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hidePivotFieldList="1" defaultThemeVersion="124226"/>
  <bookViews>
    <workbookView xWindow="195" yWindow="-210" windowWidth="11835" windowHeight="5715" tabRatio="492" firstSheet="1" activeTab="1"/>
  </bookViews>
  <sheets>
    <sheet name="PORT PRODUCTIVITY" sheetId="49" state="hidden" r:id="rId1"/>
    <sheet name="crane split" sheetId="27" r:id="rId2"/>
    <sheet name="PORT PRODUCTIVITY 1" sheetId="52" r:id="rId3"/>
    <sheet name="DATA" sheetId="51" r:id="rId4"/>
    <sheet name="Sheet1" sheetId="53" r:id="rId5"/>
  </sheets>
  <definedNames>
    <definedName name="_xlnm._FilterDatabase" localSheetId="1" hidden="1">'crane split'!$B$8:$EA$999</definedName>
    <definedName name="_xlnm._FilterDatabase" localSheetId="3" hidden="1">DATA!$F$3:$F$23</definedName>
    <definedName name="_xlnm._FilterDatabase" localSheetId="2" hidden="1">'PORT PRODUCTIVITY 1'!$A$24:$C$24</definedName>
    <definedName name="_xlnm._FilterDatabase" localSheetId="4" hidden="1">Sheet1!$O$1:$O$120</definedName>
    <definedName name="COORD">DATA!$B$4:$B$14</definedName>
    <definedName name="PORT">DATA!$H$4:$H$752</definedName>
    <definedName name="PORTS">DATA!$H$4:$H$752</definedName>
    <definedName name="_xlnm.Print_Area" localSheetId="1">'crane split'!$B$1:$AP$999</definedName>
    <definedName name="_xlnm.Print_Area" localSheetId="2">'PORT PRODUCTIVITY 1'!$F$2:$U$14</definedName>
    <definedName name="SERVICE">DATA!$F$4:$F$23</definedName>
    <definedName name="VESSEL">DATA!$D$4:$D$101</definedName>
    <definedName name="WEEK">DATA!$K$4:$K$55</definedName>
  </definedNames>
  <calcPr calcId="124519"/>
  <fileRecoveryPr repairLoad="1"/>
</workbook>
</file>

<file path=xl/calcChain.xml><?xml version="1.0" encoding="utf-8"?>
<calcChain xmlns="http://schemas.openxmlformats.org/spreadsheetml/2006/main">
  <c r="W37" i="2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42"/>
  <c r="W41"/>
  <c r="W40"/>
  <c r="W39"/>
  <c r="W38"/>
  <c r="W17"/>
  <c r="W16"/>
  <c r="W15"/>
  <c r="W14"/>
  <c r="W13"/>
  <c r="W12"/>
  <c r="W11"/>
  <c r="W10"/>
  <c r="W9"/>
  <c r="W43"/>
  <c r="W44"/>
  <c r="W45"/>
  <c r="W46"/>
  <c r="W47"/>
  <c r="W48"/>
  <c r="W49"/>
  <c r="W50"/>
  <c r="W51"/>
  <c r="W52"/>
  <c r="W53"/>
  <c r="W54"/>
  <c r="W55"/>
  <c r="W56"/>
  <c r="DL9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W732"/>
  <c r="W733"/>
  <c r="W734"/>
  <c r="W735"/>
  <c r="W736"/>
  <c r="W737"/>
  <c r="W738"/>
  <c r="W739"/>
  <c r="W740"/>
  <c r="W741"/>
  <c r="W742"/>
  <c r="W743"/>
  <c r="W744"/>
  <c r="W745"/>
  <c r="W746"/>
  <c r="W747"/>
  <c r="W748"/>
  <c r="W749"/>
  <c r="W750"/>
  <c r="W751"/>
  <c r="W752"/>
  <c r="W753"/>
  <c r="W754"/>
  <c r="W755"/>
  <c r="W756"/>
  <c r="W757"/>
  <c r="W758"/>
  <c r="W759"/>
  <c r="W760"/>
  <c r="W761"/>
  <c r="W762"/>
  <c r="W763"/>
  <c r="W764"/>
  <c r="W765"/>
  <c r="W766"/>
  <c r="W767"/>
  <c r="W768"/>
  <c r="W769"/>
  <c r="W770"/>
  <c r="W771"/>
  <c r="W772"/>
  <c r="W773"/>
  <c r="W774"/>
  <c r="W775"/>
  <c r="W776"/>
  <c r="W777"/>
  <c r="W778"/>
  <c r="W779"/>
  <c r="W780"/>
  <c r="W781"/>
  <c r="W782"/>
  <c r="W783"/>
  <c r="W784"/>
  <c r="W785"/>
  <c r="W786"/>
  <c r="W787"/>
  <c r="W788"/>
  <c r="W789"/>
  <c r="W790"/>
  <c r="W791"/>
  <c r="W792"/>
  <c r="W793"/>
  <c r="W794"/>
  <c r="W795"/>
  <c r="W796"/>
  <c r="W797"/>
  <c r="W798"/>
  <c r="W799"/>
  <c r="W800"/>
  <c r="W801"/>
  <c r="W802"/>
  <c r="W803"/>
  <c r="W804"/>
  <c r="W805"/>
  <c r="W806"/>
  <c r="W807"/>
  <c r="W808"/>
  <c r="W809"/>
  <c r="W810"/>
  <c r="W811"/>
  <c r="W812"/>
  <c r="W813"/>
  <c r="W814"/>
  <c r="W815"/>
  <c r="W816"/>
  <c r="W817"/>
  <c r="W818"/>
  <c r="W819"/>
  <c r="W820"/>
  <c r="W821"/>
  <c r="W822"/>
  <c r="W823"/>
  <c r="W824"/>
  <c r="W825"/>
  <c r="W826"/>
  <c r="W827"/>
  <c r="W828"/>
  <c r="W829"/>
  <c r="W830"/>
  <c r="W831"/>
  <c r="W832"/>
  <c r="W833"/>
  <c r="W834"/>
  <c r="W835"/>
  <c r="W836"/>
  <c r="W837"/>
  <c r="W838"/>
  <c r="W839"/>
  <c r="W840"/>
  <c r="W841"/>
  <c r="W842"/>
  <c r="W843"/>
  <c r="W844"/>
  <c r="W845"/>
  <c r="W846"/>
  <c r="W847"/>
  <c r="W848"/>
  <c r="W849"/>
  <c r="W850"/>
  <c r="W851"/>
  <c r="W852"/>
  <c r="W853"/>
  <c r="W854"/>
  <c r="W855"/>
  <c r="W856"/>
  <c r="W857"/>
  <c r="W858"/>
  <c r="W859"/>
  <c r="W860"/>
  <c r="W861"/>
  <c r="W862"/>
  <c r="W863"/>
  <c r="W864"/>
  <c r="W865"/>
  <c r="W866"/>
  <c r="W867"/>
  <c r="W868"/>
  <c r="W869"/>
  <c r="W870"/>
  <c r="W871"/>
  <c r="W872"/>
  <c r="W873"/>
  <c r="W874"/>
  <c r="W875"/>
  <c r="W876"/>
  <c r="W877"/>
  <c r="W878"/>
  <c r="W879"/>
  <c r="W880"/>
  <c r="W881"/>
  <c r="W882"/>
  <c r="W883"/>
  <c r="W884"/>
  <c r="W885"/>
  <c r="W886"/>
  <c r="W887"/>
  <c r="W888"/>
  <c r="W889"/>
  <c r="W890"/>
  <c r="W891"/>
  <c r="W892"/>
  <c r="W893"/>
  <c r="W894"/>
  <c r="W895"/>
  <c r="W896"/>
  <c r="W897"/>
  <c r="W898"/>
  <c r="W899"/>
  <c r="W900"/>
  <c r="W901"/>
  <c r="W902"/>
  <c r="W903"/>
  <c r="W904"/>
  <c r="W905"/>
  <c r="W906"/>
  <c r="W907"/>
  <c r="W908"/>
  <c r="W909"/>
  <c r="W910"/>
  <c r="W911"/>
  <c r="W912"/>
  <c r="W913"/>
  <c r="W914"/>
  <c r="W915"/>
  <c r="W916"/>
  <c r="W917"/>
  <c r="W918"/>
  <c r="W919"/>
  <c r="W920"/>
  <c r="W921"/>
  <c r="W922"/>
  <c r="W923"/>
  <c r="W924"/>
  <c r="W925"/>
  <c r="W926"/>
  <c r="W927"/>
  <c r="W928"/>
  <c r="W929"/>
  <c r="W930"/>
  <c r="W931"/>
  <c r="W932"/>
  <c r="W933"/>
  <c r="W934"/>
  <c r="W935"/>
  <c r="W936"/>
  <c r="W937"/>
  <c r="W938"/>
  <c r="W939"/>
  <c r="W940"/>
  <c r="W941"/>
  <c r="W942"/>
  <c r="W943"/>
  <c r="W944"/>
  <c r="W945"/>
  <c r="W946"/>
  <c r="W947"/>
  <c r="W948"/>
  <c r="W949"/>
  <c r="W950"/>
  <c r="W951"/>
  <c r="W952"/>
  <c r="W953"/>
  <c r="W954"/>
  <c r="W955"/>
  <c r="W956"/>
  <c r="W957"/>
  <c r="W958"/>
  <c r="W959"/>
  <c r="W960"/>
  <c r="W961"/>
  <c r="W962"/>
  <c r="W963"/>
  <c r="W964"/>
  <c r="W965"/>
  <c r="W966"/>
  <c r="W967"/>
  <c r="W968"/>
  <c r="W969"/>
  <c r="W970"/>
  <c r="W971"/>
  <c r="W972"/>
  <c r="W973"/>
  <c r="W974"/>
  <c r="W975"/>
  <c r="W976"/>
  <c r="W977"/>
  <c r="W978"/>
  <c r="W979"/>
  <c r="W980"/>
  <c r="W981"/>
  <c r="W982"/>
  <c r="W983"/>
  <c r="W984"/>
  <c r="W985"/>
  <c r="W986"/>
  <c r="W987"/>
  <c r="W988"/>
  <c r="W989"/>
  <c r="W990"/>
  <c r="W991"/>
  <c r="W992"/>
  <c r="W993"/>
  <c r="AG103" l="1"/>
  <c r="AD103"/>
  <c r="AF103" s="1"/>
  <c r="AG102"/>
  <c r="AD102"/>
  <c r="AF102" s="1"/>
  <c r="AG101"/>
  <c r="AD101"/>
  <c r="AF101" s="1"/>
  <c r="AG100"/>
  <c r="AD100"/>
  <c r="AF100" s="1"/>
  <c r="AG99"/>
  <c r="AD99"/>
  <c r="AF99" s="1"/>
  <c r="AG98"/>
  <c r="AD98"/>
  <c r="AF98" s="1"/>
  <c r="AG97"/>
  <c r="AD97"/>
  <c r="AF97" s="1"/>
  <c r="AG96"/>
  <c r="AD96"/>
  <c r="AF96" s="1"/>
  <c r="G3" i="53" l="1"/>
  <c r="K3" s="1"/>
  <c r="G4"/>
  <c r="K4" s="1"/>
  <c r="G5"/>
  <c r="K5" s="1"/>
  <c r="G6"/>
  <c r="K6" s="1"/>
  <c r="G7"/>
  <c r="K7" s="1"/>
  <c r="G8"/>
  <c r="K8" s="1"/>
  <c r="G9"/>
  <c r="K9" s="1"/>
  <c r="G10"/>
  <c r="K10" s="1"/>
  <c r="G11"/>
  <c r="K11" s="1"/>
  <c r="G12"/>
  <c r="K12" s="1"/>
  <c r="G13"/>
  <c r="K13" s="1"/>
  <c r="G14"/>
  <c r="K14" s="1"/>
  <c r="G15"/>
  <c r="K15" s="1"/>
  <c r="G16"/>
  <c r="K16" s="1"/>
  <c r="G17"/>
  <c r="K17" s="1"/>
  <c r="G18"/>
  <c r="K18" s="1"/>
  <c r="G19"/>
  <c r="K19" s="1"/>
  <c r="G20"/>
  <c r="K20" s="1"/>
  <c r="G21"/>
  <c r="K21" s="1"/>
  <c r="G22"/>
  <c r="K22" s="1"/>
  <c r="G23"/>
  <c r="K23" s="1"/>
  <c r="G24"/>
  <c r="K24" s="1"/>
  <c r="G25"/>
  <c r="K25" s="1"/>
  <c r="G26"/>
  <c r="K26" s="1"/>
  <c r="G27"/>
  <c r="K27" s="1"/>
  <c r="G28"/>
  <c r="K28" s="1"/>
  <c r="G29"/>
  <c r="K29" s="1"/>
  <c r="G30"/>
  <c r="K30" s="1"/>
  <c r="G31"/>
  <c r="K31" s="1"/>
  <c r="G32"/>
  <c r="K32" s="1"/>
  <c r="G33"/>
  <c r="K33" s="1"/>
  <c r="G34"/>
  <c r="K34" s="1"/>
  <c r="G35"/>
  <c r="K35" s="1"/>
  <c r="G36"/>
  <c r="K36" s="1"/>
  <c r="G37"/>
  <c r="K37" s="1"/>
  <c r="G38"/>
  <c r="K38" s="1"/>
  <c r="G39"/>
  <c r="K39" s="1"/>
  <c r="G40"/>
  <c r="K40" s="1"/>
  <c r="G41"/>
  <c r="K41" s="1"/>
  <c r="G42"/>
  <c r="K42" s="1"/>
  <c r="G43"/>
  <c r="K43" s="1"/>
  <c r="G44"/>
  <c r="K44" s="1"/>
  <c r="G45"/>
  <c r="K45" s="1"/>
  <c r="G46"/>
  <c r="K46" s="1"/>
  <c r="G47"/>
  <c r="K47" s="1"/>
  <c r="G48"/>
  <c r="K48" s="1"/>
  <c r="G49"/>
  <c r="K49" s="1"/>
  <c r="G50"/>
  <c r="K50" s="1"/>
  <c r="G51"/>
  <c r="K51" s="1"/>
  <c r="G52"/>
  <c r="K52" s="1"/>
  <c r="G53"/>
  <c r="K53" s="1"/>
  <c r="G54"/>
  <c r="K54" s="1"/>
  <c r="G55"/>
  <c r="K55" s="1"/>
  <c r="G56"/>
  <c r="K56" s="1"/>
  <c r="G57"/>
  <c r="K57" s="1"/>
  <c r="G58"/>
  <c r="K58" s="1"/>
  <c r="G59"/>
  <c r="K59" s="1"/>
  <c r="G60"/>
  <c r="K60" s="1"/>
  <c r="G61"/>
  <c r="K61" s="1"/>
  <c r="G62"/>
  <c r="K62" s="1"/>
  <c r="G63"/>
  <c r="K63" s="1"/>
  <c r="G64"/>
  <c r="K64" s="1"/>
  <c r="G65"/>
  <c r="K65" s="1"/>
  <c r="G66"/>
  <c r="K66" s="1"/>
  <c r="G67"/>
  <c r="K67" s="1"/>
  <c r="G68"/>
  <c r="K68" s="1"/>
  <c r="G69"/>
  <c r="K69" s="1"/>
  <c r="G70"/>
  <c r="K70" s="1"/>
  <c r="G71"/>
  <c r="K71" s="1"/>
  <c r="G72"/>
  <c r="K72" s="1"/>
  <c r="G73"/>
  <c r="K73" s="1"/>
  <c r="G74"/>
  <c r="K74" s="1"/>
  <c r="G75"/>
  <c r="K75" s="1"/>
  <c r="G76"/>
  <c r="K76" s="1"/>
  <c r="G77"/>
  <c r="K77" s="1"/>
  <c r="G78"/>
  <c r="K78" s="1"/>
  <c r="G79"/>
  <c r="K79" s="1"/>
  <c r="G80"/>
  <c r="K80" s="1"/>
  <c r="G81"/>
  <c r="K81" s="1"/>
  <c r="G82"/>
  <c r="K82" s="1"/>
  <c r="G83"/>
  <c r="K83" s="1"/>
  <c r="G84"/>
  <c r="K84" s="1"/>
  <c r="G85"/>
  <c r="G86"/>
  <c r="G87"/>
  <c r="G88"/>
  <c r="G89"/>
  <c r="G90"/>
  <c r="G91"/>
  <c r="G92"/>
  <c r="G93"/>
  <c r="G94"/>
  <c r="G95"/>
  <c r="G96"/>
  <c r="G97"/>
  <c r="G98"/>
  <c r="G99"/>
  <c r="G2"/>
  <c r="K2" s="1"/>
  <c r="AG9" i="27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104"/>
  <c r="AG105"/>
  <c r="AG106"/>
  <c r="AG107"/>
  <c r="AG108"/>
  <c r="AG109"/>
  <c r="AG110"/>
  <c r="AG111"/>
  <c r="AN111" s="1"/>
  <c r="AG112"/>
  <c r="AN112" s="1"/>
  <c r="AG113"/>
  <c r="AN113" s="1"/>
  <c r="AG114"/>
  <c r="AN114" s="1"/>
  <c r="AG115"/>
  <c r="AN115" s="1"/>
  <c r="AG116"/>
  <c r="AN116" s="1"/>
  <c r="AG117"/>
  <c r="AN117" s="1"/>
  <c r="AG118"/>
  <c r="AN118" s="1"/>
  <c r="AG119"/>
  <c r="AN119" s="1"/>
  <c r="AG120"/>
  <c r="AN120" s="1"/>
  <c r="AG121"/>
  <c r="AN121" s="1"/>
  <c r="AG122"/>
  <c r="AN122" s="1"/>
  <c r="AG123"/>
  <c r="AN123" s="1"/>
  <c r="AG124"/>
  <c r="AN124" s="1"/>
  <c r="AG125"/>
  <c r="AN125" s="1"/>
  <c r="AG126"/>
  <c r="AN126" s="1"/>
  <c r="AG127"/>
  <c r="AN127" s="1"/>
  <c r="AG128"/>
  <c r="AN128" s="1"/>
  <c r="AG129"/>
  <c r="AN129" s="1"/>
  <c r="AG130"/>
  <c r="AN130" s="1"/>
  <c r="AG131"/>
  <c r="AN131" s="1"/>
  <c r="AG132"/>
  <c r="AN132" s="1"/>
  <c r="AG133"/>
  <c r="AN133" s="1"/>
  <c r="AG134"/>
  <c r="AN134" s="1"/>
  <c r="AG135"/>
  <c r="AN135" s="1"/>
  <c r="AG136"/>
  <c r="AN136" s="1"/>
  <c r="AG137"/>
  <c r="AN137" s="1"/>
  <c r="AG138"/>
  <c r="AN138" s="1"/>
  <c r="AG139"/>
  <c r="AN139" s="1"/>
  <c r="AG140"/>
  <c r="AN140" s="1"/>
  <c r="AG141"/>
  <c r="AN141" s="1"/>
  <c r="AG142"/>
  <c r="AN142" s="1"/>
  <c r="AG143"/>
  <c r="AN143" s="1"/>
  <c r="AG144"/>
  <c r="AN144" s="1"/>
  <c r="AG145"/>
  <c r="AN145" s="1"/>
  <c r="AG146"/>
  <c r="AN146" s="1"/>
  <c r="AG147"/>
  <c r="AN147" s="1"/>
  <c r="AG148"/>
  <c r="AN148" s="1"/>
  <c r="AG149"/>
  <c r="AN149" s="1"/>
  <c r="AG150"/>
  <c r="AN150" s="1"/>
  <c r="AG151"/>
  <c r="AN151" s="1"/>
  <c r="AG152"/>
  <c r="AN152" s="1"/>
  <c r="AG153"/>
  <c r="AN153" s="1"/>
  <c r="AG154"/>
  <c r="AN154" s="1"/>
  <c r="AG155"/>
  <c r="AN155" s="1"/>
  <c r="AG156"/>
  <c r="AN156" s="1"/>
  <c r="AG157"/>
  <c r="AN157" s="1"/>
  <c r="AG158"/>
  <c r="AN158" s="1"/>
  <c r="AG159"/>
  <c r="AN159" s="1"/>
  <c r="AG160"/>
  <c r="AN160" s="1"/>
  <c r="AG161"/>
  <c r="AN161" s="1"/>
  <c r="AG162"/>
  <c r="AN162" s="1"/>
  <c r="AG163"/>
  <c r="AN163" s="1"/>
  <c r="AG164"/>
  <c r="AN164" s="1"/>
  <c r="AG165"/>
  <c r="AN165" s="1"/>
  <c r="AG166"/>
  <c r="AN166" s="1"/>
  <c r="AG167"/>
  <c r="AN167" s="1"/>
  <c r="AG168"/>
  <c r="AN168" s="1"/>
  <c r="AG169"/>
  <c r="AN169" s="1"/>
  <c r="AG170"/>
  <c r="AN170" s="1"/>
  <c r="AG171"/>
  <c r="AN171" s="1"/>
  <c r="AG172"/>
  <c r="AN172" s="1"/>
  <c r="AG173"/>
  <c r="AN173" s="1"/>
  <c r="AG174"/>
  <c r="AN174" s="1"/>
  <c r="AG175"/>
  <c r="AN175" s="1"/>
  <c r="AG176"/>
  <c r="AN176" s="1"/>
  <c r="AG177"/>
  <c r="AN177" s="1"/>
  <c r="AG178"/>
  <c r="AN178" s="1"/>
  <c r="AG179"/>
  <c r="AN179" s="1"/>
  <c r="AG180"/>
  <c r="AN180" s="1"/>
  <c r="AG181"/>
  <c r="AN181" s="1"/>
  <c r="AG182"/>
  <c r="AN182" s="1"/>
  <c r="AG183"/>
  <c r="AN183" s="1"/>
  <c r="AG184"/>
  <c r="AN184" s="1"/>
  <c r="AG185"/>
  <c r="AN185" s="1"/>
  <c r="AG186"/>
  <c r="AN186" s="1"/>
  <c r="AG187"/>
  <c r="AN187" s="1"/>
  <c r="AG188"/>
  <c r="AN188" s="1"/>
  <c r="AG189"/>
  <c r="AN189" s="1"/>
  <c r="AG190"/>
  <c r="AN190" s="1"/>
  <c r="AG191"/>
  <c r="AN191" s="1"/>
  <c r="AG192"/>
  <c r="AN192" s="1"/>
  <c r="AG193"/>
  <c r="AN193" s="1"/>
  <c r="AG194"/>
  <c r="AN194" s="1"/>
  <c r="AG195"/>
  <c r="AN195" s="1"/>
  <c r="AG196"/>
  <c r="AN196" s="1"/>
  <c r="AG197"/>
  <c r="AN197" s="1"/>
  <c r="AG198"/>
  <c r="AN198" s="1"/>
  <c r="AG199"/>
  <c r="AN199" s="1"/>
  <c r="AG200"/>
  <c r="AN200" s="1"/>
  <c r="AG201"/>
  <c r="AN201" s="1"/>
  <c r="AG202"/>
  <c r="AN202" s="1"/>
  <c r="AG203"/>
  <c r="AN203" s="1"/>
  <c r="AG204"/>
  <c r="AN204" s="1"/>
  <c r="AG205"/>
  <c r="AN205" s="1"/>
  <c r="AG206"/>
  <c r="AN206" s="1"/>
  <c r="AG207"/>
  <c r="AN207" s="1"/>
  <c r="AG208"/>
  <c r="AN208" s="1"/>
  <c r="AG209"/>
  <c r="AN209" s="1"/>
  <c r="AG210"/>
  <c r="AN210" s="1"/>
  <c r="AG211"/>
  <c r="AN211" s="1"/>
  <c r="AG212"/>
  <c r="AN212" s="1"/>
  <c r="AG213"/>
  <c r="AN213" s="1"/>
  <c r="AG214"/>
  <c r="AN214" s="1"/>
  <c r="AG215"/>
  <c r="AN215" s="1"/>
  <c r="AG216"/>
  <c r="AN216" s="1"/>
  <c r="AG217"/>
  <c r="AN217" s="1"/>
  <c r="AG218"/>
  <c r="AN218" s="1"/>
  <c r="AG219"/>
  <c r="AN219" s="1"/>
  <c r="AG220"/>
  <c r="AN220" s="1"/>
  <c r="AG221"/>
  <c r="AN221" s="1"/>
  <c r="AG222"/>
  <c r="AN222" s="1"/>
  <c r="AG223"/>
  <c r="AN223" s="1"/>
  <c r="AG224"/>
  <c r="AN224" s="1"/>
  <c r="AG225"/>
  <c r="AN225" s="1"/>
  <c r="AG226"/>
  <c r="AN226" s="1"/>
  <c r="AG227"/>
  <c r="AN227" s="1"/>
  <c r="AG228"/>
  <c r="AN228" s="1"/>
  <c r="AG229"/>
  <c r="AN229" s="1"/>
  <c r="AG230"/>
  <c r="AN230" s="1"/>
  <c r="AG231"/>
  <c r="AN231" s="1"/>
  <c r="AG232"/>
  <c r="AN232" s="1"/>
  <c r="AG233"/>
  <c r="AN233" s="1"/>
  <c r="AG234"/>
  <c r="AN234" s="1"/>
  <c r="AG235"/>
  <c r="AN235" s="1"/>
  <c r="AG236"/>
  <c r="AN236" s="1"/>
  <c r="AG237"/>
  <c r="AN237" s="1"/>
  <c r="AG238"/>
  <c r="AN238" s="1"/>
  <c r="AG239"/>
  <c r="AN239" s="1"/>
  <c r="AG240"/>
  <c r="AN240" s="1"/>
  <c r="AG241"/>
  <c r="AN241" s="1"/>
  <c r="AG242"/>
  <c r="AN242" s="1"/>
  <c r="AG243"/>
  <c r="AN243" s="1"/>
  <c r="AG244"/>
  <c r="AN244" s="1"/>
  <c r="AG245"/>
  <c r="AN245" s="1"/>
  <c r="AG246"/>
  <c r="AN246" s="1"/>
  <c r="AG247"/>
  <c r="AN247" s="1"/>
  <c r="AG248"/>
  <c r="AN248" s="1"/>
  <c r="AG249"/>
  <c r="AN249" s="1"/>
  <c r="AG250"/>
  <c r="AN250" s="1"/>
  <c r="AG251"/>
  <c r="AN251" s="1"/>
  <c r="AG252"/>
  <c r="AN252" s="1"/>
  <c r="AG253"/>
  <c r="AN253" s="1"/>
  <c r="AG254"/>
  <c r="AN254" s="1"/>
  <c r="AG255"/>
  <c r="AN255" s="1"/>
  <c r="AG256"/>
  <c r="AN256" s="1"/>
  <c r="AG257"/>
  <c r="AN257" s="1"/>
  <c r="AG258"/>
  <c r="AN258" s="1"/>
  <c r="AG259"/>
  <c r="AN259" s="1"/>
  <c r="AG260"/>
  <c r="AN260" s="1"/>
  <c r="AG261"/>
  <c r="AN261" s="1"/>
  <c r="AG262"/>
  <c r="AN262" s="1"/>
  <c r="AG263"/>
  <c r="AN263" s="1"/>
  <c r="AG264"/>
  <c r="AN264" s="1"/>
  <c r="AG265"/>
  <c r="AN265" s="1"/>
  <c r="AG266"/>
  <c r="AN266" s="1"/>
  <c r="AG267"/>
  <c r="AN267" s="1"/>
  <c r="AG268"/>
  <c r="AN268" s="1"/>
  <c r="AG269"/>
  <c r="AN269" s="1"/>
  <c r="AG270"/>
  <c r="AN270" s="1"/>
  <c r="AG271"/>
  <c r="AN271" s="1"/>
  <c r="AG272"/>
  <c r="AN272" s="1"/>
  <c r="AG273"/>
  <c r="AN273" s="1"/>
  <c r="AG274"/>
  <c r="AN274" s="1"/>
  <c r="AG275"/>
  <c r="AN275" s="1"/>
  <c r="AG276"/>
  <c r="AN276" s="1"/>
  <c r="AG277"/>
  <c r="AN277" s="1"/>
  <c r="AG278"/>
  <c r="AN278" s="1"/>
  <c r="AG279"/>
  <c r="AN279" s="1"/>
  <c r="AG280"/>
  <c r="AN280" s="1"/>
  <c r="AG281"/>
  <c r="AN281" s="1"/>
  <c r="AG282"/>
  <c r="AN282" s="1"/>
  <c r="AG283"/>
  <c r="AN283" s="1"/>
  <c r="AG284"/>
  <c r="AN284" s="1"/>
  <c r="AG285"/>
  <c r="AN285" s="1"/>
  <c r="AG286"/>
  <c r="AN286" s="1"/>
  <c r="AG287"/>
  <c r="AN287" s="1"/>
  <c r="AG288"/>
  <c r="AN288" s="1"/>
  <c r="AG289"/>
  <c r="AN289" s="1"/>
  <c r="AG290"/>
  <c r="AN290" s="1"/>
  <c r="AG291"/>
  <c r="AN291" s="1"/>
  <c r="AG292"/>
  <c r="AN292" s="1"/>
  <c r="AG293"/>
  <c r="AN293" s="1"/>
  <c r="AG294"/>
  <c r="AN294" s="1"/>
  <c r="AG295"/>
  <c r="AN295" s="1"/>
  <c r="AG296"/>
  <c r="AN296" s="1"/>
  <c r="AG297"/>
  <c r="AN297" s="1"/>
  <c r="AG298"/>
  <c r="AN298" s="1"/>
  <c r="AG299"/>
  <c r="AN299" s="1"/>
  <c r="AG300"/>
  <c r="AN300" s="1"/>
  <c r="AG301"/>
  <c r="AN301" s="1"/>
  <c r="AG302"/>
  <c r="AN302" s="1"/>
  <c r="AG303"/>
  <c r="AN303" s="1"/>
  <c r="AG304"/>
  <c r="AN304" s="1"/>
  <c r="AG305"/>
  <c r="AN305" s="1"/>
  <c r="AG306"/>
  <c r="AN306" s="1"/>
  <c r="AG307"/>
  <c r="AN307" s="1"/>
  <c r="AG308"/>
  <c r="AN308" s="1"/>
  <c r="AG309"/>
  <c r="AN309" s="1"/>
  <c r="AG310"/>
  <c r="AN310" s="1"/>
  <c r="AG311"/>
  <c r="AN311" s="1"/>
  <c r="AG312"/>
  <c r="AN312" s="1"/>
  <c r="AG313"/>
  <c r="AN313" s="1"/>
  <c r="AG314"/>
  <c r="AN314" s="1"/>
  <c r="AG315"/>
  <c r="AN315" s="1"/>
  <c r="AG316"/>
  <c r="AN316" s="1"/>
  <c r="AG317"/>
  <c r="AN317" s="1"/>
  <c r="AG318"/>
  <c r="AN318" s="1"/>
  <c r="AG319"/>
  <c r="AN319" s="1"/>
  <c r="AG320"/>
  <c r="AN320" s="1"/>
  <c r="AG321"/>
  <c r="AN321" s="1"/>
  <c r="AG322"/>
  <c r="AN322" s="1"/>
  <c r="AG323"/>
  <c r="AN323" s="1"/>
  <c r="AG324"/>
  <c r="AN324" s="1"/>
  <c r="AG325"/>
  <c r="AN325" s="1"/>
  <c r="AG326"/>
  <c r="AN326" s="1"/>
  <c r="AG327"/>
  <c r="AN327" s="1"/>
  <c r="AG328"/>
  <c r="AN328" s="1"/>
  <c r="AG329"/>
  <c r="AN329" s="1"/>
  <c r="AG330"/>
  <c r="AN330" s="1"/>
  <c r="AG331"/>
  <c r="AN331" s="1"/>
  <c r="AG332"/>
  <c r="AN332" s="1"/>
  <c r="AG333"/>
  <c r="AN333" s="1"/>
  <c r="AG334"/>
  <c r="AN334" s="1"/>
  <c r="AG335"/>
  <c r="AN335" s="1"/>
  <c r="AG336"/>
  <c r="AN336" s="1"/>
  <c r="AG337"/>
  <c r="AN337" s="1"/>
  <c r="AG338"/>
  <c r="AN338" s="1"/>
  <c r="AG339"/>
  <c r="AN339" s="1"/>
  <c r="AG340"/>
  <c r="AN340" s="1"/>
  <c r="AG341"/>
  <c r="AN341" s="1"/>
  <c r="AG342"/>
  <c r="AN342" s="1"/>
  <c r="AG343"/>
  <c r="AN343" s="1"/>
  <c r="AG344"/>
  <c r="AN344" s="1"/>
  <c r="AG345"/>
  <c r="AN345" s="1"/>
  <c r="AG346"/>
  <c r="AN346" s="1"/>
  <c r="AG347"/>
  <c r="AN347" s="1"/>
  <c r="AG348"/>
  <c r="AN348" s="1"/>
  <c r="AG349"/>
  <c r="AN349" s="1"/>
  <c r="AG350"/>
  <c r="AN350" s="1"/>
  <c r="AG351"/>
  <c r="AN351" s="1"/>
  <c r="AG352"/>
  <c r="AN352" s="1"/>
  <c r="AG353"/>
  <c r="AN353" s="1"/>
  <c r="AG354"/>
  <c r="AN354" s="1"/>
  <c r="AG355"/>
  <c r="AN355" s="1"/>
  <c r="AG356"/>
  <c r="AN356" s="1"/>
  <c r="AG357"/>
  <c r="AN357" s="1"/>
  <c r="AG358"/>
  <c r="AN358" s="1"/>
  <c r="AG359"/>
  <c r="AN359" s="1"/>
  <c r="AG360"/>
  <c r="AN360" s="1"/>
  <c r="AG361"/>
  <c r="AN361" s="1"/>
  <c r="AG362"/>
  <c r="AN362" s="1"/>
  <c r="AG363"/>
  <c r="AN363" s="1"/>
  <c r="AG364"/>
  <c r="AN364" s="1"/>
  <c r="AG365"/>
  <c r="AN365" s="1"/>
  <c r="AG366"/>
  <c r="AN366" s="1"/>
  <c r="AG367"/>
  <c r="AN367" s="1"/>
  <c r="AG368"/>
  <c r="AN368" s="1"/>
  <c r="AG369"/>
  <c r="AN369" s="1"/>
  <c r="AG370"/>
  <c r="AN370" s="1"/>
  <c r="AG371"/>
  <c r="AN371" s="1"/>
  <c r="AG372"/>
  <c r="AN372" s="1"/>
  <c r="AG373"/>
  <c r="AN373" s="1"/>
  <c r="AG374"/>
  <c r="AN374" s="1"/>
  <c r="AG375"/>
  <c r="AN375" s="1"/>
  <c r="AG376"/>
  <c r="AN376" s="1"/>
  <c r="AG377"/>
  <c r="AN377" s="1"/>
  <c r="AG378"/>
  <c r="AN378" s="1"/>
  <c r="AG379"/>
  <c r="AN379" s="1"/>
  <c r="AG380"/>
  <c r="AN380" s="1"/>
  <c r="AG381"/>
  <c r="AN381" s="1"/>
  <c r="AG382"/>
  <c r="AN382" s="1"/>
  <c r="AG383"/>
  <c r="AN383" s="1"/>
  <c r="AG384"/>
  <c r="AN384" s="1"/>
  <c r="AG385"/>
  <c r="AN385" s="1"/>
  <c r="AG386"/>
  <c r="AN386" s="1"/>
  <c r="AG387"/>
  <c r="AN387" s="1"/>
  <c r="AG388"/>
  <c r="AN388" s="1"/>
  <c r="AG389"/>
  <c r="AN389" s="1"/>
  <c r="AG390"/>
  <c r="AN390" s="1"/>
  <c r="AG391"/>
  <c r="AN391" s="1"/>
  <c r="AG392"/>
  <c r="AN392" s="1"/>
  <c r="AG393"/>
  <c r="AN393" s="1"/>
  <c r="AG394"/>
  <c r="AN394" s="1"/>
  <c r="AG395"/>
  <c r="AN395" s="1"/>
  <c r="AG396"/>
  <c r="AN396" s="1"/>
  <c r="AG397"/>
  <c r="AN397" s="1"/>
  <c r="AG398"/>
  <c r="AN398" s="1"/>
  <c r="AG399"/>
  <c r="AN399" s="1"/>
  <c r="AG400"/>
  <c r="AN400" s="1"/>
  <c r="AG401"/>
  <c r="AN401" s="1"/>
  <c r="AG402"/>
  <c r="AN402" s="1"/>
  <c r="AG403"/>
  <c r="AN403" s="1"/>
  <c r="AG404"/>
  <c r="AN404" s="1"/>
  <c r="AG405"/>
  <c r="AN405" s="1"/>
  <c r="AG406"/>
  <c r="AN406" s="1"/>
  <c r="AG407"/>
  <c r="AN407" s="1"/>
  <c r="AG408"/>
  <c r="AN408" s="1"/>
  <c r="AG409"/>
  <c r="AN409" s="1"/>
  <c r="AG410"/>
  <c r="AN410" s="1"/>
  <c r="AG411"/>
  <c r="AN411" s="1"/>
  <c r="AG412"/>
  <c r="AN412" s="1"/>
  <c r="AG413"/>
  <c r="AN413" s="1"/>
  <c r="AG414"/>
  <c r="AN414" s="1"/>
  <c r="AG415"/>
  <c r="AN415" s="1"/>
  <c r="AG416"/>
  <c r="AN416" s="1"/>
  <c r="AG417"/>
  <c r="AN417" s="1"/>
  <c r="AG418"/>
  <c r="AN418" s="1"/>
  <c r="AG419"/>
  <c r="AN419" s="1"/>
  <c r="AG420"/>
  <c r="AN420" s="1"/>
  <c r="AG421"/>
  <c r="AN421" s="1"/>
  <c r="AG422"/>
  <c r="AN422" s="1"/>
  <c r="AG423"/>
  <c r="AN423" s="1"/>
  <c r="AG424"/>
  <c r="AN424" s="1"/>
  <c r="AG425"/>
  <c r="AN425" s="1"/>
  <c r="AG426"/>
  <c r="AN426" s="1"/>
  <c r="AG427"/>
  <c r="AN427" s="1"/>
  <c r="AG428"/>
  <c r="AN428" s="1"/>
  <c r="AG429"/>
  <c r="AN429" s="1"/>
  <c r="AG430"/>
  <c r="AN430" s="1"/>
  <c r="AG431"/>
  <c r="AN431" s="1"/>
  <c r="AG432"/>
  <c r="AN432" s="1"/>
  <c r="AG433"/>
  <c r="AN433" s="1"/>
  <c r="AG434"/>
  <c r="AN434" s="1"/>
  <c r="AG435"/>
  <c r="AN435" s="1"/>
  <c r="AG436"/>
  <c r="AN436" s="1"/>
  <c r="AG437"/>
  <c r="AN437" s="1"/>
  <c r="AG438"/>
  <c r="AN438" s="1"/>
  <c r="AG439"/>
  <c r="AN439" s="1"/>
  <c r="AG440"/>
  <c r="AN440" s="1"/>
  <c r="AG441"/>
  <c r="AN441" s="1"/>
  <c r="AG442"/>
  <c r="AN442" s="1"/>
  <c r="AG443"/>
  <c r="AN443" s="1"/>
  <c r="AG444"/>
  <c r="AN444" s="1"/>
  <c r="AG445"/>
  <c r="AN445" s="1"/>
  <c r="AG446"/>
  <c r="AN446" s="1"/>
  <c r="AG447"/>
  <c r="AN447" s="1"/>
  <c r="AG448"/>
  <c r="AN448" s="1"/>
  <c r="AG449"/>
  <c r="AN449" s="1"/>
  <c r="AG450"/>
  <c r="AN450" s="1"/>
  <c r="AG451"/>
  <c r="AN451" s="1"/>
  <c r="AG452"/>
  <c r="AN452" s="1"/>
  <c r="AG453"/>
  <c r="AN453" s="1"/>
  <c r="AG454"/>
  <c r="AN454" s="1"/>
  <c r="AG455"/>
  <c r="AN455" s="1"/>
  <c r="AG456"/>
  <c r="AN456" s="1"/>
  <c r="AG457"/>
  <c r="AN457" s="1"/>
  <c r="AG458"/>
  <c r="AN458" s="1"/>
  <c r="AG459"/>
  <c r="AN459" s="1"/>
  <c r="AG460"/>
  <c r="AN460" s="1"/>
  <c r="AG461"/>
  <c r="AN461" s="1"/>
  <c r="AG462"/>
  <c r="AN462" s="1"/>
  <c r="AG463"/>
  <c r="AN463" s="1"/>
  <c r="AG464"/>
  <c r="AN464" s="1"/>
  <c r="AG465"/>
  <c r="AN465" s="1"/>
  <c r="AG466"/>
  <c r="AN466" s="1"/>
  <c r="AG467"/>
  <c r="AN467" s="1"/>
  <c r="AG468"/>
  <c r="AN468" s="1"/>
  <c r="AG469"/>
  <c r="AN469" s="1"/>
  <c r="AG470"/>
  <c r="AN470" s="1"/>
  <c r="AG471"/>
  <c r="AN471" s="1"/>
  <c r="AG472"/>
  <c r="AN472" s="1"/>
  <c r="AG473"/>
  <c r="AN473" s="1"/>
  <c r="AG474"/>
  <c r="AN474" s="1"/>
  <c r="AG475"/>
  <c r="AN475" s="1"/>
  <c r="AG476"/>
  <c r="AN476" s="1"/>
  <c r="AG477"/>
  <c r="AN477" s="1"/>
  <c r="AG478"/>
  <c r="AN478" s="1"/>
  <c r="AG479"/>
  <c r="AN479" s="1"/>
  <c r="AG480"/>
  <c r="AN480" s="1"/>
  <c r="AG481"/>
  <c r="AN481" s="1"/>
  <c r="AG482"/>
  <c r="AN482" s="1"/>
  <c r="AG483"/>
  <c r="AN483" s="1"/>
  <c r="AG484"/>
  <c r="AN484" s="1"/>
  <c r="AG485"/>
  <c r="AN485" s="1"/>
  <c r="AG486"/>
  <c r="AN486" s="1"/>
  <c r="AG487"/>
  <c r="AN487" s="1"/>
  <c r="AG488"/>
  <c r="AN488" s="1"/>
  <c r="AG489"/>
  <c r="AN489" s="1"/>
  <c r="AG490"/>
  <c r="AN490" s="1"/>
  <c r="AG491"/>
  <c r="AN491" s="1"/>
  <c r="AG492"/>
  <c r="AN492" s="1"/>
  <c r="AG493"/>
  <c r="AN493" s="1"/>
  <c r="AG494"/>
  <c r="AN494" s="1"/>
  <c r="AG495"/>
  <c r="AN495" s="1"/>
  <c r="AG496"/>
  <c r="AN496" s="1"/>
  <c r="AG497"/>
  <c r="AN497" s="1"/>
  <c r="AG498"/>
  <c r="AN498" s="1"/>
  <c r="AG499"/>
  <c r="AN499" s="1"/>
  <c r="AG500"/>
  <c r="AN500" s="1"/>
  <c r="AG501"/>
  <c r="AN501" s="1"/>
  <c r="AG502"/>
  <c r="AN502" s="1"/>
  <c r="AG503"/>
  <c r="AN503" s="1"/>
  <c r="AG504"/>
  <c r="AN504" s="1"/>
  <c r="AG505"/>
  <c r="AN505" s="1"/>
  <c r="AG506"/>
  <c r="AN506" s="1"/>
  <c r="AG507"/>
  <c r="AN507" s="1"/>
  <c r="AG508"/>
  <c r="AN508" s="1"/>
  <c r="AG509"/>
  <c r="AN509" s="1"/>
  <c r="AG510"/>
  <c r="AN510" s="1"/>
  <c r="AG511"/>
  <c r="AN511" s="1"/>
  <c r="AG512"/>
  <c r="AN512" s="1"/>
  <c r="AG513"/>
  <c r="AN513" s="1"/>
  <c r="AG514"/>
  <c r="AN514" s="1"/>
  <c r="AG515"/>
  <c r="AN515" s="1"/>
  <c r="AG516"/>
  <c r="AN516" s="1"/>
  <c r="AG517"/>
  <c r="AN517" s="1"/>
  <c r="AG518"/>
  <c r="AN518" s="1"/>
  <c r="AG519"/>
  <c r="AN519" s="1"/>
  <c r="AG520"/>
  <c r="AN520" s="1"/>
  <c r="AG521"/>
  <c r="AN521" s="1"/>
  <c r="AG522"/>
  <c r="AN522" s="1"/>
  <c r="AG523"/>
  <c r="AN523" s="1"/>
  <c r="AG524"/>
  <c r="AN524" s="1"/>
  <c r="AG525"/>
  <c r="AN525" s="1"/>
  <c r="AG526"/>
  <c r="AN526" s="1"/>
  <c r="AG527"/>
  <c r="AN527" s="1"/>
  <c r="AG528"/>
  <c r="AN528" s="1"/>
  <c r="AG529"/>
  <c r="AN529" s="1"/>
  <c r="AG530"/>
  <c r="AN530" s="1"/>
  <c r="AG531"/>
  <c r="AN531" s="1"/>
  <c r="AG532"/>
  <c r="AN532" s="1"/>
  <c r="AG533"/>
  <c r="AN533" s="1"/>
  <c r="AG534"/>
  <c r="AN534" s="1"/>
  <c r="AG535"/>
  <c r="AN535" s="1"/>
  <c r="AG536"/>
  <c r="AN536" s="1"/>
  <c r="AG537"/>
  <c r="AN537" s="1"/>
  <c r="AG538"/>
  <c r="AN538" s="1"/>
  <c r="AG539"/>
  <c r="AN539" s="1"/>
  <c r="AG540"/>
  <c r="AN540" s="1"/>
  <c r="AG541"/>
  <c r="AN541" s="1"/>
  <c r="AG542"/>
  <c r="AN542" s="1"/>
  <c r="AG543"/>
  <c r="AN543" s="1"/>
  <c r="AG544"/>
  <c r="AN544" s="1"/>
  <c r="AG545"/>
  <c r="AN545" s="1"/>
  <c r="AG546"/>
  <c r="AN546" s="1"/>
  <c r="AG547"/>
  <c r="AN547" s="1"/>
  <c r="AG548"/>
  <c r="AN548" s="1"/>
  <c r="AG549"/>
  <c r="AN549" s="1"/>
  <c r="AG550"/>
  <c r="AN550" s="1"/>
  <c r="AG551"/>
  <c r="AN551" s="1"/>
  <c r="AG552"/>
  <c r="AN552" s="1"/>
  <c r="AG553"/>
  <c r="AN553" s="1"/>
  <c r="AG554"/>
  <c r="AN554" s="1"/>
  <c r="AG555"/>
  <c r="AN555" s="1"/>
  <c r="AG556"/>
  <c r="AN556" s="1"/>
  <c r="AG557"/>
  <c r="AN557" s="1"/>
  <c r="AG558"/>
  <c r="AN558" s="1"/>
  <c r="AG559"/>
  <c r="AN559" s="1"/>
  <c r="AG560"/>
  <c r="AN560" s="1"/>
  <c r="AG561"/>
  <c r="AN561" s="1"/>
  <c r="AG562"/>
  <c r="AN562" s="1"/>
  <c r="AG563"/>
  <c r="AN563" s="1"/>
  <c r="AG564"/>
  <c r="AN564" s="1"/>
  <c r="AG565"/>
  <c r="AN565" s="1"/>
  <c r="AG566"/>
  <c r="AN566" s="1"/>
  <c r="AG567"/>
  <c r="AN567" s="1"/>
  <c r="AG568"/>
  <c r="AN568" s="1"/>
  <c r="AG569"/>
  <c r="AN569" s="1"/>
  <c r="AG570"/>
  <c r="AN570" s="1"/>
  <c r="AG571"/>
  <c r="AN571" s="1"/>
  <c r="AG572"/>
  <c r="AN572" s="1"/>
  <c r="AG573"/>
  <c r="AN573" s="1"/>
  <c r="AG574"/>
  <c r="AN574" s="1"/>
  <c r="AG575"/>
  <c r="AN575" s="1"/>
  <c r="AG576"/>
  <c r="AN576" s="1"/>
  <c r="AG577"/>
  <c r="AN577" s="1"/>
  <c r="AG578"/>
  <c r="AN578" s="1"/>
  <c r="AG579"/>
  <c r="AN579" s="1"/>
  <c r="AG580"/>
  <c r="AN580" s="1"/>
  <c r="AG581"/>
  <c r="AN581" s="1"/>
  <c r="AG582"/>
  <c r="AN582" s="1"/>
  <c r="AG583"/>
  <c r="AN583" s="1"/>
  <c r="AG584"/>
  <c r="AN584" s="1"/>
  <c r="AG585"/>
  <c r="AN585" s="1"/>
  <c r="AG586"/>
  <c r="AN586" s="1"/>
  <c r="AG587"/>
  <c r="AN587" s="1"/>
  <c r="AG588"/>
  <c r="AN588" s="1"/>
  <c r="AG589"/>
  <c r="AN589" s="1"/>
  <c r="AG590"/>
  <c r="AN590" s="1"/>
  <c r="AG591"/>
  <c r="AN591" s="1"/>
  <c r="AG592"/>
  <c r="AN592" s="1"/>
  <c r="AG593"/>
  <c r="AN593" s="1"/>
  <c r="AG594"/>
  <c r="AN594" s="1"/>
  <c r="AG595"/>
  <c r="AN595" s="1"/>
  <c r="AG596"/>
  <c r="AN596" s="1"/>
  <c r="AG597"/>
  <c r="AN597" s="1"/>
  <c r="AG598"/>
  <c r="AN598" s="1"/>
  <c r="AG599"/>
  <c r="AN599" s="1"/>
  <c r="AG600"/>
  <c r="AN600" s="1"/>
  <c r="AG601"/>
  <c r="AN601" s="1"/>
  <c r="AG602"/>
  <c r="AN602" s="1"/>
  <c r="AG603"/>
  <c r="AN603" s="1"/>
  <c r="AG604"/>
  <c r="AN604" s="1"/>
  <c r="AG605"/>
  <c r="AN605" s="1"/>
  <c r="AG606"/>
  <c r="AN606" s="1"/>
  <c r="AG607"/>
  <c r="AN607" s="1"/>
  <c r="AG608"/>
  <c r="AN608" s="1"/>
  <c r="AG609"/>
  <c r="AN609" s="1"/>
  <c r="AG610"/>
  <c r="AN610" s="1"/>
  <c r="AG611"/>
  <c r="AN611" s="1"/>
  <c r="AG612"/>
  <c r="AN612" s="1"/>
  <c r="AG613"/>
  <c r="AN613" s="1"/>
  <c r="AG614"/>
  <c r="AN614" s="1"/>
  <c r="AG615"/>
  <c r="AN615" s="1"/>
  <c r="AG616"/>
  <c r="AN616" s="1"/>
  <c r="AG617"/>
  <c r="AN617" s="1"/>
  <c r="AG618"/>
  <c r="AN618" s="1"/>
  <c r="AG619"/>
  <c r="AN619" s="1"/>
  <c r="AG620"/>
  <c r="AN620" s="1"/>
  <c r="AG621"/>
  <c r="AN621" s="1"/>
  <c r="AG622"/>
  <c r="AN622" s="1"/>
  <c r="AG623"/>
  <c r="AN623" s="1"/>
  <c r="AG624"/>
  <c r="AN624" s="1"/>
  <c r="AG625"/>
  <c r="AN625" s="1"/>
  <c r="AG626"/>
  <c r="AN626" s="1"/>
  <c r="AG627"/>
  <c r="AN627" s="1"/>
  <c r="AG628"/>
  <c r="AN628" s="1"/>
  <c r="AG629"/>
  <c r="AN629" s="1"/>
  <c r="AG630"/>
  <c r="AN630" s="1"/>
  <c r="AG631"/>
  <c r="AN631" s="1"/>
  <c r="AG632"/>
  <c r="AN632" s="1"/>
  <c r="AG633"/>
  <c r="AN633" s="1"/>
  <c r="AG634"/>
  <c r="AN634" s="1"/>
  <c r="AG635"/>
  <c r="AN635" s="1"/>
  <c r="AG636"/>
  <c r="AN636" s="1"/>
  <c r="AG637"/>
  <c r="AN637" s="1"/>
  <c r="AG638"/>
  <c r="AN638" s="1"/>
  <c r="AG639"/>
  <c r="AN639" s="1"/>
  <c r="AG640"/>
  <c r="AN640" s="1"/>
  <c r="AG641"/>
  <c r="AN641" s="1"/>
  <c r="AG642"/>
  <c r="AN642" s="1"/>
  <c r="AG643"/>
  <c r="AN643" s="1"/>
  <c r="AG644"/>
  <c r="AN644" s="1"/>
  <c r="AG645"/>
  <c r="AN645" s="1"/>
  <c r="AG646"/>
  <c r="AN646" s="1"/>
  <c r="AG647"/>
  <c r="AN647" s="1"/>
  <c r="AG648"/>
  <c r="AN648" s="1"/>
  <c r="AG649"/>
  <c r="AN649" s="1"/>
  <c r="AG650"/>
  <c r="AN650" s="1"/>
  <c r="AG651"/>
  <c r="AN651" s="1"/>
  <c r="AG652"/>
  <c r="AN652" s="1"/>
  <c r="AG653"/>
  <c r="AN653" s="1"/>
  <c r="AG654"/>
  <c r="AN654" s="1"/>
  <c r="AG655"/>
  <c r="AN655" s="1"/>
  <c r="AG656"/>
  <c r="AN656" s="1"/>
  <c r="AG657"/>
  <c r="AN657" s="1"/>
  <c r="AG658"/>
  <c r="AN658" s="1"/>
  <c r="AG659"/>
  <c r="AN659" s="1"/>
  <c r="AG660"/>
  <c r="AN660" s="1"/>
  <c r="AG661"/>
  <c r="AN661" s="1"/>
  <c r="AG662"/>
  <c r="AN662" s="1"/>
  <c r="AG663"/>
  <c r="AN663" s="1"/>
  <c r="AG664"/>
  <c r="AN664" s="1"/>
  <c r="AG665"/>
  <c r="AN665" s="1"/>
  <c r="AG666"/>
  <c r="AN666" s="1"/>
  <c r="AG667"/>
  <c r="AN667" s="1"/>
  <c r="AG668"/>
  <c r="AN668" s="1"/>
  <c r="AG669"/>
  <c r="AN669" s="1"/>
  <c r="AG670"/>
  <c r="AN670" s="1"/>
  <c r="AG671"/>
  <c r="AN671" s="1"/>
  <c r="AG672"/>
  <c r="AN672" s="1"/>
  <c r="AG673"/>
  <c r="AN673" s="1"/>
  <c r="AG674"/>
  <c r="AN674" s="1"/>
  <c r="AG675"/>
  <c r="AN675" s="1"/>
  <c r="AG676"/>
  <c r="AN676" s="1"/>
  <c r="AG677"/>
  <c r="AN677" s="1"/>
  <c r="AG678"/>
  <c r="AN678" s="1"/>
  <c r="AG679"/>
  <c r="AN679" s="1"/>
  <c r="AG680"/>
  <c r="AN680" s="1"/>
  <c r="AG681"/>
  <c r="AN681" s="1"/>
  <c r="AG682"/>
  <c r="AN682" s="1"/>
  <c r="AG683"/>
  <c r="AN683" s="1"/>
  <c r="AG684"/>
  <c r="AN684" s="1"/>
  <c r="AG685"/>
  <c r="AN685" s="1"/>
  <c r="AG686"/>
  <c r="AN686" s="1"/>
  <c r="AG687"/>
  <c r="AN687" s="1"/>
  <c r="AG688"/>
  <c r="AN688" s="1"/>
  <c r="AG689"/>
  <c r="AN689" s="1"/>
  <c r="AG690"/>
  <c r="AN690" s="1"/>
  <c r="AG691"/>
  <c r="AN691" s="1"/>
  <c r="AG692"/>
  <c r="AN692" s="1"/>
  <c r="AG693"/>
  <c r="AN693" s="1"/>
  <c r="AG694"/>
  <c r="AN694" s="1"/>
  <c r="AG695"/>
  <c r="AN695" s="1"/>
  <c r="AG696"/>
  <c r="AN696" s="1"/>
  <c r="AG697"/>
  <c r="AN697" s="1"/>
  <c r="AG698"/>
  <c r="AN698" s="1"/>
  <c r="AG699"/>
  <c r="AN699" s="1"/>
  <c r="AG700"/>
  <c r="AN700" s="1"/>
  <c r="AG701"/>
  <c r="AN701" s="1"/>
  <c r="AG702"/>
  <c r="AN702" s="1"/>
  <c r="AG703"/>
  <c r="AN703" s="1"/>
  <c r="AG704"/>
  <c r="AN704" s="1"/>
  <c r="AG705"/>
  <c r="AN705" s="1"/>
  <c r="AG706"/>
  <c r="AN706" s="1"/>
  <c r="AG707"/>
  <c r="AN707" s="1"/>
  <c r="AG708"/>
  <c r="AN708" s="1"/>
  <c r="AG709"/>
  <c r="AN709" s="1"/>
  <c r="AG710"/>
  <c r="AN710" s="1"/>
  <c r="AG711"/>
  <c r="AN711" s="1"/>
  <c r="AG712"/>
  <c r="AN712" s="1"/>
  <c r="AG713"/>
  <c r="AN713" s="1"/>
  <c r="AG714"/>
  <c r="AN714" s="1"/>
  <c r="AG715"/>
  <c r="AN715" s="1"/>
  <c r="AG716"/>
  <c r="AN716" s="1"/>
  <c r="AG717"/>
  <c r="AN717" s="1"/>
  <c r="AG718"/>
  <c r="AN718" s="1"/>
  <c r="AG719"/>
  <c r="AN719" s="1"/>
  <c r="AG720"/>
  <c r="AN720" s="1"/>
  <c r="AG721"/>
  <c r="AN721" s="1"/>
  <c r="AG722"/>
  <c r="AN722" s="1"/>
  <c r="AG723"/>
  <c r="AN723" s="1"/>
  <c r="AG724"/>
  <c r="AN724" s="1"/>
  <c r="AG725"/>
  <c r="AN725" s="1"/>
  <c r="AG726"/>
  <c r="AN726" s="1"/>
  <c r="AG727"/>
  <c r="AN727" s="1"/>
  <c r="AG728"/>
  <c r="AN728" s="1"/>
  <c r="AG729"/>
  <c r="AN729" s="1"/>
  <c r="AG730"/>
  <c r="AN730" s="1"/>
  <c r="AG731"/>
  <c r="AN731" s="1"/>
  <c r="AG732"/>
  <c r="AN732" s="1"/>
  <c r="AG733"/>
  <c r="AN733" s="1"/>
  <c r="AG734"/>
  <c r="AN734" s="1"/>
  <c r="AG735"/>
  <c r="AN735" s="1"/>
  <c r="AG736"/>
  <c r="AN736" s="1"/>
  <c r="AG737"/>
  <c r="AN737" s="1"/>
  <c r="AG738"/>
  <c r="AN738" s="1"/>
  <c r="AG739"/>
  <c r="AN739" s="1"/>
  <c r="AG740"/>
  <c r="AN740" s="1"/>
  <c r="AG741"/>
  <c r="AN741" s="1"/>
  <c r="AG742"/>
  <c r="AN742" s="1"/>
  <c r="AG743"/>
  <c r="AN743" s="1"/>
  <c r="AG744"/>
  <c r="AN744" s="1"/>
  <c r="AG745"/>
  <c r="AN745" s="1"/>
  <c r="AG746"/>
  <c r="AN746" s="1"/>
  <c r="AG747"/>
  <c r="AN747" s="1"/>
  <c r="AG748"/>
  <c r="AN748" s="1"/>
  <c r="AG749"/>
  <c r="AN749" s="1"/>
  <c r="AG750"/>
  <c r="AN750" s="1"/>
  <c r="AG751"/>
  <c r="AN751" s="1"/>
  <c r="AG752"/>
  <c r="AN752" s="1"/>
  <c r="AG753"/>
  <c r="AN753" s="1"/>
  <c r="AG754"/>
  <c r="AN754" s="1"/>
  <c r="AG755"/>
  <c r="AN755" s="1"/>
  <c r="AG756"/>
  <c r="AN756" s="1"/>
  <c r="AG757"/>
  <c r="AN757" s="1"/>
  <c r="AG758"/>
  <c r="AN758" s="1"/>
  <c r="AG759"/>
  <c r="AN759" s="1"/>
  <c r="AG760"/>
  <c r="AN760" s="1"/>
  <c r="AG761"/>
  <c r="AN761" s="1"/>
  <c r="AG762"/>
  <c r="AN762" s="1"/>
  <c r="AG763"/>
  <c r="AN763" s="1"/>
  <c r="AG764"/>
  <c r="AN764" s="1"/>
  <c r="AG765"/>
  <c r="AN765" s="1"/>
  <c r="AG766"/>
  <c r="AN766" s="1"/>
  <c r="AG767"/>
  <c r="AN767" s="1"/>
  <c r="AG768"/>
  <c r="AN768" s="1"/>
  <c r="AG769"/>
  <c r="AN769" s="1"/>
  <c r="AG770"/>
  <c r="AN770" s="1"/>
  <c r="AG771"/>
  <c r="AN771" s="1"/>
  <c r="AG772"/>
  <c r="AN772" s="1"/>
  <c r="AG773"/>
  <c r="AN773" s="1"/>
  <c r="AG774"/>
  <c r="AN774" s="1"/>
  <c r="AG775"/>
  <c r="AN775" s="1"/>
  <c r="AG776"/>
  <c r="AN776" s="1"/>
  <c r="AG777"/>
  <c r="AN777" s="1"/>
  <c r="AG778"/>
  <c r="AN778" s="1"/>
  <c r="AG779"/>
  <c r="AN779" s="1"/>
  <c r="AG780"/>
  <c r="AN780" s="1"/>
  <c r="AG781"/>
  <c r="AN781" s="1"/>
  <c r="AG782"/>
  <c r="AN782" s="1"/>
  <c r="AG783"/>
  <c r="AN783" s="1"/>
  <c r="AG784"/>
  <c r="AN784" s="1"/>
  <c r="AG785"/>
  <c r="AN785" s="1"/>
  <c r="AG786"/>
  <c r="AN786" s="1"/>
  <c r="AG787"/>
  <c r="AN787" s="1"/>
  <c r="AG788"/>
  <c r="AN788" s="1"/>
  <c r="AG789"/>
  <c r="AN789" s="1"/>
  <c r="AG790"/>
  <c r="AN790" s="1"/>
  <c r="AG791"/>
  <c r="AN791" s="1"/>
  <c r="AG792"/>
  <c r="AN792" s="1"/>
  <c r="AG793"/>
  <c r="AN793" s="1"/>
  <c r="AG794"/>
  <c r="AN794" s="1"/>
  <c r="AG795"/>
  <c r="AN795" s="1"/>
  <c r="AG796"/>
  <c r="AN796" s="1"/>
  <c r="AG797"/>
  <c r="AN797" s="1"/>
  <c r="AG798"/>
  <c r="AN798" s="1"/>
  <c r="AG799"/>
  <c r="AN799" s="1"/>
  <c r="AG800"/>
  <c r="AN800" s="1"/>
  <c r="AG801"/>
  <c r="AN801" s="1"/>
  <c r="AG802"/>
  <c r="AN802" s="1"/>
  <c r="AG803"/>
  <c r="AN803" s="1"/>
  <c r="AG804"/>
  <c r="AN804" s="1"/>
  <c r="AG805"/>
  <c r="AN805" s="1"/>
  <c r="AG806"/>
  <c r="AN806" s="1"/>
  <c r="AG807"/>
  <c r="AN807" s="1"/>
  <c r="AG808"/>
  <c r="AN808" s="1"/>
  <c r="AG809"/>
  <c r="AN809" s="1"/>
  <c r="AG810"/>
  <c r="AN810" s="1"/>
  <c r="AG811"/>
  <c r="AN811" s="1"/>
  <c r="AG812"/>
  <c r="AN812" s="1"/>
  <c r="AG813"/>
  <c r="AN813" s="1"/>
  <c r="AG814"/>
  <c r="AN814" s="1"/>
  <c r="AG815"/>
  <c r="AN815" s="1"/>
  <c r="AG816"/>
  <c r="AN816" s="1"/>
  <c r="AG817"/>
  <c r="AN817" s="1"/>
  <c r="AG818"/>
  <c r="AN818" s="1"/>
  <c r="AG819"/>
  <c r="AN819" s="1"/>
  <c r="AG820"/>
  <c r="AN820" s="1"/>
  <c r="AG821"/>
  <c r="AN821" s="1"/>
  <c r="AG822"/>
  <c r="AN822" s="1"/>
  <c r="AG823"/>
  <c r="AN823" s="1"/>
  <c r="AG824"/>
  <c r="AN824" s="1"/>
  <c r="AG825"/>
  <c r="AN825" s="1"/>
  <c r="AG826"/>
  <c r="AN826" s="1"/>
  <c r="AG827"/>
  <c r="AN827" s="1"/>
  <c r="AG828"/>
  <c r="AN828" s="1"/>
  <c r="AG829"/>
  <c r="AN829" s="1"/>
  <c r="AG830"/>
  <c r="AN830" s="1"/>
  <c r="AG831"/>
  <c r="AN831" s="1"/>
  <c r="AG832"/>
  <c r="AN832" s="1"/>
  <c r="AG833"/>
  <c r="AN833" s="1"/>
  <c r="AG834"/>
  <c r="AN834" s="1"/>
  <c r="AG835"/>
  <c r="AN835" s="1"/>
  <c r="AG836"/>
  <c r="AN836" s="1"/>
  <c r="AG837"/>
  <c r="AN837" s="1"/>
  <c r="AG838"/>
  <c r="AN838" s="1"/>
  <c r="AG839"/>
  <c r="AN839" s="1"/>
  <c r="AG840"/>
  <c r="AN840" s="1"/>
  <c r="AG841"/>
  <c r="AN841" s="1"/>
  <c r="AG842"/>
  <c r="AN842" s="1"/>
  <c r="AG843"/>
  <c r="AN843" s="1"/>
  <c r="AG844"/>
  <c r="AN844" s="1"/>
  <c r="AG845"/>
  <c r="AN845" s="1"/>
  <c r="AG846"/>
  <c r="AN846" s="1"/>
  <c r="AG847"/>
  <c r="AN847" s="1"/>
  <c r="AG848"/>
  <c r="AN848" s="1"/>
  <c r="AG849"/>
  <c r="AN849" s="1"/>
  <c r="AG850"/>
  <c r="AN850" s="1"/>
  <c r="AG851"/>
  <c r="AN851" s="1"/>
  <c r="AG852"/>
  <c r="AN852" s="1"/>
  <c r="AG853"/>
  <c r="AN853" s="1"/>
  <c r="AG854"/>
  <c r="AN854" s="1"/>
  <c r="AG855"/>
  <c r="AN855" s="1"/>
  <c r="AG856"/>
  <c r="AN856" s="1"/>
  <c r="AG857"/>
  <c r="AN857" s="1"/>
  <c r="AG858"/>
  <c r="AN858" s="1"/>
  <c r="AG859"/>
  <c r="AN859" s="1"/>
  <c r="AG860"/>
  <c r="AN860" s="1"/>
  <c r="AG861"/>
  <c r="AN861" s="1"/>
  <c r="AG862"/>
  <c r="AN862" s="1"/>
  <c r="AG863"/>
  <c r="AN863" s="1"/>
  <c r="AG864"/>
  <c r="AN864" s="1"/>
  <c r="AG865"/>
  <c r="AN865" s="1"/>
  <c r="AG866"/>
  <c r="AN866" s="1"/>
  <c r="AG867"/>
  <c r="AN867" s="1"/>
  <c r="AG868"/>
  <c r="AN868" s="1"/>
  <c r="AG869"/>
  <c r="AN869" s="1"/>
  <c r="AG870"/>
  <c r="AN870" s="1"/>
  <c r="AG871"/>
  <c r="AN871" s="1"/>
  <c r="AG872"/>
  <c r="AN872" s="1"/>
  <c r="AG873"/>
  <c r="AN873" s="1"/>
  <c r="AG874"/>
  <c r="AN874" s="1"/>
  <c r="AG875"/>
  <c r="AN875" s="1"/>
  <c r="AG876"/>
  <c r="AN876" s="1"/>
  <c r="AG877"/>
  <c r="AN877" s="1"/>
  <c r="AG878"/>
  <c r="AN878" s="1"/>
  <c r="AG879"/>
  <c r="AN879" s="1"/>
  <c r="AG880"/>
  <c r="AN880" s="1"/>
  <c r="AG881"/>
  <c r="AN881" s="1"/>
  <c r="AG882"/>
  <c r="AN882" s="1"/>
  <c r="AG883"/>
  <c r="AN883" s="1"/>
  <c r="AG884"/>
  <c r="AN884" s="1"/>
  <c r="AG885"/>
  <c r="AN885" s="1"/>
  <c r="AG886"/>
  <c r="AN886" s="1"/>
  <c r="AG887"/>
  <c r="AN887" s="1"/>
  <c r="AG888"/>
  <c r="AN888" s="1"/>
  <c r="AG889"/>
  <c r="AN889" s="1"/>
  <c r="AG890"/>
  <c r="AN890" s="1"/>
  <c r="AG891"/>
  <c r="AN891" s="1"/>
  <c r="AG892"/>
  <c r="AN892" s="1"/>
  <c r="AG893"/>
  <c r="AN893" s="1"/>
  <c r="AG894"/>
  <c r="AN894" s="1"/>
  <c r="AG895"/>
  <c r="AN895" s="1"/>
  <c r="AG896"/>
  <c r="AN896" s="1"/>
  <c r="AG897"/>
  <c r="AN897" s="1"/>
  <c r="AG898"/>
  <c r="AN898" s="1"/>
  <c r="AG899"/>
  <c r="AN899" s="1"/>
  <c r="AG900"/>
  <c r="AN900" s="1"/>
  <c r="AG901"/>
  <c r="AN901" s="1"/>
  <c r="AG902"/>
  <c r="AN902" s="1"/>
  <c r="AG903"/>
  <c r="AN903" s="1"/>
  <c r="AG904"/>
  <c r="AN904" s="1"/>
  <c r="AG905"/>
  <c r="AN905" s="1"/>
  <c r="AG906"/>
  <c r="AN906" s="1"/>
  <c r="AG907"/>
  <c r="AN907" s="1"/>
  <c r="AG908"/>
  <c r="AN908" s="1"/>
  <c r="AG909"/>
  <c r="AN909" s="1"/>
  <c r="AG910"/>
  <c r="AN910" s="1"/>
  <c r="AG911"/>
  <c r="AN911" s="1"/>
  <c r="AG912"/>
  <c r="AN912" s="1"/>
  <c r="AG913"/>
  <c r="AN913" s="1"/>
  <c r="AG914"/>
  <c r="AN914" s="1"/>
  <c r="AG915"/>
  <c r="AN915" s="1"/>
  <c r="AG916"/>
  <c r="AN916" s="1"/>
  <c r="AG917"/>
  <c r="AN917" s="1"/>
  <c r="AG918"/>
  <c r="AN918" s="1"/>
  <c r="AG919"/>
  <c r="AN919" s="1"/>
  <c r="AG920"/>
  <c r="AN920" s="1"/>
  <c r="AG921"/>
  <c r="AN921" s="1"/>
  <c r="AG922"/>
  <c r="AN922" s="1"/>
  <c r="AG923"/>
  <c r="AN923" s="1"/>
  <c r="AG924"/>
  <c r="AN924" s="1"/>
  <c r="AG925"/>
  <c r="AN925" s="1"/>
  <c r="AG926"/>
  <c r="AN926" s="1"/>
  <c r="AG927"/>
  <c r="AN927" s="1"/>
  <c r="AG928"/>
  <c r="AN928" s="1"/>
  <c r="AG929"/>
  <c r="AN929" s="1"/>
  <c r="AG930"/>
  <c r="AN930" s="1"/>
  <c r="AG931"/>
  <c r="AN931" s="1"/>
  <c r="AG932"/>
  <c r="AN932" s="1"/>
  <c r="AG933"/>
  <c r="AN933" s="1"/>
  <c r="AG934"/>
  <c r="AN934" s="1"/>
  <c r="AG935"/>
  <c r="AN935" s="1"/>
  <c r="AG936"/>
  <c r="AN936" s="1"/>
  <c r="AG937"/>
  <c r="AN937" s="1"/>
  <c r="AG938"/>
  <c r="AN938" s="1"/>
  <c r="AG939"/>
  <c r="AN939" s="1"/>
  <c r="AG940"/>
  <c r="AN940" s="1"/>
  <c r="AG941"/>
  <c r="AN941" s="1"/>
  <c r="AG942"/>
  <c r="AN942" s="1"/>
  <c r="AG943"/>
  <c r="AN943" s="1"/>
  <c r="AG944"/>
  <c r="AN944" s="1"/>
  <c r="AG945"/>
  <c r="AN945" s="1"/>
  <c r="AG946"/>
  <c r="AN946" s="1"/>
  <c r="AG947"/>
  <c r="AN947" s="1"/>
  <c r="AG948"/>
  <c r="AN948" s="1"/>
  <c r="AG949"/>
  <c r="AN949" s="1"/>
  <c r="AG950"/>
  <c r="AN950" s="1"/>
  <c r="AG951"/>
  <c r="AN951" s="1"/>
  <c r="AG952"/>
  <c r="AN952" s="1"/>
  <c r="AG953"/>
  <c r="AN953" s="1"/>
  <c r="AG954"/>
  <c r="AN954" s="1"/>
  <c r="AG955"/>
  <c r="AN955" s="1"/>
  <c r="AG956"/>
  <c r="AN956" s="1"/>
  <c r="AG957"/>
  <c r="AN957" s="1"/>
  <c r="AG958"/>
  <c r="AN958" s="1"/>
  <c r="AG959"/>
  <c r="AN959" s="1"/>
  <c r="AG960"/>
  <c r="AN960" s="1"/>
  <c r="AG961"/>
  <c r="AN961" s="1"/>
  <c r="AG962"/>
  <c r="AN962" s="1"/>
  <c r="AG963"/>
  <c r="AN963" s="1"/>
  <c r="AG964"/>
  <c r="AN964" s="1"/>
  <c r="AG965"/>
  <c r="AN965" s="1"/>
  <c r="AG966"/>
  <c r="AN966" s="1"/>
  <c r="AG967"/>
  <c r="AN967" s="1"/>
  <c r="AG968"/>
  <c r="AN968" s="1"/>
  <c r="AG969"/>
  <c r="AN969" s="1"/>
  <c r="AG970"/>
  <c r="AN970" s="1"/>
  <c r="AG971"/>
  <c r="AN971" s="1"/>
  <c r="AG972"/>
  <c r="AN972" s="1"/>
  <c r="AG973"/>
  <c r="AN973" s="1"/>
  <c r="AG974"/>
  <c r="AN974" s="1"/>
  <c r="AG975"/>
  <c r="AN975" s="1"/>
  <c r="AG976"/>
  <c r="AN976" s="1"/>
  <c r="AG977"/>
  <c r="AN977" s="1"/>
  <c r="AG978"/>
  <c r="AN978" s="1"/>
  <c r="AG979"/>
  <c r="AN979" s="1"/>
  <c r="AG980"/>
  <c r="AN980" s="1"/>
  <c r="AG981"/>
  <c r="AN981" s="1"/>
  <c r="AG982"/>
  <c r="AN982" s="1"/>
  <c r="AG983"/>
  <c r="AN983" s="1"/>
  <c r="AG984"/>
  <c r="AN984" s="1"/>
  <c r="AG985"/>
  <c r="AN985" s="1"/>
  <c r="AG986"/>
  <c r="AN986" s="1"/>
  <c r="AG987"/>
  <c r="AN987" s="1"/>
  <c r="AG988"/>
  <c r="AN988" s="1"/>
  <c r="AG989"/>
  <c r="AN989" s="1"/>
  <c r="AG990"/>
  <c r="AN990" s="1"/>
  <c r="AG991"/>
  <c r="AN991" s="1"/>
  <c r="AG992"/>
  <c r="AN992" s="1"/>
  <c r="AG993"/>
  <c r="AN993" s="1"/>
  <c r="AG994"/>
  <c r="AN994" s="1"/>
  <c r="AG995"/>
  <c r="AN995" s="1"/>
  <c r="AG996"/>
  <c r="AN996" s="1"/>
  <c r="AG997"/>
  <c r="AN997" s="1"/>
  <c r="AG998"/>
  <c r="AN998" s="1"/>
  <c r="AG999"/>
  <c r="AN999" s="1"/>
  <c r="DG9"/>
  <c r="DH9"/>
  <c r="DG10"/>
  <c r="DH10"/>
  <c r="DG11"/>
  <c r="DH11"/>
  <c r="DG12"/>
  <c r="DH12"/>
  <c r="DG13"/>
  <c r="DH13"/>
  <c r="DG14"/>
  <c r="DH14"/>
  <c r="DG15"/>
  <c r="DH15"/>
  <c r="DG16"/>
  <c r="DH16"/>
  <c r="DG17"/>
  <c r="DH17"/>
  <c r="DG18"/>
  <c r="DH18"/>
  <c r="DG19"/>
  <c r="DH19"/>
  <c r="DG20"/>
  <c r="DH20"/>
  <c r="DG21"/>
  <c r="DH21"/>
  <c r="DG22"/>
  <c r="DH22"/>
  <c r="DG23"/>
  <c r="DH23"/>
  <c r="DG24"/>
  <c r="DH24"/>
  <c r="DG25"/>
  <c r="DH25"/>
  <c r="DG26"/>
  <c r="DH26"/>
  <c r="DG27"/>
  <c r="DH27"/>
  <c r="DG28"/>
  <c r="DH28"/>
  <c r="DG29"/>
  <c r="DH29"/>
  <c r="DG30"/>
  <c r="DH30"/>
  <c r="DG31"/>
  <c r="DH31"/>
  <c r="DG32"/>
  <c r="DH32"/>
  <c r="DG33"/>
  <c r="DH33"/>
  <c r="DG34"/>
  <c r="DH34"/>
  <c r="DG35"/>
  <c r="DH35"/>
  <c r="DG36"/>
  <c r="DH36"/>
  <c r="DG37"/>
  <c r="DH37"/>
  <c r="DG38"/>
  <c r="DH38"/>
  <c r="DG39"/>
  <c r="DH39"/>
  <c r="DG40"/>
  <c r="DH40"/>
  <c r="DG41"/>
  <c r="DH41"/>
  <c r="DG42"/>
  <c r="DH42"/>
  <c r="DG43"/>
  <c r="DH43"/>
  <c r="DG44"/>
  <c r="DH44"/>
  <c r="DG45"/>
  <c r="DH45"/>
  <c r="DG46"/>
  <c r="DH46"/>
  <c r="DG47"/>
  <c r="DH47"/>
  <c r="DG48"/>
  <c r="DH48"/>
  <c r="DG49"/>
  <c r="DH49"/>
  <c r="DG50"/>
  <c r="DH50"/>
  <c r="DG51"/>
  <c r="DH51"/>
  <c r="DG52"/>
  <c r="DH52"/>
  <c r="DG53"/>
  <c r="DH53"/>
  <c r="DG54"/>
  <c r="DH54"/>
  <c r="DG55"/>
  <c r="DH55"/>
  <c r="DG56"/>
  <c r="DH56"/>
  <c r="DG57"/>
  <c r="DH57"/>
  <c r="DG58"/>
  <c r="DH58"/>
  <c r="DG59"/>
  <c r="DH59"/>
  <c r="DG60"/>
  <c r="DH60"/>
  <c r="DG61"/>
  <c r="DH61"/>
  <c r="DG62"/>
  <c r="DH62"/>
  <c r="DG63"/>
  <c r="DH63"/>
  <c r="DG64"/>
  <c r="DH64"/>
  <c r="DG65"/>
  <c r="DH65"/>
  <c r="DG66"/>
  <c r="DH66"/>
  <c r="DG67"/>
  <c r="DH67"/>
  <c r="DG68"/>
  <c r="DH68"/>
  <c r="DG69"/>
  <c r="DH69"/>
  <c r="DG70"/>
  <c r="DH70"/>
  <c r="DG71"/>
  <c r="DH71"/>
  <c r="DG72"/>
  <c r="DH72"/>
  <c r="DG73"/>
  <c r="DH73"/>
  <c r="DG74"/>
  <c r="DH74"/>
  <c r="DG75"/>
  <c r="DH75"/>
  <c r="DG76"/>
  <c r="DH76"/>
  <c r="DG77"/>
  <c r="DH77"/>
  <c r="DG78"/>
  <c r="DH78"/>
  <c r="DG79"/>
  <c r="DH79"/>
  <c r="DG80"/>
  <c r="DH80"/>
  <c r="DG81"/>
  <c r="DH81"/>
  <c r="DG82"/>
  <c r="DH82"/>
  <c r="DG83"/>
  <c r="DH83"/>
  <c r="DG84"/>
  <c r="DH84"/>
  <c r="DG85"/>
  <c r="DH85"/>
  <c r="DG86"/>
  <c r="DH86"/>
  <c r="DG87"/>
  <c r="DH87"/>
  <c r="DG88"/>
  <c r="DH88"/>
  <c r="DG89"/>
  <c r="DH89"/>
  <c r="DG90"/>
  <c r="DH90"/>
  <c r="DG91"/>
  <c r="DH91"/>
  <c r="DG92"/>
  <c r="DH92"/>
  <c r="DG93"/>
  <c r="DH93"/>
  <c r="DG94"/>
  <c r="DH94"/>
  <c r="DG95"/>
  <c r="DH95"/>
  <c r="DG96"/>
  <c r="DH96"/>
  <c r="DG97"/>
  <c r="DH97"/>
  <c r="DG98"/>
  <c r="DH98"/>
  <c r="DG99"/>
  <c r="DH99"/>
  <c r="DG100"/>
  <c r="DH100"/>
  <c r="DG101"/>
  <c r="DH101"/>
  <c r="DG102"/>
  <c r="DH102"/>
  <c r="DG103"/>
  <c r="DH103"/>
  <c r="DG104"/>
  <c r="DH104"/>
  <c r="DG105"/>
  <c r="DH105"/>
  <c r="DG106"/>
  <c r="DH106"/>
  <c r="DG107"/>
  <c r="DH107"/>
  <c r="DG108"/>
  <c r="DH108"/>
  <c r="DG109"/>
  <c r="DH109"/>
  <c r="DG110"/>
  <c r="DH110"/>
  <c r="DG111"/>
  <c r="DH111"/>
  <c r="DG112"/>
  <c r="DH112"/>
  <c r="DG113"/>
  <c r="DH113"/>
  <c r="DG114"/>
  <c r="DH114"/>
  <c r="DG115"/>
  <c r="DH115"/>
  <c r="DG116"/>
  <c r="DH116"/>
  <c r="DG117"/>
  <c r="DH117"/>
  <c r="DG118"/>
  <c r="DH118"/>
  <c r="DG119"/>
  <c r="DH119"/>
  <c r="DG120"/>
  <c r="DH120"/>
  <c r="DG121"/>
  <c r="DH121"/>
  <c r="DG122"/>
  <c r="DH122"/>
  <c r="DG123"/>
  <c r="DH123"/>
  <c r="DG124"/>
  <c r="DH124"/>
  <c r="DG125"/>
  <c r="DH125"/>
  <c r="DG126"/>
  <c r="DH126"/>
  <c r="DG127"/>
  <c r="DH127"/>
  <c r="DG128"/>
  <c r="DH128"/>
  <c r="DG129"/>
  <c r="DH129"/>
  <c r="DG130"/>
  <c r="DH130"/>
  <c r="DG131"/>
  <c r="DH131"/>
  <c r="DG132"/>
  <c r="DH132"/>
  <c r="DG133"/>
  <c r="DH133"/>
  <c r="DG134"/>
  <c r="DH134"/>
  <c r="DG135"/>
  <c r="DH135"/>
  <c r="DG136"/>
  <c r="DH136"/>
  <c r="DG137"/>
  <c r="DH137"/>
  <c r="DG138"/>
  <c r="DH138"/>
  <c r="DG139"/>
  <c r="DH139"/>
  <c r="DG140"/>
  <c r="DH140"/>
  <c r="DG141"/>
  <c r="DH141"/>
  <c r="DG142"/>
  <c r="DH142"/>
  <c r="DG143"/>
  <c r="DH143"/>
  <c r="DG144"/>
  <c r="DH144"/>
  <c r="DG145"/>
  <c r="DH145"/>
  <c r="DG146"/>
  <c r="DH146"/>
  <c r="DG147"/>
  <c r="DH147"/>
  <c r="DG148"/>
  <c r="DH148"/>
  <c r="DG149"/>
  <c r="DH149"/>
  <c r="DG150"/>
  <c r="DH150"/>
  <c r="DG151"/>
  <c r="DH151"/>
  <c r="DG152"/>
  <c r="DH152"/>
  <c r="DG153"/>
  <c r="DH153"/>
  <c r="DG154"/>
  <c r="DH154"/>
  <c r="DG155"/>
  <c r="DH155"/>
  <c r="DG156"/>
  <c r="DH156"/>
  <c r="DG157"/>
  <c r="DH157"/>
  <c r="DG158"/>
  <c r="DH158"/>
  <c r="DG159"/>
  <c r="DH159"/>
  <c r="DG160"/>
  <c r="DH160"/>
  <c r="DG161"/>
  <c r="DH161"/>
  <c r="DG162"/>
  <c r="DH162"/>
  <c r="DG163"/>
  <c r="DH163"/>
  <c r="DG164"/>
  <c r="DH164"/>
  <c r="DG165"/>
  <c r="DH165"/>
  <c r="DG166"/>
  <c r="DH166"/>
  <c r="DG167"/>
  <c r="DH167"/>
  <c r="DG168"/>
  <c r="DH168"/>
  <c r="DG169"/>
  <c r="DH169"/>
  <c r="DG170"/>
  <c r="DH170"/>
  <c r="DG171"/>
  <c r="DH171"/>
  <c r="DG172"/>
  <c r="DH172"/>
  <c r="DG173"/>
  <c r="DH173"/>
  <c r="DG174"/>
  <c r="DH174"/>
  <c r="DG175"/>
  <c r="DH175"/>
  <c r="DG176"/>
  <c r="DH176"/>
  <c r="DG177"/>
  <c r="DH177"/>
  <c r="DG178"/>
  <c r="DH178"/>
  <c r="DG179"/>
  <c r="DH179"/>
  <c r="DG180"/>
  <c r="DH180"/>
  <c r="DG181"/>
  <c r="DH181"/>
  <c r="DG182"/>
  <c r="DH182"/>
  <c r="DG183"/>
  <c r="DH183"/>
  <c r="DG184"/>
  <c r="DH184"/>
  <c r="DG185"/>
  <c r="DH185"/>
  <c r="DG186"/>
  <c r="DH186"/>
  <c r="DG187"/>
  <c r="DH187"/>
  <c r="DG188"/>
  <c r="DH188"/>
  <c r="DG189"/>
  <c r="DH189"/>
  <c r="DG190"/>
  <c r="DH190"/>
  <c r="DG191"/>
  <c r="DH191"/>
  <c r="DG192"/>
  <c r="DH192"/>
  <c r="DG193"/>
  <c r="DH193"/>
  <c r="DG194"/>
  <c r="DH194"/>
  <c r="DG195"/>
  <c r="DH195"/>
  <c r="DG196"/>
  <c r="DH196"/>
  <c r="DG197"/>
  <c r="DH197"/>
  <c r="DG198"/>
  <c r="DH198"/>
  <c r="DG199"/>
  <c r="DH199"/>
  <c r="DG200"/>
  <c r="DH200"/>
  <c r="DG201"/>
  <c r="DH201"/>
  <c r="DG202"/>
  <c r="DH202"/>
  <c r="DG203"/>
  <c r="DH203"/>
  <c r="DG204"/>
  <c r="DH204"/>
  <c r="DG205"/>
  <c r="DH205"/>
  <c r="DG206"/>
  <c r="DH206"/>
  <c r="DG207"/>
  <c r="DH207"/>
  <c r="DG208"/>
  <c r="DH208"/>
  <c r="DG209"/>
  <c r="DH209"/>
  <c r="DG210"/>
  <c r="DH210"/>
  <c r="DG211"/>
  <c r="DH211"/>
  <c r="DG212"/>
  <c r="DH212"/>
  <c r="DG213"/>
  <c r="DH213"/>
  <c r="DG214"/>
  <c r="DH214"/>
  <c r="DG215"/>
  <c r="DH215"/>
  <c r="DG216"/>
  <c r="DH216"/>
  <c r="DG217"/>
  <c r="DH217"/>
  <c r="DG218"/>
  <c r="DH218"/>
  <c r="DG219"/>
  <c r="DH219"/>
  <c r="DG220"/>
  <c r="DH220"/>
  <c r="DG221"/>
  <c r="DH221"/>
  <c r="DG222"/>
  <c r="DH222"/>
  <c r="DG223"/>
  <c r="DH223"/>
  <c r="DG224"/>
  <c r="DH224"/>
  <c r="DG225"/>
  <c r="DH225"/>
  <c r="DG226"/>
  <c r="DH226"/>
  <c r="DG227"/>
  <c r="DH227"/>
  <c r="DG228"/>
  <c r="DH228"/>
  <c r="DG229"/>
  <c r="DH229"/>
  <c r="DG230"/>
  <c r="DH230"/>
  <c r="DG231"/>
  <c r="DH231"/>
  <c r="DG232"/>
  <c r="DH232"/>
  <c r="DG233"/>
  <c r="DH233"/>
  <c r="DG234"/>
  <c r="DH234"/>
  <c r="DG235"/>
  <c r="DH235"/>
  <c r="DG236"/>
  <c r="DH236"/>
  <c r="DG237"/>
  <c r="DH237"/>
  <c r="DG238"/>
  <c r="DH238"/>
  <c r="DG239"/>
  <c r="DH239"/>
  <c r="DG240"/>
  <c r="DH240"/>
  <c r="DG241"/>
  <c r="DH241"/>
  <c r="DG242"/>
  <c r="DH242"/>
  <c r="DG243"/>
  <c r="DH243"/>
  <c r="DG244"/>
  <c r="DH244"/>
  <c r="DG245"/>
  <c r="DH245"/>
  <c r="DG246"/>
  <c r="DH246"/>
  <c r="DG247"/>
  <c r="DH247"/>
  <c r="DG248"/>
  <c r="DH248"/>
  <c r="DG249"/>
  <c r="DH249"/>
  <c r="DG250"/>
  <c r="DH250"/>
  <c r="DG251"/>
  <c r="DH251"/>
  <c r="DG252"/>
  <c r="DH252"/>
  <c r="DG253"/>
  <c r="DH253"/>
  <c r="DG254"/>
  <c r="DH254"/>
  <c r="DG255"/>
  <c r="DH255"/>
  <c r="DG256"/>
  <c r="DH256"/>
  <c r="DG257"/>
  <c r="DH257"/>
  <c r="DG258"/>
  <c r="DH258"/>
  <c r="DG259"/>
  <c r="DH259"/>
  <c r="DG260"/>
  <c r="DH260"/>
  <c r="DG261"/>
  <c r="DH261"/>
  <c r="DG262"/>
  <c r="DH262"/>
  <c r="DG263"/>
  <c r="DH263"/>
  <c r="DG264"/>
  <c r="DH264"/>
  <c r="DG265"/>
  <c r="DH265"/>
  <c r="DG266"/>
  <c r="DH266"/>
  <c r="DG267"/>
  <c r="DH267"/>
  <c r="DG268"/>
  <c r="DH268"/>
  <c r="DG269"/>
  <c r="DH269"/>
  <c r="DG270"/>
  <c r="DH270"/>
  <c r="DG271"/>
  <c r="DH271"/>
  <c r="DG272"/>
  <c r="DH272"/>
  <c r="DG273"/>
  <c r="DH273"/>
  <c r="DG274"/>
  <c r="DH274"/>
  <c r="DG275"/>
  <c r="DH275"/>
  <c r="DG276"/>
  <c r="DH276"/>
  <c r="DG277"/>
  <c r="DH277"/>
  <c r="DG278"/>
  <c r="DH278"/>
  <c r="DG279"/>
  <c r="DH279"/>
  <c r="DG280"/>
  <c r="DH280"/>
  <c r="DG281"/>
  <c r="DH281"/>
  <c r="DG282"/>
  <c r="DH282"/>
  <c r="DG283"/>
  <c r="DH283"/>
  <c r="DG284"/>
  <c r="DH284"/>
  <c r="DG285"/>
  <c r="DH285"/>
  <c r="DG286"/>
  <c r="DH286"/>
  <c r="DG287"/>
  <c r="DH287"/>
  <c r="DG288"/>
  <c r="DH288"/>
  <c r="DG289"/>
  <c r="DH289"/>
  <c r="DG290"/>
  <c r="DH290"/>
  <c r="DG291"/>
  <c r="DH291"/>
  <c r="DG292"/>
  <c r="DH292"/>
  <c r="DG293"/>
  <c r="DH293"/>
  <c r="DG294"/>
  <c r="DH294"/>
  <c r="DG295"/>
  <c r="DH295"/>
  <c r="DG296"/>
  <c r="DH296"/>
  <c r="DG297"/>
  <c r="DH297"/>
  <c r="DG298"/>
  <c r="DH298"/>
  <c r="DG299"/>
  <c r="DH299"/>
  <c r="DG300"/>
  <c r="DH300"/>
  <c r="DG301"/>
  <c r="DH301"/>
  <c r="DG302"/>
  <c r="DH302"/>
  <c r="DG303"/>
  <c r="DH303"/>
  <c r="DG304"/>
  <c r="DH304"/>
  <c r="DG305"/>
  <c r="DH305"/>
  <c r="DG306"/>
  <c r="DH306"/>
  <c r="DG307"/>
  <c r="DH307"/>
  <c r="DG308"/>
  <c r="DH308"/>
  <c r="DG309"/>
  <c r="DH309"/>
  <c r="DG310"/>
  <c r="DH310"/>
  <c r="DG311"/>
  <c r="DH311"/>
  <c r="DG312"/>
  <c r="DH312"/>
  <c r="DG313"/>
  <c r="DH313"/>
  <c r="DG314"/>
  <c r="DH314"/>
  <c r="DG315"/>
  <c r="DH315"/>
  <c r="DG316"/>
  <c r="DH316"/>
  <c r="DG317"/>
  <c r="DH317"/>
  <c r="DG318"/>
  <c r="DH318"/>
  <c r="DG319"/>
  <c r="DH319"/>
  <c r="DG320"/>
  <c r="DH320"/>
  <c r="DG321"/>
  <c r="DH321"/>
  <c r="DG322"/>
  <c r="DH322"/>
  <c r="DG323"/>
  <c r="DH323"/>
  <c r="DG324"/>
  <c r="DH324"/>
  <c r="DG325"/>
  <c r="DH325"/>
  <c r="DG326"/>
  <c r="DH326"/>
  <c r="DG327"/>
  <c r="DH327"/>
  <c r="DG328"/>
  <c r="DH328"/>
  <c r="DG329"/>
  <c r="DH329"/>
  <c r="DG330"/>
  <c r="DH330"/>
  <c r="DG331"/>
  <c r="DH331"/>
  <c r="DG332"/>
  <c r="DH332"/>
  <c r="DG333"/>
  <c r="DH333"/>
  <c r="DG334"/>
  <c r="DH334"/>
  <c r="DG335"/>
  <c r="DH335"/>
  <c r="DG336"/>
  <c r="DH336"/>
  <c r="DG337"/>
  <c r="DH337"/>
  <c r="DG338"/>
  <c r="DH338"/>
  <c r="DG339"/>
  <c r="DH339"/>
  <c r="DG340"/>
  <c r="DH340"/>
  <c r="DG341"/>
  <c r="DH341"/>
  <c r="DG342"/>
  <c r="DH342"/>
  <c r="DG343"/>
  <c r="DH343"/>
  <c r="DG344"/>
  <c r="DH344"/>
  <c r="DG345"/>
  <c r="DH345"/>
  <c r="DG346"/>
  <c r="DH346"/>
  <c r="DG347"/>
  <c r="DH347"/>
  <c r="DG348"/>
  <c r="DH348"/>
  <c r="DG349"/>
  <c r="DH349"/>
  <c r="DG350"/>
  <c r="DH350"/>
  <c r="DG351"/>
  <c r="DH351"/>
  <c r="DG352"/>
  <c r="DH352"/>
  <c r="DG353"/>
  <c r="DH353"/>
  <c r="DG354"/>
  <c r="DH354"/>
  <c r="DG355"/>
  <c r="DH355"/>
  <c r="DG356"/>
  <c r="DH356"/>
  <c r="DG357"/>
  <c r="DH357"/>
  <c r="DG358"/>
  <c r="DH358"/>
  <c r="DG359"/>
  <c r="DH359"/>
  <c r="DG360"/>
  <c r="DH360"/>
  <c r="DG361"/>
  <c r="DH361"/>
  <c r="DG362"/>
  <c r="DH362"/>
  <c r="DG363"/>
  <c r="DH363"/>
  <c r="DG364"/>
  <c r="DH364"/>
  <c r="DG365"/>
  <c r="DH365"/>
  <c r="DG366"/>
  <c r="DH366"/>
  <c r="DG367"/>
  <c r="DH367"/>
  <c r="DG368"/>
  <c r="DH368"/>
  <c r="DG369"/>
  <c r="DH369"/>
  <c r="DG370"/>
  <c r="DH370"/>
  <c r="DG371"/>
  <c r="DH371"/>
  <c r="DG372"/>
  <c r="DH372"/>
  <c r="DG373"/>
  <c r="DH373"/>
  <c r="DG374"/>
  <c r="DH374"/>
  <c r="DG375"/>
  <c r="DH375"/>
  <c r="DG376"/>
  <c r="DH376"/>
  <c r="DG377"/>
  <c r="DH377"/>
  <c r="DG378"/>
  <c r="DH378"/>
  <c r="DG379"/>
  <c r="DH379"/>
  <c r="DG380"/>
  <c r="DH380"/>
  <c r="DG381"/>
  <c r="DH381"/>
  <c r="DG382"/>
  <c r="DH382"/>
  <c r="DG383"/>
  <c r="DH383"/>
  <c r="DG384"/>
  <c r="DH384"/>
  <c r="DG385"/>
  <c r="DH385"/>
  <c r="DG386"/>
  <c r="DH386"/>
  <c r="DG387"/>
  <c r="DH387"/>
  <c r="DG388"/>
  <c r="DH388"/>
  <c r="DG389"/>
  <c r="DH389"/>
  <c r="DG390"/>
  <c r="DH390"/>
  <c r="DG391"/>
  <c r="DH391"/>
  <c r="DG392"/>
  <c r="DH392"/>
  <c r="DG393"/>
  <c r="DH393"/>
  <c r="DG394"/>
  <c r="DH394"/>
  <c r="DG395"/>
  <c r="DH395"/>
  <c r="DG396"/>
  <c r="DH396"/>
  <c r="DG397"/>
  <c r="DH397"/>
  <c r="DG398"/>
  <c r="DH398"/>
  <c r="DG399"/>
  <c r="DH399"/>
  <c r="DG400"/>
  <c r="DH400"/>
  <c r="DG401"/>
  <c r="DH401"/>
  <c r="DG402"/>
  <c r="DH402"/>
  <c r="DG403"/>
  <c r="DH403"/>
  <c r="DG404"/>
  <c r="DH404"/>
  <c r="DG405"/>
  <c r="DH405"/>
  <c r="DG406"/>
  <c r="DH406"/>
  <c r="DG407"/>
  <c r="DH407"/>
  <c r="DG408"/>
  <c r="DH408"/>
  <c r="DG409"/>
  <c r="DH409"/>
  <c r="DG410"/>
  <c r="DH410"/>
  <c r="DG411"/>
  <c r="DH411"/>
  <c r="DG412"/>
  <c r="DH412"/>
  <c r="DG413"/>
  <c r="DH413"/>
  <c r="DG414"/>
  <c r="DH414"/>
  <c r="DG415"/>
  <c r="DH415"/>
  <c r="DG416"/>
  <c r="DH416"/>
  <c r="DG417"/>
  <c r="DH417"/>
  <c r="DG418"/>
  <c r="DH418"/>
  <c r="DG419"/>
  <c r="DH419"/>
  <c r="DG420"/>
  <c r="DH420"/>
  <c r="DG421"/>
  <c r="DH421"/>
  <c r="DG422"/>
  <c r="DH422"/>
  <c r="DG423"/>
  <c r="DH423"/>
  <c r="DG424"/>
  <c r="DH424"/>
  <c r="DG425"/>
  <c r="DH425"/>
  <c r="DG426"/>
  <c r="DH426"/>
  <c r="DG427"/>
  <c r="DH427"/>
  <c r="DG428"/>
  <c r="DH428"/>
  <c r="DG429"/>
  <c r="DH429"/>
  <c r="DG430"/>
  <c r="DH430"/>
  <c r="DG431"/>
  <c r="DH431"/>
  <c r="DG432"/>
  <c r="DH432"/>
  <c r="DG433"/>
  <c r="DH433"/>
  <c r="DG434"/>
  <c r="DH434"/>
  <c r="DG435"/>
  <c r="DH435"/>
  <c r="DG436"/>
  <c r="DH436"/>
  <c r="DG437"/>
  <c r="DH437"/>
  <c r="DG438"/>
  <c r="DH438"/>
  <c r="DG439"/>
  <c r="DH439"/>
  <c r="DG440"/>
  <c r="DH440"/>
  <c r="DG441"/>
  <c r="DH441"/>
  <c r="DG442"/>
  <c r="DH442"/>
  <c r="DG443"/>
  <c r="DH443"/>
  <c r="DG444"/>
  <c r="DH444"/>
  <c r="DG445"/>
  <c r="DH445"/>
  <c r="DG446"/>
  <c r="DH446"/>
  <c r="DG447"/>
  <c r="DH447"/>
  <c r="DG448"/>
  <c r="DH448"/>
  <c r="DG449"/>
  <c r="DH449"/>
  <c r="DG450"/>
  <c r="DH450"/>
  <c r="DG451"/>
  <c r="DH451"/>
  <c r="DG452"/>
  <c r="DH452"/>
  <c r="DG453"/>
  <c r="DH453"/>
  <c r="DG454"/>
  <c r="DH454"/>
  <c r="DG455"/>
  <c r="DH455"/>
  <c r="DG456"/>
  <c r="DH456"/>
  <c r="DG457"/>
  <c r="DH457"/>
  <c r="DG458"/>
  <c r="DH458"/>
  <c r="DG459"/>
  <c r="DH459"/>
  <c r="DG460"/>
  <c r="DH460"/>
  <c r="DG461"/>
  <c r="DH461"/>
  <c r="DG462"/>
  <c r="DH462"/>
  <c r="DG463"/>
  <c r="DH463"/>
  <c r="DG464"/>
  <c r="DH464"/>
  <c r="DG465"/>
  <c r="DH465"/>
  <c r="DG466"/>
  <c r="DH466"/>
  <c r="DG467"/>
  <c r="DH467"/>
  <c r="DG468"/>
  <c r="DH468"/>
  <c r="DG469"/>
  <c r="DH469"/>
  <c r="DG470"/>
  <c r="DH470"/>
  <c r="DG471"/>
  <c r="DH471"/>
  <c r="DG472"/>
  <c r="DH472"/>
  <c r="DG473"/>
  <c r="DH473"/>
  <c r="DG474"/>
  <c r="DH474"/>
  <c r="DG475"/>
  <c r="DH475"/>
  <c r="DG476"/>
  <c r="DH476"/>
  <c r="DG477"/>
  <c r="DH477"/>
  <c r="DG478"/>
  <c r="DH478"/>
  <c r="DG479"/>
  <c r="DH479"/>
  <c r="DG480"/>
  <c r="DH480"/>
  <c r="DG481"/>
  <c r="DH481"/>
  <c r="DG482"/>
  <c r="DH482"/>
  <c r="DG483"/>
  <c r="DH483"/>
  <c r="DG484"/>
  <c r="DH484"/>
  <c r="DG485"/>
  <c r="DH485"/>
  <c r="DG486"/>
  <c r="DH486"/>
  <c r="DG487"/>
  <c r="DH487"/>
  <c r="DG488"/>
  <c r="DH488"/>
  <c r="DG489"/>
  <c r="DH489"/>
  <c r="DG490"/>
  <c r="DH490"/>
  <c r="DG491"/>
  <c r="DH491"/>
  <c r="DG492"/>
  <c r="DH492"/>
  <c r="DG493"/>
  <c r="DH493"/>
  <c r="DG494"/>
  <c r="DH494"/>
  <c r="DG495"/>
  <c r="DH495"/>
  <c r="DG496"/>
  <c r="DH496"/>
  <c r="DG497"/>
  <c r="DH497"/>
  <c r="DG498"/>
  <c r="DH498"/>
  <c r="DG499"/>
  <c r="DH499"/>
  <c r="DG500"/>
  <c r="DH500"/>
  <c r="DG501"/>
  <c r="DH501"/>
  <c r="DG502"/>
  <c r="DH502"/>
  <c r="DG503"/>
  <c r="DH503"/>
  <c r="DG504"/>
  <c r="DH504"/>
  <c r="DG505"/>
  <c r="DH505"/>
  <c r="DG506"/>
  <c r="DH506"/>
  <c r="DG507"/>
  <c r="DH507"/>
  <c r="DG508"/>
  <c r="DH508"/>
  <c r="DG509"/>
  <c r="DH509"/>
  <c r="DG510"/>
  <c r="DH510"/>
  <c r="DG511"/>
  <c r="DH511"/>
  <c r="DG512"/>
  <c r="DH512"/>
  <c r="DG513"/>
  <c r="DH513"/>
  <c r="DG514"/>
  <c r="DH514"/>
  <c r="DG515"/>
  <c r="DH515"/>
  <c r="DG516"/>
  <c r="DH516"/>
  <c r="DG517"/>
  <c r="DH517"/>
  <c r="DG518"/>
  <c r="DH518"/>
  <c r="DG519"/>
  <c r="DH519"/>
  <c r="DG520"/>
  <c r="DH520"/>
  <c r="DG521"/>
  <c r="DH521"/>
  <c r="DG522"/>
  <c r="DH522"/>
  <c r="DG523"/>
  <c r="DH523"/>
  <c r="DG524"/>
  <c r="DH524"/>
  <c r="DG525"/>
  <c r="DH525"/>
  <c r="DG526"/>
  <c r="DH526"/>
  <c r="DG527"/>
  <c r="DH527"/>
  <c r="DG528"/>
  <c r="DH528"/>
  <c r="DG529"/>
  <c r="DH529"/>
  <c r="DG530"/>
  <c r="DH530"/>
  <c r="DG531"/>
  <c r="DH531"/>
  <c r="DG532"/>
  <c r="DH532"/>
  <c r="DG533"/>
  <c r="DH533"/>
  <c r="DG534"/>
  <c r="DH534"/>
  <c r="DG535"/>
  <c r="DH535"/>
  <c r="DG536"/>
  <c r="DH536"/>
  <c r="DG537"/>
  <c r="DH537"/>
  <c r="DG538"/>
  <c r="DH538"/>
  <c r="DG539"/>
  <c r="DH539"/>
  <c r="DG540"/>
  <c r="DH540"/>
  <c r="DG541"/>
  <c r="DH541"/>
  <c r="DG542"/>
  <c r="DH542"/>
  <c r="DG543"/>
  <c r="DH543"/>
  <c r="DG544"/>
  <c r="DH544"/>
  <c r="DG545"/>
  <c r="DH545"/>
  <c r="DG546"/>
  <c r="DH546"/>
  <c r="DG547"/>
  <c r="DH547"/>
  <c r="DG548"/>
  <c r="DH548"/>
  <c r="DG549"/>
  <c r="DH549"/>
  <c r="DG550"/>
  <c r="DH550"/>
  <c r="DG551"/>
  <c r="DH551"/>
  <c r="DG552"/>
  <c r="DH552"/>
  <c r="DG553"/>
  <c r="DH553"/>
  <c r="DG554"/>
  <c r="DH554"/>
  <c r="DG555"/>
  <c r="DH555"/>
  <c r="DG556"/>
  <c r="DH556"/>
  <c r="DG557"/>
  <c r="DH557"/>
  <c r="DG558"/>
  <c r="DH558"/>
  <c r="DG559"/>
  <c r="DH559"/>
  <c r="DG560"/>
  <c r="DH560"/>
  <c r="DG561"/>
  <c r="DH561"/>
  <c r="DG562"/>
  <c r="DH562"/>
  <c r="DG563"/>
  <c r="DH563"/>
  <c r="DG564"/>
  <c r="DH564"/>
  <c r="DG565"/>
  <c r="DH565"/>
  <c r="DG566"/>
  <c r="DH566"/>
  <c r="DG567"/>
  <c r="DH567"/>
  <c r="DG568"/>
  <c r="DH568"/>
  <c r="DG569"/>
  <c r="DH569"/>
  <c r="DG570"/>
  <c r="DH570"/>
  <c r="DG571"/>
  <c r="DH571"/>
  <c r="DG572"/>
  <c r="DH572"/>
  <c r="DG573"/>
  <c r="DH573"/>
  <c r="DG574"/>
  <c r="DH574"/>
  <c r="DG575"/>
  <c r="DH575"/>
  <c r="DG576"/>
  <c r="DH576"/>
  <c r="DG577"/>
  <c r="DH577"/>
  <c r="DG578"/>
  <c r="DH578"/>
  <c r="DG579"/>
  <c r="DH579"/>
  <c r="DG580"/>
  <c r="DH580"/>
  <c r="DT9"/>
  <c r="DU9"/>
  <c r="DV9"/>
  <c r="DT10"/>
  <c r="DU10"/>
  <c r="DV10"/>
  <c r="DU11"/>
  <c r="DV11"/>
  <c r="DU12"/>
  <c r="DV12"/>
  <c r="DU13"/>
  <c r="DV13"/>
  <c r="DU14"/>
  <c r="DV14"/>
  <c r="DU15"/>
  <c r="DV15"/>
  <c r="DT16"/>
  <c r="DU16"/>
  <c r="DV16"/>
  <c r="DU17"/>
  <c r="DV17"/>
  <c r="DT18"/>
  <c r="DU18"/>
  <c r="DV18"/>
  <c r="DS19"/>
  <c r="DT19"/>
  <c r="DU19"/>
  <c r="DV19"/>
  <c r="DT20"/>
  <c r="DU20"/>
  <c r="DV20"/>
  <c r="DS21"/>
  <c r="DT21"/>
  <c r="DU21"/>
  <c r="DV21"/>
  <c r="DS22"/>
  <c r="DT22"/>
  <c r="DU22"/>
  <c r="DV22"/>
  <c r="DT23"/>
  <c r="DU23"/>
  <c r="DV23"/>
  <c r="DT24"/>
  <c r="DU24"/>
  <c r="DV24"/>
  <c r="DT25"/>
  <c r="DU25"/>
  <c r="DV25"/>
  <c r="DT26"/>
  <c r="DU26"/>
  <c r="DV26"/>
  <c r="DT27"/>
  <c r="DU27"/>
  <c r="DV27"/>
  <c r="DT28"/>
  <c r="DU28"/>
  <c r="DV28"/>
  <c r="DS29"/>
  <c r="DT29"/>
  <c r="DU29"/>
  <c r="DV29"/>
  <c r="DT30"/>
  <c r="DU30"/>
  <c r="DV30"/>
  <c r="DT31"/>
  <c r="DU31"/>
  <c r="DV31"/>
  <c r="DT32"/>
  <c r="DU32"/>
  <c r="DV32"/>
  <c r="DS33"/>
  <c r="DT33"/>
  <c r="DU33"/>
  <c r="DV33"/>
  <c r="DT34"/>
  <c r="DU34"/>
  <c r="DV34"/>
  <c r="DT35"/>
  <c r="DU35"/>
  <c r="DV35"/>
  <c r="DS36"/>
  <c r="DT36"/>
  <c r="DU36"/>
  <c r="DV36"/>
  <c r="DU37"/>
  <c r="DV37"/>
  <c r="DT38"/>
  <c r="DU38"/>
  <c r="DV38"/>
  <c r="DT39"/>
  <c r="DU39"/>
  <c r="DV39"/>
  <c r="DT40"/>
  <c r="DU40"/>
  <c r="DV40"/>
  <c r="DS41"/>
  <c r="DT41"/>
  <c r="DU41"/>
  <c r="DV41"/>
  <c r="DT42"/>
  <c r="DU42"/>
  <c r="DV42"/>
  <c r="DT43"/>
  <c r="DU43"/>
  <c r="DV43"/>
  <c r="DU44"/>
  <c r="DV44"/>
  <c r="DT45"/>
  <c r="DU45"/>
  <c r="DV45"/>
  <c r="DT46"/>
  <c r="DU46"/>
  <c r="DV46"/>
  <c r="DT47"/>
  <c r="DU47"/>
  <c r="DV47"/>
  <c r="DT48"/>
  <c r="DU48"/>
  <c r="DV48"/>
  <c r="DT49"/>
  <c r="DU49"/>
  <c r="DV49"/>
  <c r="DT50"/>
  <c r="DU50"/>
  <c r="DV50"/>
  <c r="DS51"/>
  <c r="DT51"/>
  <c r="DU51"/>
  <c r="DV51"/>
  <c r="DS52"/>
  <c r="DT52"/>
  <c r="DU52"/>
  <c r="DV52"/>
  <c r="DU53"/>
  <c r="DV53"/>
  <c r="DS54"/>
  <c r="DT54"/>
  <c r="DU54"/>
  <c r="DV54"/>
  <c r="DT55"/>
  <c r="DU55"/>
  <c r="DV55"/>
  <c r="DT56"/>
  <c r="DU56"/>
  <c r="DV56"/>
  <c r="DS57"/>
  <c r="DT57"/>
  <c r="DU57"/>
  <c r="DV57"/>
  <c r="DT58"/>
  <c r="DU58"/>
  <c r="DV58"/>
  <c r="DT59"/>
  <c r="DU59"/>
  <c r="DV59"/>
  <c r="DT60"/>
  <c r="DU60"/>
  <c r="DV60"/>
  <c r="DT61"/>
  <c r="DU61"/>
  <c r="DV61"/>
  <c r="DT62"/>
  <c r="DU62"/>
  <c r="DV62"/>
  <c r="DT63"/>
  <c r="DU63"/>
  <c r="DV63"/>
  <c r="DT64"/>
  <c r="DU64"/>
  <c r="DV64"/>
  <c r="DS65"/>
  <c r="DT65"/>
  <c r="DU65"/>
  <c r="DV65"/>
  <c r="DT66"/>
  <c r="DU66"/>
  <c r="DV66"/>
  <c r="DT67"/>
  <c r="DU67"/>
  <c r="DV67"/>
  <c r="DT68"/>
  <c r="DU68"/>
  <c r="DV68"/>
  <c r="DT69"/>
  <c r="DU69"/>
  <c r="DV69"/>
  <c r="DT70"/>
  <c r="DU70"/>
  <c r="DV70"/>
  <c r="DT71"/>
  <c r="DU71"/>
  <c r="DV71"/>
  <c r="DT72"/>
  <c r="DU72"/>
  <c r="DV72"/>
  <c r="DS73"/>
  <c r="DT73"/>
  <c r="DU73"/>
  <c r="DV73"/>
  <c r="DT74"/>
  <c r="DU74"/>
  <c r="DV74"/>
  <c r="DS75"/>
  <c r="DT75"/>
  <c r="DU75"/>
  <c r="DV75"/>
  <c r="DS76"/>
  <c r="DT76"/>
  <c r="DU76"/>
  <c r="DV76"/>
  <c r="DV77"/>
  <c r="DU78"/>
  <c r="DV78"/>
  <c r="DT79"/>
  <c r="DU79"/>
  <c r="DV79"/>
  <c r="DT80"/>
  <c r="DU80"/>
  <c r="DV80"/>
  <c r="DT81"/>
  <c r="DU81"/>
  <c r="DV81"/>
  <c r="DQ82"/>
  <c r="DR82"/>
  <c r="DS82"/>
  <c r="DT82"/>
  <c r="DU82"/>
  <c r="DV82"/>
  <c r="DU83"/>
  <c r="DV83"/>
  <c r="DT84"/>
  <c r="DU84"/>
  <c r="DV84"/>
  <c r="DT85"/>
  <c r="DU85"/>
  <c r="DV85"/>
  <c r="DS86"/>
  <c r="DT86"/>
  <c r="DU86"/>
  <c r="DV86"/>
  <c r="DT87"/>
  <c r="DU87"/>
  <c r="DV87"/>
  <c r="DT88"/>
  <c r="DU88"/>
  <c r="DV88"/>
  <c r="DT89"/>
  <c r="DU89"/>
  <c r="DV89"/>
  <c r="DT90"/>
  <c r="DU90"/>
  <c r="DV90"/>
  <c r="DT91"/>
  <c r="DU91"/>
  <c r="DV91"/>
  <c r="DT92"/>
  <c r="DU92"/>
  <c r="DV92"/>
  <c r="DT93"/>
  <c r="DU93"/>
  <c r="DV93"/>
  <c r="DT94"/>
  <c r="DU94"/>
  <c r="DV94"/>
  <c r="DS95"/>
  <c r="DT95"/>
  <c r="DU95"/>
  <c r="DV95"/>
  <c r="DU96"/>
  <c r="DV96"/>
  <c r="DT97"/>
  <c r="DU97"/>
  <c r="DV97"/>
  <c r="DT98"/>
  <c r="DU98"/>
  <c r="DV98"/>
  <c r="DT99"/>
  <c r="DU99"/>
  <c r="DV99"/>
  <c r="DS100"/>
  <c r="DT100"/>
  <c r="DU100"/>
  <c r="DV100"/>
  <c r="DT101"/>
  <c r="DU101"/>
  <c r="DV101"/>
  <c r="DU102"/>
  <c r="DV102"/>
  <c r="DT103"/>
  <c r="DU103"/>
  <c r="DV103"/>
  <c r="DT104"/>
  <c r="DU104"/>
  <c r="DV104"/>
  <c r="DT105"/>
  <c r="DU105"/>
  <c r="DV105"/>
  <c r="DS106"/>
  <c r="DT106"/>
  <c r="DU106"/>
  <c r="DV106"/>
  <c r="DS107"/>
  <c r="DT107"/>
  <c r="DU107"/>
  <c r="DV107"/>
  <c r="DT108"/>
  <c r="DU108"/>
  <c r="DV108"/>
  <c r="DS109"/>
  <c r="DT109"/>
  <c r="DU109"/>
  <c r="DV109"/>
  <c r="DS110"/>
  <c r="DT110"/>
  <c r="DU110"/>
  <c r="DV110"/>
  <c r="DS111"/>
  <c r="DT111"/>
  <c r="DU111"/>
  <c r="DV111"/>
  <c r="DU112"/>
  <c r="DV112"/>
  <c r="DS113"/>
  <c r="DT113"/>
  <c r="DU113"/>
  <c r="DV113"/>
  <c r="DS114"/>
  <c r="DT114"/>
  <c r="DU114"/>
  <c r="DV114"/>
  <c r="DT115"/>
  <c r="DU115"/>
  <c r="DV115"/>
  <c r="DT116"/>
  <c r="DU116"/>
  <c r="DV116"/>
  <c r="DT117"/>
  <c r="DU117"/>
  <c r="DV117"/>
  <c r="DS118"/>
  <c r="DT118"/>
  <c r="DU118"/>
  <c r="DV118"/>
  <c r="DU119"/>
  <c r="DV119"/>
  <c r="DS120"/>
  <c r="DT120"/>
  <c r="DU120"/>
  <c r="DV120"/>
  <c r="DS121"/>
  <c r="DT121"/>
  <c r="DU121"/>
  <c r="DV121"/>
  <c r="DS122"/>
  <c r="DT122"/>
  <c r="DU122"/>
  <c r="DV122"/>
  <c r="DQ123"/>
  <c r="DR123"/>
  <c r="DS123"/>
  <c r="DT123"/>
  <c r="DU123"/>
  <c r="DV123"/>
  <c r="DQ124"/>
  <c r="DR124"/>
  <c r="DS124"/>
  <c r="DT124"/>
  <c r="DU124"/>
  <c r="DV124"/>
  <c r="DQ125"/>
  <c r="DR125"/>
  <c r="DS125"/>
  <c r="DT125"/>
  <c r="DU125"/>
  <c r="DV125"/>
  <c r="DQ126"/>
  <c r="DR126"/>
  <c r="DS126"/>
  <c r="DT126"/>
  <c r="DU126"/>
  <c r="DV126"/>
  <c r="DQ127"/>
  <c r="DR127"/>
  <c r="DS127"/>
  <c r="DT127"/>
  <c r="DU127"/>
  <c r="DV127"/>
  <c r="DQ128"/>
  <c r="DR128"/>
  <c r="DS128"/>
  <c r="DT128"/>
  <c r="DU128"/>
  <c r="DV128"/>
  <c r="DQ129"/>
  <c r="DR129"/>
  <c r="DS129"/>
  <c r="DT129"/>
  <c r="DU129"/>
  <c r="DV129"/>
  <c r="DQ130"/>
  <c r="DR130"/>
  <c r="DS130"/>
  <c r="DT130"/>
  <c r="DU130"/>
  <c r="DV130"/>
  <c r="DQ131"/>
  <c r="DR131"/>
  <c r="DS131"/>
  <c r="DT131"/>
  <c r="DU131"/>
  <c r="DV131"/>
  <c r="DQ132"/>
  <c r="DR132"/>
  <c r="DS132"/>
  <c r="DT132"/>
  <c r="DU132"/>
  <c r="DV132"/>
  <c r="DQ133"/>
  <c r="DR133"/>
  <c r="DS133"/>
  <c r="DT133"/>
  <c r="DU133"/>
  <c r="DV133"/>
  <c r="DQ134"/>
  <c r="DR134"/>
  <c r="DS134"/>
  <c r="DT134"/>
  <c r="DU134"/>
  <c r="DV134"/>
  <c r="DQ135"/>
  <c r="DR135"/>
  <c r="DS135"/>
  <c r="DT135"/>
  <c r="DU135"/>
  <c r="DV135"/>
  <c r="DQ136"/>
  <c r="DR136"/>
  <c r="DS136"/>
  <c r="DT136"/>
  <c r="DU136"/>
  <c r="DV136"/>
  <c r="DQ137"/>
  <c r="DR137"/>
  <c r="DS137"/>
  <c r="DT137"/>
  <c r="DU137"/>
  <c r="DV137"/>
  <c r="DQ138"/>
  <c r="DR138"/>
  <c r="DS138"/>
  <c r="DT138"/>
  <c r="DU138"/>
  <c r="DV138"/>
  <c r="DQ139"/>
  <c r="DR139"/>
  <c r="DS139"/>
  <c r="DT139"/>
  <c r="DU139"/>
  <c r="DV139"/>
  <c r="DQ140"/>
  <c r="DR140"/>
  <c r="DS140"/>
  <c r="DT140"/>
  <c r="DU140"/>
  <c r="DV140"/>
  <c r="DQ141"/>
  <c r="DR141"/>
  <c r="DS141"/>
  <c r="DT141"/>
  <c r="DU141"/>
  <c r="DV141"/>
  <c r="DQ142"/>
  <c r="DR142"/>
  <c r="DS142"/>
  <c r="DT142"/>
  <c r="DU142"/>
  <c r="DV142"/>
  <c r="DQ143"/>
  <c r="DR143"/>
  <c r="DS143"/>
  <c r="DT143"/>
  <c r="DU143"/>
  <c r="DV143"/>
  <c r="DQ144"/>
  <c r="DR144"/>
  <c r="DS144"/>
  <c r="DT144"/>
  <c r="DU144"/>
  <c r="DV144"/>
  <c r="DQ145"/>
  <c r="DR145"/>
  <c r="DS145"/>
  <c r="DT145"/>
  <c r="DU145"/>
  <c r="DV145"/>
  <c r="DQ146"/>
  <c r="DR146"/>
  <c r="DS146"/>
  <c r="DT146"/>
  <c r="DU146"/>
  <c r="DV146"/>
  <c r="DQ147"/>
  <c r="DR147"/>
  <c r="DS147"/>
  <c r="DT147"/>
  <c r="DU147"/>
  <c r="DV147"/>
  <c r="DQ148"/>
  <c r="DR148"/>
  <c r="DS148"/>
  <c r="DT148"/>
  <c r="DU148"/>
  <c r="DV148"/>
  <c r="DQ149"/>
  <c r="DR149"/>
  <c r="DS149"/>
  <c r="DT149"/>
  <c r="DU149"/>
  <c r="DV149"/>
  <c r="DQ150"/>
  <c r="DR150"/>
  <c r="DS150"/>
  <c r="DT150"/>
  <c r="DU150"/>
  <c r="DV150"/>
  <c r="DQ151"/>
  <c r="DR151"/>
  <c r="DS151"/>
  <c r="DT151"/>
  <c r="DU151"/>
  <c r="DV151"/>
  <c r="DQ152"/>
  <c r="DR152"/>
  <c r="DS152"/>
  <c r="DT152"/>
  <c r="DU152"/>
  <c r="DV152"/>
  <c r="DQ153"/>
  <c r="DR153"/>
  <c r="DS153"/>
  <c r="DT153"/>
  <c r="DU153"/>
  <c r="DV153"/>
  <c r="DQ154"/>
  <c r="DR154"/>
  <c r="DS154"/>
  <c r="DT154"/>
  <c r="DU154"/>
  <c r="DV154"/>
  <c r="DQ155"/>
  <c r="DR155"/>
  <c r="DS155"/>
  <c r="DT155"/>
  <c r="DU155"/>
  <c r="DV155"/>
  <c r="DQ156"/>
  <c r="DR156"/>
  <c r="DS156"/>
  <c r="DT156"/>
  <c r="DU156"/>
  <c r="DV156"/>
  <c r="DQ157"/>
  <c r="DR157"/>
  <c r="DS157"/>
  <c r="DT157"/>
  <c r="DU157"/>
  <c r="DV157"/>
  <c r="DQ158"/>
  <c r="DR158"/>
  <c r="DS158"/>
  <c r="DT158"/>
  <c r="DU158"/>
  <c r="DV158"/>
  <c r="DQ159"/>
  <c r="DR159"/>
  <c r="DS159"/>
  <c r="DT159"/>
  <c r="DU159"/>
  <c r="DV159"/>
  <c r="DQ160"/>
  <c r="DR160"/>
  <c r="DS160"/>
  <c r="DT160"/>
  <c r="DU160"/>
  <c r="DV160"/>
  <c r="DQ161"/>
  <c r="DR161"/>
  <c r="DS161"/>
  <c r="DT161"/>
  <c r="DU161"/>
  <c r="DV161"/>
  <c r="DQ162"/>
  <c r="DR162"/>
  <c r="DS162"/>
  <c r="DT162"/>
  <c r="DU162"/>
  <c r="DV162"/>
  <c r="DQ163"/>
  <c r="DR163"/>
  <c r="DS163"/>
  <c r="DT163"/>
  <c r="DU163"/>
  <c r="DV163"/>
  <c r="DQ164"/>
  <c r="DR164"/>
  <c r="DS164"/>
  <c r="DT164"/>
  <c r="DU164"/>
  <c r="DV164"/>
  <c r="DQ165"/>
  <c r="DR165"/>
  <c r="DS165"/>
  <c r="DT165"/>
  <c r="DU165"/>
  <c r="DV165"/>
  <c r="DQ166"/>
  <c r="DR166"/>
  <c r="DS166"/>
  <c r="DT166"/>
  <c r="DU166"/>
  <c r="DV166"/>
  <c r="DQ167"/>
  <c r="DR167"/>
  <c r="DS167"/>
  <c r="DT167"/>
  <c r="DU167"/>
  <c r="DV167"/>
  <c r="DQ168"/>
  <c r="DR168"/>
  <c r="DS168"/>
  <c r="DT168"/>
  <c r="DU168"/>
  <c r="DV168"/>
  <c r="DQ169"/>
  <c r="DR169"/>
  <c r="DS169"/>
  <c r="DT169"/>
  <c r="DU169"/>
  <c r="DV169"/>
  <c r="DQ170"/>
  <c r="DR170"/>
  <c r="DS170"/>
  <c r="DT170"/>
  <c r="DU170"/>
  <c r="DV170"/>
  <c r="DQ171"/>
  <c r="DR171"/>
  <c r="DS171"/>
  <c r="DT171"/>
  <c r="DU171"/>
  <c r="DV171"/>
  <c r="DQ172"/>
  <c r="DR172"/>
  <c r="DS172"/>
  <c r="DT172"/>
  <c r="DU172"/>
  <c r="DV172"/>
  <c r="DQ173"/>
  <c r="DR173"/>
  <c r="DS173"/>
  <c r="DT173"/>
  <c r="DU173"/>
  <c r="DV173"/>
  <c r="DQ174"/>
  <c r="DR174"/>
  <c r="DS174"/>
  <c r="DT174"/>
  <c r="DU174"/>
  <c r="DV174"/>
  <c r="DQ175"/>
  <c r="DR175"/>
  <c r="DS175"/>
  <c r="DT175"/>
  <c r="DU175"/>
  <c r="DV175"/>
  <c r="DQ176"/>
  <c r="DR176"/>
  <c r="DS176"/>
  <c r="DT176"/>
  <c r="DU176"/>
  <c r="DV176"/>
  <c r="DQ177"/>
  <c r="DR177"/>
  <c r="DS177"/>
  <c r="DT177"/>
  <c r="DU177"/>
  <c r="DV177"/>
  <c r="DQ178"/>
  <c r="DR178"/>
  <c r="DS178"/>
  <c r="DT178"/>
  <c r="DU178"/>
  <c r="DV178"/>
  <c r="DQ179"/>
  <c r="DR179"/>
  <c r="DS179"/>
  <c r="DT179"/>
  <c r="DU179"/>
  <c r="DV179"/>
  <c r="DQ180"/>
  <c r="DR180"/>
  <c r="DS180"/>
  <c r="DT180"/>
  <c r="DU180"/>
  <c r="DV180"/>
  <c r="DQ181"/>
  <c r="DR181"/>
  <c r="DS181"/>
  <c r="DT181"/>
  <c r="DU181"/>
  <c r="DV181"/>
  <c r="DQ182"/>
  <c r="DR182"/>
  <c r="DS182"/>
  <c r="DT182"/>
  <c r="DU182"/>
  <c r="DV182"/>
  <c r="DQ183"/>
  <c r="DR183"/>
  <c r="DS183"/>
  <c r="DT183"/>
  <c r="DU183"/>
  <c r="DV183"/>
  <c r="DQ184"/>
  <c r="DR184"/>
  <c r="DS184"/>
  <c r="DT184"/>
  <c r="DU184"/>
  <c r="DV184"/>
  <c r="DQ185"/>
  <c r="DR185"/>
  <c r="DS185"/>
  <c r="DT185"/>
  <c r="DU185"/>
  <c r="DV185"/>
  <c r="DQ186"/>
  <c r="DR186"/>
  <c r="DS186"/>
  <c r="DT186"/>
  <c r="DU186"/>
  <c r="DV186"/>
  <c r="DQ187"/>
  <c r="DR187"/>
  <c r="DS187"/>
  <c r="DT187"/>
  <c r="DU187"/>
  <c r="DV187"/>
  <c r="DQ188"/>
  <c r="DR188"/>
  <c r="DS188"/>
  <c r="DT188"/>
  <c r="DU188"/>
  <c r="DV188"/>
  <c r="DQ189"/>
  <c r="DR189"/>
  <c r="DS189"/>
  <c r="DT189"/>
  <c r="DU189"/>
  <c r="DV189"/>
  <c r="DQ190"/>
  <c r="DR190"/>
  <c r="DS190"/>
  <c r="DT190"/>
  <c r="DU190"/>
  <c r="DV190"/>
  <c r="DQ191"/>
  <c r="DR191"/>
  <c r="DS191"/>
  <c r="DT191"/>
  <c r="DU191"/>
  <c r="DV191"/>
  <c r="DQ192"/>
  <c r="DR192"/>
  <c r="DS192"/>
  <c r="DT192"/>
  <c r="DU192"/>
  <c r="DV192"/>
  <c r="DQ193"/>
  <c r="DR193"/>
  <c r="DS193"/>
  <c r="DT193"/>
  <c r="DU193"/>
  <c r="DV193"/>
  <c r="DQ194"/>
  <c r="DR194"/>
  <c r="DS194"/>
  <c r="DT194"/>
  <c r="DU194"/>
  <c r="DV194"/>
  <c r="DQ195"/>
  <c r="DR195"/>
  <c r="DS195"/>
  <c r="DT195"/>
  <c r="DU195"/>
  <c r="DV195"/>
  <c r="DQ196"/>
  <c r="DR196"/>
  <c r="DS196"/>
  <c r="DT196"/>
  <c r="DU196"/>
  <c r="DV196"/>
  <c r="DQ197"/>
  <c r="DR197"/>
  <c r="DS197"/>
  <c r="DT197"/>
  <c r="DU197"/>
  <c r="DV197"/>
  <c r="DQ198"/>
  <c r="DR198"/>
  <c r="DS198"/>
  <c r="DT198"/>
  <c r="DU198"/>
  <c r="DV198"/>
  <c r="DQ199"/>
  <c r="DR199"/>
  <c r="DS199"/>
  <c r="DT199"/>
  <c r="DU199"/>
  <c r="DV199"/>
  <c r="DQ200"/>
  <c r="DR200"/>
  <c r="DS200"/>
  <c r="DT200"/>
  <c r="DU200"/>
  <c r="DV200"/>
  <c r="DQ201"/>
  <c r="DR201"/>
  <c r="DS201"/>
  <c r="DT201"/>
  <c r="DU201"/>
  <c r="DV201"/>
  <c r="DQ202"/>
  <c r="DR202"/>
  <c r="DS202"/>
  <c r="DT202"/>
  <c r="DU202"/>
  <c r="DV202"/>
  <c r="DQ203"/>
  <c r="DR203"/>
  <c r="DS203"/>
  <c r="DT203"/>
  <c r="DU203"/>
  <c r="DV203"/>
  <c r="DQ204"/>
  <c r="DR204"/>
  <c r="DS204"/>
  <c r="DT204"/>
  <c r="DU204"/>
  <c r="DV204"/>
  <c r="DQ205"/>
  <c r="DR205"/>
  <c r="DS205"/>
  <c r="DT205"/>
  <c r="DU205"/>
  <c r="DV205"/>
  <c r="DQ206"/>
  <c r="DR206"/>
  <c r="DS206"/>
  <c r="DT206"/>
  <c r="DU206"/>
  <c r="DV206"/>
  <c r="DQ207"/>
  <c r="DR207"/>
  <c r="DS207"/>
  <c r="DT207"/>
  <c r="DU207"/>
  <c r="DV207"/>
  <c r="DQ208"/>
  <c r="DR208"/>
  <c r="DS208"/>
  <c r="DT208"/>
  <c r="DU208"/>
  <c r="DV208"/>
  <c r="DQ209"/>
  <c r="DR209"/>
  <c r="DS209"/>
  <c r="DT209"/>
  <c r="DU209"/>
  <c r="DV209"/>
  <c r="DQ210"/>
  <c r="DR210"/>
  <c r="DS210"/>
  <c r="DT210"/>
  <c r="DU210"/>
  <c r="DV210"/>
  <c r="DQ211"/>
  <c r="DR211"/>
  <c r="DS211"/>
  <c r="DT211"/>
  <c r="DU211"/>
  <c r="DV211"/>
  <c r="DQ212"/>
  <c r="DR212"/>
  <c r="DS212"/>
  <c r="DT212"/>
  <c r="DU212"/>
  <c r="DV212"/>
  <c r="DQ213"/>
  <c r="DR213"/>
  <c r="DS213"/>
  <c r="DT213"/>
  <c r="DU213"/>
  <c r="DV213"/>
  <c r="DQ214"/>
  <c r="DR214"/>
  <c r="DS214"/>
  <c r="DT214"/>
  <c r="DU214"/>
  <c r="DV214"/>
  <c r="DQ215"/>
  <c r="DR215"/>
  <c r="DS215"/>
  <c r="DT215"/>
  <c r="DU215"/>
  <c r="DV215"/>
  <c r="DQ216"/>
  <c r="DR216"/>
  <c r="DS216"/>
  <c r="DT216"/>
  <c r="DU216"/>
  <c r="DV216"/>
  <c r="DQ217"/>
  <c r="DR217"/>
  <c r="DS217"/>
  <c r="DT217"/>
  <c r="DU217"/>
  <c r="DV217"/>
  <c r="DQ218"/>
  <c r="DR218"/>
  <c r="DS218"/>
  <c r="DT218"/>
  <c r="DU218"/>
  <c r="DV218"/>
  <c r="DQ219"/>
  <c r="DR219"/>
  <c r="DS219"/>
  <c r="DT219"/>
  <c r="DU219"/>
  <c r="DV219"/>
  <c r="DQ220"/>
  <c r="DR220"/>
  <c r="DS220"/>
  <c r="DT220"/>
  <c r="DU220"/>
  <c r="DV220"/>
  <c r="DQ221"/>
  <c r="DR221"/>
  <c r="DS221"/>
  <c r="DT221"/>
  <c r="DU221"/>
  <c r="DV221"/>
  <c r="DQ222"/>
  <c r="DR222"/>
  <c r="DS222"/>
  <c r="DT222"/>
  <c r="DU222"/>
  <c r="DV222"/>
  <c r="DQ223"/>
  <c r="DR223"/>
  <c r="DS223"/>
  <c r="DT223"/>
  <c r="DU223"/>
  <c r="DV223"/>
  <c r="DQ224"/>
  <c r="DR224"/>
  <c r="DS224"/>
  <c r="DT224"/>
  <c r="DU224"/>
  <c r="DV224"/>
  <c r="DQ225"/>
  <c r="DR225"/>
  <c r="DS225"/>
  <c r="DT225"/>
  <c r="DU225"/>
  <c r="DV225"/>
  <c r="DQ226"/>
  <c r="DR226"/>
  <c r="DS226"/>
  <c r="DT226"/>
  <c r="DU226"/>
  <c r="DV226"/>
  <c r="DQ227"/>
  <c r="DR227"/>
  <c r="DS227"/>
  <c r="DT227"/>
  <c r="DU227"/>
  <c r="DV227"/>
  <c r="DQ228"/>
  <c r="DR228"/>
  <c r="DS228"/>
  <c r="DT228"/>
  <c r="DU228"/>
  <c r="DV228"/>
  <c r="DQ229"/>
  <c r="DR229"/>
  <c r="DS229"/>
  <c r="DT229"/>
  <c r="DU229"/>
  <c r="DV229"/>
  <c r="DQ230"/>
  <c r="DR230"/>
  <c r="DS230"/>
  <c r="DT230"/>
  <c r="DU230"/>
  <c r="DV230"/>
  <c r="DQ231"/>
  <c r="DR231"/>
  <c r="DS231"/>
  <c r="DT231"/>
  <c r="DU231"/>
  <c r="DV231"/>
  <c r="DQ232"/>
  <c r="DR232"/>
  <c r="DS232"/>
  <c r="DT232"/>
  <c r="DU232"/>
  <c r="DV232"/>
  <c r="DQ233"/>
  <c r="DR233"/>
  <c r="DS233"/>
  <c r="DT233"/>
  <c r="DU233"/>
  <c r="DV233"/>
  <c r="DQ234"/>
  <c r="DR234"/>
  <c r="DS234"/>
  <c r="DT234"/>
  <c r="DU234"/>
  <c r="DV234"/>
  <c r="DQ235"/>
  <c r="DR235"/>
  <c r="DS235"/>
  <c r="DT235"/>
  <c r="DU235"/>
  <c r="DV235"/>
  <c r="DQ236"/>
  <c r="DR236"/>
  <c r="DS236"/>
  <c r="DT236"/>
  <c r="DU236"/>
  <c r="DV236"/>
  <c r="DQ237"/>
  <c r="DR237"/>
  <c r="DS237"/>
  <c r="DT237"/>
  <c r="DU237"/>
  <c r="DV237"/>
  <c r="DQ238"/>
  <c r="DR238"/>
  <c r="DS238"/>
  <c r="DT238"/>
  <c r="DU238"/>
  <c r="DV238"/>
  <c r="DQ239"/>
  <c r="DR239"/>
  <c r="DS239"/>
  <c r="DT239"/>
  <c r="DU239"/>
  <c r="DV239"/>
  <c r="DQ240"/>
  <c r="DR240"/>
  <c r="DS240"/>
  <c r="DT240"/>
  <c r="DU240"/>
  <c r="DV240"/>
  <c r="DQ241"/>
  <c r="DR241"/>
  <c r="DS241"/>
  <c r="DT241"/>
  <c r="DU241"/>
  <c r="DV241"/>
  <c r="DQ242"/>
  <c r="DR242"/>
  <c r="DS242"/>
  <c r="DT242"/>
  <c r="DU242"/>
  <c r="DV242"/>
  <c r="DQ243"/>
  <c r="DR243"/>
  <c r="DS243"/>
  <c r="DT243"/>
  <c r="DU243"/>
  <c r="DV243"/>
  <c r="DQ244"/>
  <c r="DR244"/>
  <c r="DS244"/>
  <c r="DT244"/>
  <c r="DU244"/>
  <c r="DV244"/>
  <c r="DQ245"/>
  <c r="DR245"/>
  <c r="DS245"/>
  <c r="DT245"/>
  <c r="DU245"/>
  <c r="DV245"/>
  <c r="DQ246"/>
  <c r="DR246"/>
  <c r="DS246"/>
  <c r="DT246"/>
  <c r="DU246"/>
  <c r="DV246"/>
  <c r="DQ247"/>
  <c r="DR247"/>
  <c r="DS247"/>
  <c r="DT247"/>
  <c r="DU247"/>
  <c r="DV247"/>
  <c r="DQ248"/>
  <c r="DR248"/>
  <c r="DS248"/>
  <c r="DT248"/>
  <c r="DU248"/>
  <c r="DV248"/>
  <c r="DQ249"/>
  <c r="DR249"/>
  <c r="DS249"/>
  <c r="DT249"/>
  <c r="DU249"/>
  <c r="DV249"/>
  <c r="DQ250"/>
  <c r="DR250"/>
  <c r="DS250"/>
  <c r="DT250"/>
  <c r="DU250"/>
  <c r="DV250"/>
  <c r="DQ251"/>
  <c r="DR251"/>
  <c r="DS251"/>
  <c r="DT251"/>
  <c r="DU251"/>
  <c r="DV251"/>
  <c r="DQ252"/>
  <c r="DR252"/>
  <c r="DS252"/>
  <c r="DT252"/>
  <c r="DU252"/>
  <c r="DV252"/>
  <c r="DQ253"/>
  <c r="DR253"/>
  <c r="DS253"/>
  <c r="DT253"/>
  <c r="DU253"/>
  <c r="DV253"/>
  <c r="DQ254"/>
  <c r="DR254"/>
  <c r="DS254"/>
  <c r="DT254"/>
  <c r="DU254"/>
  <c r="DV254"/>
  <c r="DQ255"/>
  <c r="DR255"/>
  <c r="DS255"/>
  <c r="DT255"/>
  <c r="DU255"/>
  <c r="DV255"/>
  <c r="DQ256"/>
  <c r="DR256"/>
  <c r="DS256"/>
  <c r="DT256"/>
  <c r="DU256"/>
  <c r="DV256"/>
  <c r="DQ257"/>
  <c r="DR257"/>
  <c r="DS257"/>
  <c r="DT257"/>
  <c r="DU257"/>
  <c r="DV257"/>
  <c r="DQ258"/>
  <c r="DR258"/>
  <c r="DS258"/>
  <c r="DT258"/>
  <c r="DU258"/>
  <c r="DV258"/>
  <c r="DQ259"/>
  <c r="DR259"/>
  <c r="DS259"/>
  <c r="DT259"/>
  <c r="DU259"/>
  <c r="DV259"/>
  <c r="DQ260"/>
  <c r="DR260"/>
  <c r="DS260"/>
  <c r="DT260"/>
  <c r="DU260"/>
  <c r="DV260"/>
  <c r="DQ261"/>
  <c r="DR261"/>
  <c r="DS261"/>
  <c r="DT261"/>
  <c r="DU261"/>
  <c r="DV261"/>
  <c r="DQ262"/>
  <c r="DR262"/>
  <c r="DS262"/>
  <c r="DT262"/>
  <c r="DU262"/>
  <c r="DV262"/>
  <c r="DQ263"/>
  <c r="DR263"/>
  <c r="DS263"/>
  <c r="DT263"/>
  <c r="DU263"/>
  <c r="DV263"/>
  <c r="DQ264"/>
  <c r="DR264"/>
  <c r="DS264"/>
  <c r="DT264"/>
  <c r="DU264"/>
  <c r="DV264"/>
  <c r="DQ265"/>
  <c r="DR265"/>
  <c r="DS265"/>
  <c r="DT265"/>
  <c r="DU265"/>
  <c r="DV265"/>
  <c r="DQ266"/>
  <c r="DR266"/>
  <c r="DS266"/>
  <c r="DT266"/>
  <c r="DU266"/>
  <c r="DV266"/>
  <c r="DQ267"/>
  <c r="DR267"/>
  <c r="DS267"/>
  <c r="DT267"/>
  <c r="DU267"/>
  <c r="DV267"/>
  <c r="DQ268"/>
  <c r="DR268"/>
  <c r="DS268"/>
  <c r="DT268"/>
  <c r="DU268"/>
  <c r="DV268"/>
  <c r="DQ269"/>
  <c r="DR269"/>
  <c r="DS269"/>
  <c r="DT269"/>
  <c r="DU269"/>
  <c r="DV269"/>
  <c r="DQ270"/>
  <c r="DR270"/>
  <c r="DS270"/>
  <c r="DT270"/>
  <c r="DU270"/>
  <c r="DV270"/>
  <c r="DQ271"/>
  <c r="DR271"/>
  <c r="DS271"/>
  <c r="DT271"/>
  <c r="DU271"/>
  <c r="DV271"/>
  <c r="DQ272"/>
  <c r="DR272"/>
  <c r="DS272"/>
  <c r="DT272"/>
  <c r="DU272"/>
  <c r="DV272"/>
  <c r="DQ273"/>
  <c r="DR273"/>
  <c r="DS273"/>
  <c r="DT273"/>
  <c r="DU273"/>
  <c r="DV273"/>
  <c r="DQ274"/>
  <c r="DR274"/>
  <c r="DS274"/>
  <c r="DT274"/>
  <c r="DU274"/>
  <c r="DV274"/>
  <c r="DQ275"/>
  <c r="DR275"/>
  <c r="DS275"/>
  <c r="DT275"/>
  <c r="DU275"/>
  <c r="DV275"/>
  <c r="DQ276"/>
  <c r="DR276"/>
  <c r="DS276"/>
  <c r="DT276"/>
  <c r="DU276"/>
  <c r="DV276"/>
  <c r="DQ277"/>
  <c r="DR277"/>
  <c r="DS277"/>
  <c r="DT277"/>
  <c r="DU277"/>
  <c r="DV277"/>
  <c r="DQ278"/>
  <c r="DR278"/>
  <c r="DS278"/>
  <c r="DT278"/>
  <c r="DU278"/>
  <c r="DV278"/>
  <c r="DQ279"/>
  <c r="DR279"/>
  <c r="DS279"/>
  <c r="DT279"/>
  <c r="DU279"/>
  <c r="DV279"/>
  <c r="DQ280"/>
  <c r="DR280"/>
  <c r="DS280"/>
  <c r="DT280"/>
  <c r="DU280"/>
  <c r="DV280"/>
  <c r="DQ281"/>
  <c r="DR281"/>
  <c r="DS281"/>
  <c r="DT281"/>
  <c r="DU281"/>
  <c r="DV281"/>
  <c r="DQ282"/>
  <c r="DR282"/>
  <c r="DS282"/>
  <c r="DT282"/>
  <c r="DU282"/>
  <c r="DV282"/>
  <c r="DQ283"/>
  <c r="DR283"/>
  <c r="DS283"/>
  <c r="DT283"/>
  <c r="DU283"/>
  <c r="DV283"/>
  <c r="DQ284"/>
  <c r="DR284"/>
  <c r="DS284"/>
  <c r="DT284"/>
  <c r="DU284"/>
  <c r="DV284"/>
  <c r="DQ285"/>
  <c r="DR285"/>
  <c r="DS285"/>
  <c r="DT285"/>
  <c r="DU285"/>
  <c r="DV285"/>
  <c r="DQ286"/>
  <c r="DR286"/>
  <c r="DS286"/>
  <c r="DT286"/>
  <c r="DU286"/>
  <c r="DV286"/>
  <c r="DQ287"/>
  <c r="DR287"/>
  <c r="DS287"/>
  <c r="DT287"/>
  <c r="DU287"/>
  <c r="DV287"/>
  <c r="DQ288"/>
  <c r="DR288"/>
  <c r="DS288"/>
  <c r="DT288"/>
  <c r="DU288"/>
  <c r="DV288"/>
  <c r="DQ289"/>
  <c r="DR289"/>
  <c r="DS289"/>
  <c r="DT289"/>
  <c r="DU289"/>
  <c r="DV289"/>
  <c r="DQ290"/>
  <c r="DR290"/>
  <c r="DS290"/>
  <c r="DT290"/>
  <c r="DU290"/>
  <c r="DV290"/>
  <c r="DQ291"/>
  <c r="DR291"/>
  <c r="DS291"/>
  <c r="DT291"/>
  <c r="DU291"/>
  <c r="DV291"/>
  <c r="DQ292"/>
  <c r="DR292"/>
  <c r="DS292"/>
  <c r="DT292"/>
  <c r="DU292"/>
  <c r="DV292"/>
  <c r="DQ293"/>
  <c r="DR293"/>
  <c r="DS293"/>
  <c r="DT293"/>
  <c r="DU293"/>
  <c r="DV293"/>
  <c r="DQ294"/>
  <c r="DR294"/>
  <c r="DS294"/>
  <c r="DT294"/>
  <c r="DU294"/>
  <c r="DV294"/>
  <c r="DQ295"/>
  <c r="DR295"/>
  <c r="DS295"/>
  <c r="DT295"/>
  <c r="DU295"/>
  <c r="DV295"/>
  <c r="DQ296"/>
  <c r="DR296"/>
  <c r="DS296"/>
  <c r="DT296"/>
  <c r="DU296"/>
  <c r="DV296"/>
  <c r="DQ297"/>
  <c r="DR297"/>
  <c r="DS297"/>
  <c r="DT297"/>
  <c r="DU297"/>
  <c r="DV297"/>
  <c r="DQ298"/>
  <c r="DR298"/>
  <c r="DS298"/>
  <c r="DT298"/>
  <c r="DU298"/>
  <c r="DV298"/>
  <c r="DQ299"/>
  <c r="DR299"/>
  <c r="DS299"/>
  <c r="DT299"/>
  <c r="DU299"/>
  <c r="DV299"/>
  <c r="DQ300"/>
  <c r="DR300"/>
  <c r="DS300"/>
  <c r="DT300"/>
  <c r="DU300"/>
  <c r="DV300"/>
  <c r="DQ301"/>
  <c r="DR301"/>
  <c r="DS301"/>
  <c r="DT301"/>
  <c r="DU301"/>
  <c r="DV301"/>
  <c r="DQ302"/>
  <c r="DR302"/>
  <c r="DS302"/>
  <c r="DT302"/>
  <c r="DU302"/>
  <c r="DV302"/>
  <c r="DQ303"/>
  <c r="DR303"/>
  <c r="DS303"/>
  <c r="DT303"/>
  <c r="DU303"/>
  <c r="DV303"/>
  <c r="DQ304"/>
  <c r="DR304"/>
  <c r="DS304"/>
  <c r="DT304"/>
  <c r="DU304"/>
  <c r="DV304"/>
  <c r="DQ305"/>
  <c r="DR305"/>
  <c r="DS305"/>
  <c r="DT305"/>
  <c r="DU305"/>
  <c r="DV305"/>
  <c r="DQ306"/>
  <c r="DR306"/>
  <c r="DS306"/>
  <c r="DT306"/>
  <c r="DU306"/>
  <c r="DV306"/>
  <c r="DQ307"/>
  <c r="DR307"/>
  <c r="DS307"/>
  <c r="DT307"/>
  <c r="DU307"/>
  <c r="DV307"/>
  <c r="DQ308"/>
  <c r="DR308"/>
  <c r="DS308"/>
  <c r="DT308"/>
  <c r="DU308"/>
  <c r="DV308"/>
  <c r="DQ309"/>
  <c r="DR309"/>
  <c r="DS309"/>
  <c r="DT309"/>
  <c r="DU309"/>
  <c r="DV309"/>
  <c r="DQ310"/>
  <c r="DR310"/>
  <c r="DS310"/>
  <c r="DT310"/>
  <c r="DU310"/>
  <c r="DV310"/>
  <c r="DQ311"/>
  <c r="DR311"/>
  <c r="DS311"/>
  <c r="DT311"/>
  <c r="DU311"/>
  <c r="DV311"/>
  <c r="DQ312"/>
  <c r="DR312"/>
  <c r="DS312"/>
  <c r="DT312"/>
  <c r="DU312"/>
  <c r="DV312"/>
  <c r="DQ313"/>
  <c r="DR313"/>
  <c r="DS313"/>
  <c r="DT313"/>
  <c r="DU313"/>
  <c r="DV313"/>
  <c r="DQ314"/>
  <c r="DR314"/>
  <c r="DS314"/>
  <c r="DT314"/>
  <c r="DU314"/>
  <c r="DV314"/>
  <c r="DQ315"/>
  <c r="DR315"/>
  <c r="DS315"/>
  <c r="DT315"/>
  <c r="DU315"/>
  <c r="DV315"/>
  <c r="DQ316"/>
  <c r="DR316"/>
  <c r="DS316"/>
  <c r="DT316"/>
  <c r="DU316"/>
  <c r="DV316"/>
  <c r="DQ317"/>
  <c r="DR317"/>
  <c r="DS317"/>
  <c r="DT317"/>
  <c r="DU317"/>
  <c r="DV317"/>
  <c r="DQ318"/>
  <c r="DR318"/>
  <c r="DS318"/>
  <c r="DT318"/>
  <c r="DU318"/>
  <c r="DV318"/>
  <c r="DQ319"/>
  <c r="DR319"/>
  <c r="DS319"/>
  <c r="DT319"/>
  <c r="DU319"/>
  <c r="DV319"/>
  <c r="DQ320"/>
  <c r="DR320"/>
  <c r="DS320"/>
  <c r="DT320"/>
  <c r="DU320"/>
  <c r="DV320"/>
  <c r="DQ321"/>
  <c r="DR321"/>
  <c r="DS321"/>
  <c r="DT321"/>
  <c r="DU321"/>
  <c r="DV321"/>
  <c r="DQ322"/>
  <c r="DR322"/>
  <c r="DS322"/>
  <c r="DT322"/>
  <c r="DU322"/>
  <c r="DV322"/>
  <c r="DQ323"/>
  <c r="DR323"/>
  <c r="DS323"/>
  <c r="DT323"/>
  <c r="DU323"/>
  <c r="DV323"/>
  <c r="DQ324"/>
  <c r="DR324"/>
  <c r="DS324"/>
  <c r="DT324"/>
  <c r="DU324"/>
  <c r="DV324"/>
  <c r="DQ325"/>
  <c r="DR325"/>
  <c r="DS325"/>
  <c r="DT325"/>
  <c r="DU325"/>
  <c r="DV325"/>
  <c r="DQ326"/>
  <c r="DR326"/>
  <c r="DS326"/>
  <c r="DT326"/>
  <c r="DU326"/>
  <c r="DV326"/>
  <c r="DQ327"/>
  <c r="DR327"/>
  <c r="DS327"/>
  <c r="DT327"/>
  <c r="DU327"/>
  <c r="DV327"/>
  <c r="DQ328"/>
  <c r="DR328"/>
  <c r="DS328"/>
  <c r="DT328"/>
  <c r="DU328"/>
  <c r="DV328"/>
  <c r="DQ329"/>
  <c r="DR329"/>
  <c r="DS329"/>
  <c r="DT329"/>
  <c r="DU329"/>
  <c r="DV329"/>
  <c r="DQ330"/>
  <c r="DR330"/>
  <c r="DS330"/>
  <c r="DT330"/>
  <c r="DU330"/>
  <c r="DV330"/>
  <c r="DQ331"/>
  <c r="DR331"/>
  <c r="DS331"/>
  <c r="DT331"/>
  <c r="DU331"/>
  <c r="DV331"/>
  <c r="DQ332"/>
  <c r="DR332"/>
  <c r="DS332"/>
  <c r="DT332"/>
  <c r="DU332"/>
  <c r="DV332"/>
  <c r="DQ333"/>
  <c r="DR333"/>
  <c r="DS333"/>
  <c r="DT333"/>
  <c r="DU333"/>
  <c r="DV333"/>
  <c r="DQ334"/>
  <c r="DR334"/>
  <c r="DS334"/>
  <c r="DT334"/>
  <c r="DU334"/>
  <c r="DV334"/>
  <c r="DQ335"/>
  <c r="DR335"/>
  <c r="DS335"/>
  <c r="DT335"/>
  <c r="DU335"/>
  <c r="DV335"/>
  <c r="DQ336"/>
  <c r="DR336"/>
  <c r="DS336"/>
  <c r="DT336"/>
  <c r="DU336"/>
  <c r="DV336"/>
  <c r="DQ337"/>
  <c r="DR337"/>
  <c r="DS337"/>
  <c r="DT337"/>
  <c r="DU337"/>
  <c r="DV337"/>
  <c r="DQ338"/>
  <c r="DR338"/>
  <c r="DS338"/>
  <c r="DT338"/>
  <c r="DU338"/>
  <c r="DV338"/>
  <c r="DQ339"/>
  <c r="DR339"/>
  <c r="DS339"/>
  <c r="DT339"/>
  <c r="DU339"/>
  <c r="DV339"/>
  <c r="DQ340"/>
  <c r="DR340"/>
  <c r="DS340"/>
  <c r="DT340"/>
  <c r="DU340"/>
  <c r="DV340"/>
  <c r="DQ341"/>
  <c r="DR341"/>
  <c r="DS341"/>
  <c r="DT341"/>
  <c r="DU341"/>
  <c r="DV341"/>
  <c r="DQ342"/>
  <c r="DR342"/>
  <c r="DS342"/>
  <c r="DT342"/>
  <c r="DU342"/>
  <c r="DV342"/>
  <c r="DQ343"/>
  <c r="DR343"/>
  <c r="DS343"/>
  <c r="DT343"/>
  <c r="DU343"/>
  <c r="DV343"/>
  <c r="DQ344"/>
  <c r="DR344"/>
  <c r="DS344"/>
  <c r="DT344"/>
  <c r="DU344"/>
  <c r="DV344"/>
  <c r="DQ345"/>
  <c r="DR345"/>
  <c r="DS345"/>
  <c r="DT345"/>
  <c r="DU345"/>
  <c r="DV345"/>
  <c r="DQ346"/>
  <c r="DR346"/>
  <c r="DS346"/>
  <c r="DT346"/>
  <c r="DU346"/>
  <c r="DV346"/>
  <c r="DQ347"/>
  <c r="DR347"/>
  <c r="DS347"/>
  <c r="DT347"/>
  <c r="DU347"/>
  <c r="DV347"/>
  <c r="DQ348"/>
  <c r="DR348"/>
  <c r="DS348"/>
  <c r="DT348"/>
  <c r="DU348"/>
  <c r="DV348"/>
  <c r="DQ349"/>
  <c r="DR349"/>
  <c r="DS349"/>
  <c r="DT349"/>
  <c r="DU349"/>
  <c r="DV349"/>
  <c r="DQ350"/>
  <c r="DR350"/>
  <c r="DS350"/>
  <c r="DT350"/>
  <c r="DU350"/>
  <c r="DV350"/>
  <c r="DQ351"/>
  <c r="DR351"/>
  <c r="DS351"/>
  <c r="DT351"/>
  <c r="DU351"/>
  <c r="DV351"/>
  <c r="DQ352"/>
  <c r="DR352"/>
  <c r="DS352"/>
  <c r="DT352"/>
  <c r="DU352"/>
  <c r="DV352"/>
  <c r="DQ353"/>
  <c r="DR353"/>
  <c r="DS353"/>
  <c r="DT353"/>
  <c r="DU353"/>
  <c r="DV353"/>
  <c r="DQ354"/>
  <c r="DR354"/>
  <c r="DS354"/>
  <c r="DT354"/>
  <c r="DU354"/>
  <c r="DV354"/>
  <c r="DQ355"/>
  <c r="DR355"/>
  <c r="DS355"/>
  <c r="DT355"/>
  <c r="DU355"/>
  <c r="DV355"/>
  <c r="DQ356"/>
  <c r="DR356"/>
  <c r="DS356"/>
  <c r="DT356"/>
  <c r="DU356"/>
  <c r="DV356"/>
  <c r="DQ357"/>
  <c r="DR357"/>
  <c r="DS357"/>
  <c r="DT357"/>
  <c r="DU357"/>
  <c r="DV357"/>
  <c r="DQ358"/>
  <c r="DR358"/>
  <c r="DS358"/>
  <c r="DT358"/>
  <c r="DU358"/>
  <c r="DV358"/>
  <c r="DQ359"/>
  <c r="DR359"/>
  <c r="DS359"/>
  <c r="DT359"/>
  <c r="DU359"/>
  <c r="DV359"/>
  <c r="DQ360"/>
  <c r="DR360"/>
  <c r="DS360"/>
  <c r="DT360"/>
  <c r="DU360"/>
  <c r="DV360"/>
  <c r="DQ361"/>
  <c r="DR361"/>
  <c r="DS361"/>
  <c r="DT361"/>
  <c r="DU361"/>
  <c r="DV361"/>
  <c r="DQ362"/>
  <c r="DR362"/>
  <c r="DS362"/>
  <c r="DT362"/>
  <c r="DU362"/>
  <c r="DV362"/>
  <c r="DQ363"/>
  <c r="DR363"/>
  <c r="DS363"/>
  <c r="DT363"/>
  <c r="DU363"/>
  <c r="DV363"/>
  <c r="DQ364"/>
  <c r="DR364"/>
  <c r="DS364"/>
  <c r="DT364"/>
  <c r="DU364"/>
  <c r="DV364"/>
  <c r="DQ365"/>
  <c r="DR365"/>
  <c r="DS365"/>
  <c r="DT365"/>
  <c r="DU365"/>
  <c r="DV365"/>
  <c r="DQ366"/>
  <c r="DR366"/>
  <c r="DS366"/>
  <c r="DT366"/>
  <c r="DU366"/>
  <c r="DV366"/>
  <c r="DQ367"/>
  <c r="DR367"/>
  <c r="DS367"/>
  <c r="DT367"/>
  <c r="DU367"/>
  <c r="DV367"/>
  <c r="DQ368"/>
  <c r="DR368"/>
  <c r="DS368"/>
  <c r="DT368"/>
  <c r="DU368"/>
  <c r="DV368"/>
  <c r="DQ369"/>
  <c r="DR369"/>
  <c r="DS369"/>
  <c r="DT369"/>
  <c r="DU369"/>
  <c r="DV369"/>
  <c r="DQ370"/>
  <c r="DR370"/>
  <c r="DS370"/>
  <c r="DT370"/>
  <c r="DU370"/>
  <c r="DV370"/>
  <c r="DQ371"/>
  <c r="DR371"/>
  <c r="DS371"/>
  <c r="DT371"/>
  <c r="DU371"/>
  <c r="DV371"/>
  <c r="DQ372"/>
  <c r="DR372"/>
  <c r="DS372"/>
  <c r="DT372"/>
  <c r="DU372"/>
  <c r="DV372"/>
  <c r="DQ373"/>
  <c r="DR373"/>
  <c r="DS373"/>
  <c r="DT373"/>
  <c r="DU373"/>
  <c r="DV373"/>
  <c r="DQ374"/>
  <c r="DR374"/>
  <c r="DS374"/>
  <c r="DT374"/>
  <c r="DU374"/>
  <c r="DV374"/>
  <c r="DQ375"/>
  <c r="DR375"/>
  <c r="DS375"/>
  <c r="DT375"/>
  <c r="DU375"/>
  <c r="DV375"/>
  <c r="DQ376"/>
  <c r="DR376"/>
  <c r="DS376"/>
  <c r="DT376"/>
  <c r="DU376"/>
  <c r="DV376"/>
  <c r="DQ377"/>
  <c r="DR377"/>
  <c r="DS377"/>
  <c r="DT377"/>
  <c r="DU377"/>
  <c r="DV377"/>
  <c r="DQ378"/>
  <c r="DR378"/>
  <c r="DS378"/>
  <c r="DT378"/>
  <c r="DU378"/>
  <c r="DV378"/>
  <c r="DQ379"/>
  <c r="DR379"/>
  <c r="DS379"/>
  <c r="DT379"/>
  <c r="DU379"/>
  <c r="DV379"/>
  <c r="DQ380"/>
  <c r="DR380"/>
  <c r="DS380"/>
  <c r="DT380"/>
  <c r="DU380"/>
  <c r="DV380"/>
  <c r="DQ381"/>
  <c r="DR381"/>
  <c r="DS381"/>
  <c r="DT381"/>
  <c r="DU381"/>
  <c r="DV381"/>
  <c r="DQ382"/>
  <c r="DR382"/>
  <c r="DS382"/>
  <c r="DT382"/>
  <c r="DU382"/>
  <c r="DV382"/>
  <c r="DQ383"/>
  <c r="DR383"/>
  <c r="DS383"/>
  <c r="DT383"/>
  <c r="DU383"/>
  <c r="DV383"/>
  <c r="DQ384"/>
  <c r="DR384"/>
  <c r="DS384"/>
  <c r="DT384"/>
  <c r="DU384"/>
  <c r="DV384"/>
  <c r="DQ385"/>
  <c r="DR385"/>
  <c r="DS385"/>
  <c r="DT385"/>
  <c r="DU385"/>
  <c r="DV385"/>
  <c r="DQ386"/>
  <c r="DR386"/>
  <c r="DS386"/>
  <c r="DT386"/>
  <c r="DU386"/>
  <c r="DV386"/>
  <c r="DQ387"/>
  <c r="DR387"/>
  <c r="DS387"/>
  <c r="DT387"/>
  <c r="DU387"/>
  <c r="DV387"/>
  <c r="DQ388"/>
  <c r="DR388"/>
  <c r="DS388"/>
  <c r="DT388"/>
  <c r="DU388"/>
  <c r="DV388"/>
  <c r="DQ389"/>
  <c r="DR389"/>
  <c r="DS389"/>
  <c r="DT389"/>
  <c r="DU389"/>
  <c r="DV389"/>
  <c r="DQ390"/>
  <c r="DR390"/>
  <c r="DS390"/>
  <c r="DT390"/>
  <c r="DU390"/>
  <c r="DV390"/>
  <c r="DQ391"/>
  <c r="DR391"/>
  <c r="DS391"/>
  <c r="DT391"/>
  <c r="DU391"/>
  <c r="DV391"/>
  <c r="DQ392"/>
  <c r="DR392"/>
  <c r="DS392"/>
  <c r="DT392"/>
  <c r="DU392"/>
  <c r="DV392"/>
  <c r="DQ393"/>
  <c r="DR393"/>
  <c r="DS393"/>
  <c r="DT393"/>
  <c r="DU393"/>
  <c r="DV393"/>
  <c r="DQ394"/>
  <c r="DR394"/>
  <c r="DS394"/>
  <c r="DT394"/>
  <c r="DU394"/>
  <c r="DV394"/>
  <c r="DQ395"/>
  <c r="DR395"/>
  <c r="DS395"/>
  <c r="DT395"/>
  <c r="DU395"/>
  <c r="DV395"/>
  <c r="DQ396"/>
  <c r="DR396"/>
  <c r="DS396"/>
  <c r="DT396"/>
  <c r="DU396"/>
  <c r="DV396"/>
  <c r="DQ397"/>
  <c r="DR397"/>
  <c r="DS397"/>
  <c r="DT397"/>
  <c r="DU397"/>
  <c r="DV397"/>
  <c r="DQ398"/>
  <c r="DR398"/>
  <c r="DS398"/>
  <c r="DT398"/>
  <c r="DU398"/>
  <c r="DV398"/>
  <c r="DQ399"/>
  <c r="DR399"/>
  <c r="DS399"/>
  <c r="DT399"/>
  <c r="DU399"/>
  <c r="DV399"/>
  <c r="DQ400"/>
  <c r="DR400"/>
  <c r="DS400"/>
  <c r="DT400"/>
  <c r="DU400"/>
  <c r="DV400"/>
  <c r="DQ401"/>
  <c r="DR401"/>
  <c r="DS401"/>
  <c r="DT401"/>
  <c r="DU401"/>
  <c r="DV401"/>
  <c r="DQ402"/>
  <c r="DR402"/>
  <c r="DS402"/>
  <c r="DT402"/>
  <c r="DU402"/>
  <c r="DV402"/>
  <c r="DQ403"/>
  <c r="DR403"/>
  <c r="DS403"/>
  <c r="DT403"/>
  <c r="DU403"/>
  <c r="DV403"/>
  <c r="DQ404"/>
  <c r="DR404"/>
  <c r="DS404"/>
  <c r="DT404"/>
  <c r="DU404"/>
  <c r="DV404"/>
  <c r="DQ405"/>
  <c r="DR405"/>
  <c r="DS405"/>
  <c r="DT405"/>
  <c r="DU405"/>
  <c r="DV405"/>
  <c r="DQ406"/>
  <c r="DR406"/>
  <c r="DS406"/>
  <c r="DT406"/>
  <c r="DU406"/>
  <c r="DV406"/>
  <c r="DQ407"/>
  <c r="DR407"/>
  <c r="DS407"/>
  <c r="DT407"/>
  <c r="DU407"/>
  <c r="DV407"/>
  <c r="DQ408"/>
  <c r="DR408"/>
  <c r="DS408"/>
  <c r="DT408"/>
  <c r="DU408"/>
  <c r="DV408"/>
  <c r="DQ409"/>
  <c r="DR409"/>
  <c r="DS409"/>
  <c r="DT409"/>
  <c r="DU409"/>
  <c r="DV409"/>
  <c r="DQ410"/>
  <c r="DR410"/>
  <c r="DS410"/>
  <c r="DT410"/>
  <c r="DU410"/>
  <c r="DV410"/>
  <c r="DQ411"/>
  <c r="DR411"/>
  <c r="DS411"/>
  <c r="DT411"/>
  <c r="DU411"/>
  <c r="DV411"/>
  <c r="DQ412"/>
  <c r="DR412"/>
  <c r="DS412"/>
  <c r="DT412"/>
  <c r="DU412"/>
  <c r="DV412"/>
  <c r="DQ413"/>
  <c r="DR413"/>
  <c r="DS413"/>
  <c r="DT413"/>
  <c r="DU413"/>
  <c r="DV413"/>
  <c r="DQ414"/>
  <c r="DR414"/>
  <c r="DS414"/>
  <c r="DT414"/>
  <c r="DU414"/>
  <c r="DV414"/>
  <c r="DQ415"/>
  <c r="DR415"/>
  <c r="DS415"/>
  <c r="DT415"/>
  <c r="DU415"/>
  <c r="DV415"/>
  <c r="DQ416"/>
  <c r="DR416"/>
  <c r="DS416"/>
  <c r="DT416"/>
  <c r="DU416"/>
  <c r="DV416"/>
  <c r="DQ417"/>
  <c r="DR417"/>
  <c r="DS417"/>
  <c r="DT417"/>
  <c r="DU417"/>
  <c r="DV417"/>
  <c r="DQ418"/>
  <c r="DR418"/>
  <c r="DS418"/>
  <c r="DT418"/>
  <c r="DU418"/>
  <c r="DV418"/>
  <c r="DQ419"/>
  <c r="DR419"/>
  <c r="DS419"/>
  <c r="DT419"/>
  <c r="DU419"/>
  <c r="DV419"/>
  <c r="DQ420"/>
  <c r="DR420"/>
  <c r="DS420"/>
  <c r="DT420"/>
  <c r="DU420"/>
  <c r="DV420"/>
  <c r="DQ421"/>
  <c r="DR421"/>
  <c r="DS421"/>
  <c r="DT421"/>
  <c r="DU421"/>
  <c r="DV421"/>
  <c r="DQ422"/>
  <c r="DR422"/>
  <c r="DS422"/>
  <c r="DT422"/>
  <c r="DU422"/>
  <c r="DV422"/>
  <c r="DQ423"/>
  <c r="DR423"/>
  <c r="DS423"/>
  <c r="DT423"/>
  <c r="DU423"/>
  <c r="DV423"/>
  <c r="DQ424"/>
  <c r="DR424"/>
  <c r="DS424"/>
  <c r="DT424"/>
  <c r="DU424"/>
  <c r="DV424"/>
  <c r="DQ425"/>
  <c r="DR425"/>
  <c r="DS425"/>
  <c r="DT425"/>
  <c r="DU425"/>
  <c r="DV425"/>
  <c r="DQ426"/>
  <c r="DR426"/>
  <c r="DS426"/>
  <c r="DT426"/>
  <c r="DU426"/>
  <c r="DV426"/>
  <c r="DQ427"/>
  <c r="DR427"/>
  <c r="DS427"/>
  <c r="DT427"/>
  <c r="DU427"/>
  <c r="DV427"/>
  <c r="DQ428"/>
  <c r="DR428"/>
  <c r="DS428"/>
  <c r="DT428"/>
  <c r="DU428"/>
  <c r="DV428"/>
  <c r="DQ429"/>
  <c r="DR429"/>
  <c r="DS429"/>
  <c r="DT429"/>
  <c r="DU429"/>
  <c r="DV429"/>
  <c r="DQ430"/>
  <c r="DR430"/>
  <c r="DS430"/>
  <c r="DT430"/>
  <c r="DU430"/>
  <c r="DV430"/>
  <c r="DQ431"/>
  <c r="DR431"/>
  <c r="DS431"/>
  <c r="DT431"/>
  <c r="DU431"/>
  <c r="DV431"/>
  <c r="DQ432"/>
  <c r="DR432"/>
  <c r="DS432"/>
  <c r="DT432"/>
  <c r="DU432"/>
  <c r="DV432"/>
  <c r="DQ433"/>
  <c r="DR433"/>
  <c r="DS433"/>
  <c r="DT433"/>
  <c r="DU433"/>
  <c r="DV433"/>
  <c r="DQ434"/>
  <c r="DR434"/>
  <c r="DS434"/>
  <c r="DT434"/>
  <c r="DU434"/>
  <c r="DV434"/>
  <c r="DQ435"/>
  <c r="DR435"/>
  <c r="DS435"/>
  <c r="DT435"/>
  <c r="DU435"/>
  <c r="DV435"/>
  <c r="DQ436"/>
  <c r="DR436"/>
  <c r="DS436"/>
  <c r="DT436"/>
  <c r="DU436"/>
  <c r="DV436"/>
  <c r="DQ437"/>
  <c r="DR437"/>
  <c r="DS437"/>
  <c r="DT437"/>
  <c r="DU437"/>
  <c r="DV437"/>
  <c r="DQ438"/>
  <c r="DR438"/>
  <c r="DS438"/>
  <c r="DT438"/>
  <c r="DU438"/>
  <c r="DV438"/>
  <c r="DQ439"/>
  <c r="DR439"/>
  <c r="DS439"/>
  <c r="DT439"/>
  <c r="DU439"/>
  <c r="DV439"/>
  <c r="DQ440"/>
  <c r="DR440"/>
  <c r="DS440"/>
  <c r="DT440"/>
  <c r="DU440"/>
  <c r="DV440"/>
  <c r="DQ441"/>
  <c r="DR441"/>
  <c r="DS441"/>
  <c r="DT441"/>
  <c r="DU441"/>
  <c r="DV441"/>
  <c r="DQ442"/>
  <c r="DR442"/>
  <c r="DS442"/>
  <c r="DT442"/>
  <c r="DU442"/>
  <c r="DV442"/>
  <c r="DQ443"/>
  <c r="DR443"/>
  <c r="DS443"/>
  <c r="DT443"/>
  <c r="DU443"/>
  <c r="DV443"/>
  <c r="DQ444"/>
  <c r="DR444"/>
  <c r="DS444"/>
  <c r="DT444"/>
  <c r="DU444"/>
  <c r="DV444"/>
  <c r="DQ445"/>
  <c r="DR445"/>
  <c r="DS445"/>
  <c r="DT445"/>
  <c r="DU445"/>
  <c r="DV445"/>
  <c r="DQ446"/>
  <c r="DR446"/>
  <c r="DS446"/>
  <c r="DT446"/>
  <c r="DU446"/>
  <c r="DV446"/>
  <c r="DQ447"/>
  <c r="DR447"/>
  <c r="DS447"/>
  <c r="DT447"/>
  <c r="DU447"/>
  <c r="DV447"/>
  <c r="DQ448"/>
  <c r="DR448"/>
  <c r="DS448"/>
  <c r="DT448"/>
  <c r="DU448"/>
  <c r="DV448"/>
  <c r="DQ449"/>
  <c r="DR449"/>
  <c r="DS449"/>
  <c r="DT449"/>
  <c r="DU449"/>
  <c r="DV449"/>
  <c r="DQ450"/>
  <c r="DR450"/>
  <c r="DS450"/>
  <c r="DT450"/>
  <c r="DU450"/>
  <c r="DV450"/>
  <c r="DQ451"/>
  <c r="DR451"/>
  <c r="DS451"/>
  <c r="DT451"/>
  <c r="DU451"/>
  <c r="DV451"/>
  <c r="DQ452"/>
  <c r="DR452"/>
  <c r="DS452"/>
  <c r="DT452"/>
  <c r="DU452"/>
  <c r="DV452"/>
  <c r="DQ453"/>
  <c r="DR453"/>
  <c r="DS453"/>
  <c r="DT453"/>
  <c r="DU453"/>
  <c r="DV453"/>
  <c r="DQ454"/>
  <c r="DR454"/>
  <c r="DS454"/>
  <c r="DT454"/>
  <c r="DU454"/>
  <c r="DV454"/>
  <c r="DQ455"/>
  <c r="DR455"/>
  <c r="DS455"/>
  <c r="DT455"/>
  <c r="DU455"/>
  <c r="DV455"/>
  <c r="DQ456"/>
  <c r="DR456"/>
  <c r="DS456"/>
  <c r="DT456"/>
  <c r="DU456"/>
  <c r="DV456"/>
  <c r="DQ457"/>
  <c r="DR457"/>
  <c r="DS457"/>
  <c r="DT457"/>
  <c r="DU457"/>
  <c r="DV457"/>
  <c r="DQ458"/>
  <c r="DR458"/>
  <c r="DS458"/>
  <c r="DT458"/>
  <c r="DU458"/>
  <c r="DV458"/>
  <c r="DQ459"/>
  <c r="DR459"/>
  <c r="DS459"/>
  <c r="DT459"/>
  <c r="DU459"/>
  <c r="DV459"/>
  <c r="DQ460"/>
  <c r="DR460"/>
  <c r="DS460"/>
  <c r="DT460"/>
  <c r="DU460"/>
  <c r="DV460"/>
  <c r="DQ461"/>
  <c r="DR461"/>
  <c r="DS461"/>
  <c r="DT461"/>
  <c r="DU461"/>
  <c r="DV461"/>
  <c r="DQ462"/>
  <c r="DR462"/>
  <c r="DS462"/>
  <c r="DT462"/>
  <c r="DU462"/>
  <c r="DV462"/>
  <c r="DQ463"/>
  <c r="DR463"/>
  <c r="DS463"/>
  <c r="DT463"/>
  <c r="DU463"/>
  <c r="DV463"/>
  <c r="DQ464"/>
  <c r="DR464"/>
  <c r="DS464"/>
  <c r="DT464"/>
  <c r="DU464"/>
  <c r="DV464"/>
  <c r="DQ465"/>
  <c r="DR465"/>
  <c r="DS465"/>
  <c r="DT465"/>
  <c r="DU465"/>
  <c r="DV465"/>
  <c r="DQ466"/>
  <c r="DR466"/>
  <c r="DS466"/>
  <c r="DT466"/>
  <c r="DU466"/>
  <c r="DV466"/>
  <c r="DQ467"/>
  <c r="DR467"/>
  <c r="DS467"/>
  <c r="DT467"/>
  <c r="DU467"/>
  <c r="DV467"/>
  <c r="DQ468"/>
  <c r="DR468"/>
  <c r="DS468"/>
  <c r="DT468"/>
  <c r="DU468"/>
  <c r="DV468"/>
  <c r="DQ469"/>
  <c r="DR469"/>
  <c r="DS469"/>
  <c r="DT469"/>
  <c r="DU469"/>
  <c r="DV469"/>
  <c r="DQ470"/>
  <c r="DR470"/>
  <c r="DS470"/>
  <c r="DT470"/>
  <c r="DU470"/>
  <c r="DV470"/>
  <c r="DQ471"/>
  <c r="DR471"/>
  <c r="DS471"/>
  <c r="DT471"/>
  <c r="DU471"/>
  <c r="DV471"/>
  <c r="DQ472"/>
  <c r="DR472"/>
  <c r="DS472"/>
  <c r="DT472"/>
  <c r="DU472"/>
  <c r="DV472"/>
  <c r="DQ473"/>
  <c r="DR473"/>
  <c r="DS473"/>
  <c r="DT473"/>
  <c r="DU473"/>
  <c r="DV473"/>
  <c r="DQ474"/>
  <c r="DR474"/>
  <c r="DS474"/>
  <c r="DT474"/>
  <c r="DU474"/>
  <c r="DV474"/>
  <c r="DQ475"/>
  <c r="DR475"/>
  <c r="DS475"/>
  <c r="DT475"/>
  <c r="DU475"/>
  <c r="DV475"/>
  <c r="DQ476"/>
  <c r="DR476"/>
  <c r="DS476"/>
  <c r="DT476"/>
  <c r="DU476"/>
  <c r="DV476"/>
  <c r="DQ477"/>
  <c r="DR477"/>
  <c r="DS477"/>
  <c r="DT477"/>
  <c r="DU477"/>
  <c r="DV477"/>
  <c r="DQ478"/>
  <c r="DR478"/>
  <c r="DS478"/>
  <c r="DT478"/>
  <c r="DU478"/>
  <c r="DV478"/>
  <c r="DQ479"/>
  <c r="DR479"/>
  <c r="DS479"/>
  <c r="DT479"/>
  <c r="DU479"/>
  <c r="DV479"/>
  <c r="DQ480"/>
  <c r="DR480"/>
  <c r="DS480"/>
  <c r="DT480"/>
  <c r="DU480"/>
  <c r="DV480"/>
  <c r="DQ481"/>
  <c r="DR481"/>
  <c r="DS481"/>
  <c r="DT481"/>
  <c r="DU481"/>
  <c r="DV481"/>
  <c r="DQ482"/>
  <c r="DR482"/>
  <c r="DS482"/>
  <c r="DT482"/>
  <c r="DU482"/>
  <c r="DV482"/>
  <c r="DQ483"/>
  <c r="DR483"/>
  <c r="DS483"/>
  <c r="DT483"/>
  <c r="DU483"/>
  <c r="DV483"/>
  <c r="DQ484"/>
  <c r="DR484"/>
  <c r="DS484"/>
  <c r="DT484"/>
  <c r="DU484"/>
  <c r="DV484"/>
  <c r="DQ485"/>
  <c r="DR485"/>
  <c r="DS485"/>
  <c r="DT485"/>
  <c r="DU485"/>
  <c r="DV485"/>
  <c r="DQ486"/>
  <c r="DR486"/>
  <c r="DS486"/>
  <c r="DT486"/>
  <c r="DU486"/>
  <c r="DV486"/>
  <c r="DQ487"/>
  <c r="DR487"/>
  <c r="DS487"/>
  <c r="DT487"/>
  <c r="DU487"/>
  <c r="DV487"/>
  <c r="DQ488"/>
  <c r="DR488"/>
  <c r="DS488"/>
  <c r="DT488"/>
  <c r="DU488"/>
  <c r="DV488"/>
  <c r="DQ489"/>
  <c r="DR489"/>
  <c r="DS489"/>
  <c r="DT489"/>
  <c r="DU489"/>
  <c r="DV489"/>
  <c r="DQ490"/>
  <c r="DR490"/>
  <c r="DS490"/>
  <c r="DT490"/>
  <c r="DU490"/>
  <c r="DV490"/>
  <c r="DQ491"/>
  <c r="DR491"/>
  <c r="DS491"/>
  <c r="DT491"/>
  <c r="DU491"/>
  <c r="DV491"/>
  <c r="DQ492"/>
  <c r="DR492"/>
  <c r="DS492"/>
  <c r="DT492"/>
  <c r="DU492"/>
  <c r="DV492"/>
  <c r="DQ493"/>
  <c r="DR493"/>
  <c r="DS493"/>
  <c r="DT493"/>
  <c r="DU493"/>
  <c r="DV493"/>
  <c r="DQ494"/>
  <c r="DR494"/>
  <c r="DS494"/>
  <c r="DT494"/>
  <c r="DU494"/>
  <c r="DV494"/>
  <c r="DQ495"/>
  <c r="DR495"/>
  <c r="DS495"/>
  <c r="DT495"/>
  <c r="DU495"/>
  <c r="DV495"/>
  <c r="DQ496"/>
  <c r="DR496"/>
  <c r="DS496"/>
  <c r="DT496"/>
  <c r="DU496"/>
  <c r="DV496"/>
  <c r="DQ497"/>
  <c r="DR497"/>
  <c r="DS497"/>
  <c r="DT497"/>
  <c r="DU497"/>
  <c r="DV497"/>
  <c r="DQ498"/>
  <c r="DR498"/>
  <c r="DS498"/>
  <c r="DT498"/>
  <c r="DU498"/>
  <c r="DV498"/>
  <c r="DQ499"/>
  <c r="DR499"/>
  <c r="DS499"/>
  <c r="DT499"/>
  <c r="DU499"/>
  <c r="DV499"/>
  <c r="DQ500"/>
  <c r="DR500"/>
  <c r="DS500"/>
  <c r="DT500"/>
  <c r="DU500"/>
  <c r="DV500"/>
  <c r="DQ501"/>
  <c r="DR501"/>
  <c r="DS501"/>
  <c r="DT501"/>
  <c r="DU501"/>
  <c r="DV501"/>
  <c r="DQ502"/>
  <c r="DR502"/>
  <c r="DS502"/>
  <c r="DT502"/>
  <c r="DU502"/>
  <c r="DV502"/>
  <c r="DQ503"/>
  <c r="DR503"/>
  <c r="DS503"/>
  <c r="DT503"/>
  <c r="DU503"/>
  <c r="DV503"/>
  <c r="DQ504"/>
  <c r="DR504"/>
  <c r="DS504"/>
  <c r="DT504"/>
  <c r="DU504"/>
  <c r="DV504"/>
  <c r="DQ505"/>
  <c r="DR505"/>
  <c r="DS505"/>
  <c r="DT505"/>
  <c r="DU505"/>
  <c r="DV505"/>
  <c r="DQ506"/>
  <c r="DR506"/>
  <c r="DS506"/>
  <c r="DT506"/>
  <c r="DU506"/>
  <c r="DV506"/>
  <c r="DQ507"/>
  <c r="DR507"/>
  <c r="DS507"/>
  <c r="DT507"/>
  <c r="DU507"/>
  <c r="DV507"/>
  <c r="DQ508"/>
  <c r="DR508"/>
  <c r="DS508"/>
  <c r="DT508"/>
  <c r="DU508"/>
  <c r="DV508"/>
  <c r="DQ509"/>
  <c r="DR509"/>
  <c r="DS509"/>
  <c r="DT509"/>
  <c r="DU509"/>
  <c r="DV509"/>
  <c r="DQ510"/>
  <c r="DR510"/>
  <c r="DS510"/>
  <c r="DT510"/>
  <c r="DU510"/>
  <c r="DV510"/>
  <c r="DQ511"/>
  <c r="DR511"/>
  <c r="DS511"/>
  <c r="DT511"/>
  <c r="DU511"/>
  <c r="DV511"/>
  <c r="DQ512"/>
  <c r="DR512"/>
  <c r="DS512"/>
  <c r="DT512"/>
  <c r="DU512"/>
  <c r="DV512"/>
  <c r="DQ513"/>
  <c r="DR513"/>
  <c r="DS513"/>
  <c r="DT513"/>
  <c r="DU513"/>
  <c r="DV513"/>
  <c r="DQ514"/>
  <c r="DR514"/>
  <c r="DS514"/>
  <c r="DT514"/>
  <c r="DU514"/>
  <c r="DV514"/>
  <c r="DQ515"/>
  <c r="DR515"/>
  <c r="DS515"/>
  <c r="DT515"/>
  <c r="DU515"/>
  <c r="DV515"/>
  <c r="DQ516"/>
  <c r="DR516"/>
  <c r="DS516"/>
  <c r="DT516"/>
  <c r="DU516"/>
  <c r="DV516"/>
  <c r="DQ517"/>
  <c r="DR517"/>
  <c r="DS517"/>
  <c r="DT517"/>
  <c r="DU517"/>
  <c r="DV517"/>
  <c r="DQ518"/>
  <c r="DR518"/>
  <c r="DS518"/>
  <c r="DT518"/>
  <c r="DU518"/>
  <c r="DV518"/>
  <c r="DQ519"/>
  <c r="DR519"/>
  <c r="DS519"/>
  <c r="DT519"/>
  <c r="DU519"/>
  <c r="DV519"/>
  <c r="DQ520"/>
  <c r="DR520"/>
  <c r="DS520"/>
  <c r="DT520"/>
  <c r="DU520"/>
  <c r="DV520"/>
  <c r="DQ521"/>
  <c r="DR521"/>
  <c r="DS521"/>
  <c r="DT521"/>
  <c r="DU521"/>
  <c r="DV521"/>
  <c r="DQ522"/>
  <c r="DR522"/>
  <c r="DS522"/>
  <c r="DT522"/>
  <c r="DU522"/>
  <c r="DV522"/>
  <c r="DQ523"/>
  <c r="DR523"/>
  <c r="DS523"/>
  <c r="DT523"/>
  <c r="DU523"/>
  <c r="DV523"/>
  <c r="DQ524"/>
  <c r="DR524"/>
  <c r="DS524"/>
  <c r="DT524"/>
  <c r="DU524"/>
  <c r="DV524"/>
  <c r="DQ525"/>
  <c r="DR525"/>
  <c r="DS525"/>
  <c r="DT525"/>
  <c r="DU525"/>
  <c r="DV525"/>
  <c r="DQ526"/>
  <c r="DR526"/>
  <c r="DS526"/>
  <c r="DT526"/>
  <c r="DU526"/>
  <c r="DV526"/>
  <c r="DQ527"/>
  <c r="DR527"/>
  <c r="DS527"/>
  <c r="DT527"/>
  <c r="DU527"/>
  <c r="DV527"/>
  <c r="DQ528"/>
  <c r="DR528"/>
  <c r="DS528"/>
  <c r="DT528"/>
  <c r="DU528"/>
  <c r="DV528"/>
  <c r="DQ529"/>
  <c r="DR529"/>
  <c r="DS529"/>
  <c r="DT529"/>
  <c r="DU529"/>
  <c r="DV529"/>
  <c r="DQ530"/>
  <c r="DR530"/>
  <c r="DS530"/>
  <c r="DT530"/>
  <c r="DU530"/>
  <c r="DV530"/>
  <c r="DQ531"/>
  <c r="DR531"/>
  <c r="DS531"/>
  <c r="DT531"/>
  <c r="DU531"/>
  <c r="DV531"/>
  <c r="DQ532"/>
  <c r="DR532"/>
  <c r="DS532"/>
  <c r="DT532"/>
  <c r="DU532"/>
  <c r="DV532"/>
  <c r="DQ533"/>
  <c r="DR533"/>
  <c r="DS533"/>
  <c r="DT533"/>
  <c r="DU533"/>
  <c r="DV533"/>
  <c r="DQ534"/>
  <c r="DR534"/>
  <c r="DS534"/>
  <c r="DT534"/>
  <c r="DU534"/>
  <c r="DV534"/>
  <c r="DQ535"/>
  <c r="DR535"/>
  <c r="DS535"/>
  <c r="DT535"/>
  <c r="DU535"/>
  <c r="DV535"/>
  <c r="DQ536"/>
  <c r="DR536"/>
  <c r="DS536"/>
  <c r="DT536"/>
  <c r="DU536"/>
  <c r="DV536"/>
  <c r="DQ537"/>
  <c r="DR537"/>
  <c r="DS537"/>
  <c r="DT537"/>
  <c r="DU537"/>
  <c r="DV537"/>
  <c r="DQ538"/>
  <c r="DR538"/>
  <c r="DS538"/>
  <c r="DT538"/>
  <c r="DU538"/>
  <c r="DV538"/>
  <c r="DQ539"/>
  <c r="DR539"/>
  <c r="DS539"/>
  <c r="DT539"/>
  <c r="DU539"/>
  <c r="DV539"/>
  <c r="DQ540"/>
  <c r="DR540"/>
  <c r="DS540"/>
  <c r="DT540"/>
  <c r="DU540"/>
  <c r="DV540"/>
  <c r="DQ541"/>
  <c r="DR541"/>
  <c r="DS541"/>
  <c r="DT541"/>
  <c r="DU541"/>
  <c r="DV541"/>
  <c r="DQ542"/>
  <c r="DR542"/>
  <c r="DS542"/>
  <c r="DT542"/>
  <c r="DU542"/>
  <c r="DV542"/>
  <c r="DQ543"/>
  <c r="DR543"/>
  <c r="DS543"/>
  <c r="DT543"/>
  <c r="DU543"/>
  <c r="DV543"/>
  <c r="DQ544"/>
  <c r="DR544"/>
  <c r="DS544"/>
  <c r="DT544"/>
  <c r="DU544"/>
  <c r="DV544"/>
  <c r="DQ545"/>
  <c r="DR545"/>
  <c r="DS545"/>
  <c r="DT545"/>
  <c r="DU545"/>
  <c r="DV545"/>
  <c r="DQ546"/>
  <c r="DR546"/>
  <c r="DS546"/>
  <c r="DT546"/>
  <c r="DU546"/>
  <c r="DV546"/>
  <c r="DQ547"/>
  <c r="DR547"/>
  <c r="DS547"/>
  <c r="DT547"/>
  <c r="DU547"/>
  <c r="DV547"/>
  <c r="DQ548"/>
  <c r="DR548"/>
  <c r="DS548"/>
  <c r="DT548"/>
  <c r="DU548"/>
  <c r="DV548"/>
  <c r="DQ549"/>
  <c r="DR549"/>
  <c r="DS549"/>
  <c r="DT549"/>
  <c r="DU549"/>
  <c r="DV549"/>
  <c r="DQ550"/>
  <c r="DR550"/>
  <c r="DS550"/>
  <c r="DT550"/>
  <c r="DU550"/>
  <c r="DV550"/>
  <c r="DQ551"/>
  <c r="DR551"/>
  <c r="DS551"/>
  <c r="DT551"/>
  <c r="DU551"/>
  <c r="DV551"/>
  <c r="DQ552"/>
  <c r="DR552"/>
  <c r="DS552"/>
  <c r="DT552"/>
  <c r="DU552"/>
  <c r="DV552"/>
  <c r="DQ553"/>
  <c r="DR553"/>
  <c r="DS553"/>
  <c r="DT553"/>
  <c r="DU553"/>
  <c r="DV553"/>
  <c r="DQ554"/>
  <c r="DR554"/>
  <c r="DS554"/>
  <c r="DT554"/>
  <c r="DU554"/>
  <c r="DV554"/>
  <c r="DQ555"/>
  <c r="DR555"/>
  <c r="DS555"/>
  <c r="DT555"/>
  <c r="DU555"/>
  <c r="DV555"/>
  <c r="DQ556"/>
  <c r="DR556"/>
  <c r="DS556"/>
  <c r="DT556"/>
  <c r="DU556"/>
  <c r="DV556"/>
  <c r="DQ557"/>
  <c r="DR557"/>
  <c r="DS557"/>
  <c r="DT557"/>
  <c r="DU557"/>
  <c r="DV557"/>
  <c r="DQ558"/>
  <c r="DR558"/>
  <c r="DS558"/>
  <c r="DT558"/>
  <c r="DU558"/>
  <c r="DV558"/>
  <c r="DQ559"/>
  <c r="DR559"/>
  <c r="DS559"/>
  <c r="DT559"/>
  <c r="DU559"/>
  <c r="DV559"/>
  <c r="DQ560"/>
  <c r="DR560"/>
  <c r="DS560"/>
  <c r="DT560"/>
  <c r="DU560"/>
  <c r="DV560"/>
  <c r="DQ561"/>
  <c r="DR561"/>
  <c r="DS561"/>
  <c r="DT561"/>
  <c r="DU561"/>
  <c r="DV561"/>
  <c r="DQ562"/>
  <c r="DR562"/>
  <c r="DS562"/>
  <c r="DT562"/>
  <c r="DU562"/>
  <c r="DV562"/>
  <c r="DQ563"/>
  <c r="DR563"/>
  <c r="DS563"/>
  <c r="DT563"/>
  <c r="DU563"/>
  <c r="DV563"/>
  <c r="DQ564"/>
  <c r="DR564"/>
  <c r="DS564"/>
  <c r="DT564"/>
  <c r="DU564"/>
  <c r="DV564"/>
  <c r="DQ565"/>
  <c r="DR565"/>
  <c r="DS565"/>
  <c r="DT565"/>
  <c r="DU565"/>
  <c r="DV565"/>
  <c r="DQ566"/>
  <c r="DR566"/>
  <c r="DS566"/>
  <c r="DT566"/>
  <c r="DU566"/>
  <c r="DV566"/>
  <c r="DQ567"/>
  <c r="DR567"/>
  <c r="DS567"/>
  <c r="DT567"/>
  <c r="DU567"/>
  <c r="DV567"/>
  <c r="DQ568"/>
  <c r="DR568"/>
  <c r="DS568"/>
  <c r="DT568"/>
  <c r="DU568"/>
  <c r="DV568"/>
  <c r="DQ569"/>
  <c r="DR569"/>
  <c r="DS569"/>
  <c r="DT569"/>
  <c r="DU569"/>
  <c r="DV569"/>
  <c r="DQ570"/>
  <c r="DR570"/>
  <c r="DS570"/>
  <c r="DT570"/>
  <c r="DU570"/>
  <c r="DV570"/>
  <c r="DQ571"/>
  <c r="DR571"/>
  <c r="DS571"/>
  <c r="DT571"/>
  <c r="DU571"/>
  <c r="DV571"/>
  <c r="DQ572"/>
  <c r="DR572"/>
  <c r="DS572"/>
  <c r="DT572"/>
  <c r="DU572"/>
  <c r="DV572"/>
  <c r="DQ573"/>
  <c r="DR573"/>
  <c r="DS573"/>
  <c r="DT573"/>
  <c r="DU573"/>
  <c r="DV573"/>
  <c r="DQ574"/>
  <c r="DR574"/>
  <c r="DS574"/>
  <c r="DT574"/>
  <c r="DU574"/>
  <c r="DV574"/>
  <c r="DQ575"/>
  <c r="DR575"/>
  <c r="DS575"/>
  <c r="DT575"/>
  <c r="DU575"/>
  <c r="DV575"/>
  <c r="DQ576"/>
  <c r="DR576"/>
  <c r="DS576"/>
  <c r="DT576"/>
  <c r="DU576"/>
  <c r="DV576"/>
  <c r="DQ577"/>
  <c r="DR577"/>
  <c r="DS577"/>
  <c r="DT577"/>
  <c r="DU577"/>
  <c r="DV577"/>
  <c r="DQ578"/>
  <c r="DR578"/>
  <c r="DS578"/>
  <c r="DT578"/>
  <c r="DU578"/>
  <c r="DV578"/>
  <c r="DQ579"/>
  <c r="DR579"/>
  <c r="DS579"/>
  <c r="DT579"/>
  <c r="DU579"/>
  <c r="DV579"/>
  <c r="DQ580"/>
  <c r="DR580"/>
  <c r="DS580"/>
  <c r="DT580"/>
  <c r="DU580"/>
  <c r="DV580"/>
  <c r="DQ581"/>
  <c r="DR581"/>
  <c r="DS581"/>
  <c r="DT581"/>
  <c r="DU581"/>
  <c r="DV581"/>
  <c r="DQ582"/>
  <c r="DR582"/>
  <c r="DS582"/>
  <c r="DT582"/>
  <c r="DU582"/>
  <c r="DV582"/>
  <c r="DQ583"/>
  <c r="DR583"/>
  <c r="DS583"/>
  <c r="DT583"/>
  <c r="DU583"/>
  <c r="DV583"/>
  <c r="DQ584"/>
  <c r="DR584"/>
  <c r="DS584"/>
  <c r="DT584"/>
  <c r="DU584"/>
  <c r="DV584"/>
  <c r="DQ585"/>
  <c r="DR585"/>
  <c r="DS585"/>
  <c r="DT585"/>
  <c r="DU585"/>
  <c r="DV585"/>
  <c r="DQ586"/>
  <c r="DR586"/>
  <c r="DS586"/>
  <c r="DT586"/>
  <c r="DU586"/>
  <c r="DV586"/>
  <c r="DQ587"/>
  <c r="DR587"/>
  <c r="DS587"/>
  <c r="DT587"/>
  <c r="DU587"/>
  <c r="DV587"/>
  <c r="DQ588"/>
  <c r="DR588"/>
  <c r="DS588"/>
  <c r="DT588"/>
  <c r="DU588"/>
  <c r="DV588"/>
  <c r="DQ589"/>
  <c r="DR589"/>
  <c r="DS589"/>
  <c r="DT589"/>
  <c r="DU589"/>
  <c r="DV589"/>
  <c r="DQ590"/>
  <c r="DR590"/>
  <c r="DS590"/>
  <c r="DT590"/>
  <c r="DU590"/>
  <c r="DV590"/>
  <c r="DQ591"/>
  <c r="DR591"/>
  <c r="DS591"/>
  <c r="DT591"/>
  <c r="DU591"/>
  <c r="DV591"/>
  <c r="DQ592"/>
  <c r="DR592"/>
  <c r="DS592"/>
  <c r="DT592"/>
  <c r="DU592"/>
  <c r="DV592"/>
  <c r="DQ593"/>
  <c r="DR593"/>
  <c r="DS593"/>
  <c r="DT593"/>
  <c r="DU593"/>
  <c r="DV593"/>
  <c r="DQ594"/>
  <c r="DR594"/>
  <c r="DS594"/>
  <c r="DT594"/>
  <c r="DU594"/>
  <c r="DV594"/>
  <c r="DQ595"/>
  <c r="DR595"/>
  <c r="DS595"/>
  <c r="DT595"/>
  <c r="DU595"/>
  <c r="DV595"/>
  <c r="DQ596"/>
  <c r="DR596"/>
  <c r="DS596"/>
  <c r="DT596"/>
  <c r="DU596"/>
  <c r="DV596"/>
  <c r="DQ597"/>
  <c r="DR597"/>
  <c r="DS597"/>
  <c r="DT597"/>
  <c r="DU597"/>
  <c r="DV597"/>
  <c r="DQ598"/>
  <c r="DR598"/>
  <c r="DS598"/>
  <c r="DT598"/>
  <c r="DU598"/>
  <c r="DV598"/>
  <c r="DQ599"/>
  <c r="DR599"/>
  <c r="DS599"/>
  <c r="DT599"/>
  <c r="DU599"/>
  <c r="DV599"/>
  <c r="DQ600"/>
  <c r="DR600"/>
  <c r="DS600"/>
  <c r="DT600"/>
  <c r="DU600"/>
  <c r="DV600"/>
  <c r="DQ601"/>
  <c r="DR601"/>
  <c r="DS601"/>
  <c r="DT601"/>
  <c r="DU601"/>
  <c r="DV601"/>
  <c r="DQ602"/>
  <c r="DR602"/>
  <c r="DS602"/>
  <c r="DT602"/>
  <c r="DU602"/>
  <c r="DV602"/>
  <c r="DQ603"/>
  <c r="DR603"/>
  <c r="DS603"/>
  <c r="DT603"/>
  <c r="DU603"/>
  <c r="DV603"/>
  <c r="DQ604"/>
  <c r="DR604"/>
  <c r="DS604"/>
  <c r="DT604"/>
  <c r="DU604"/>
  <c r="DV604"/>
  <c r="DQ605"/>
  <c r="DR605"/>
  <c r="DS605"/>
  <c r="DT605"/>
  <c r="DU605"/>
  <c r="DV605"/>
  <c r="DQ606"/>
  <c r="DR606"/>
  <c r="DS606"/>
  <c r="DT606"/>
  <c r="DU606"/>
  <c r="DV606"/>
  <c r="DQ607"/>
  <c r="DR607"/>
  <c r="DS607"/>
  <c r="DT607"/>
  <c r="DU607"/>
  <c r="DV607"/>
  <c r="DQ608"/>
  <c r="DR608"/>
  <c r="DS608"/>
  <c r="DT608"/>
  <c r="DU608"/>
  <c r="DV608"/>
  <c r="DQ609"/>
  <c r="DR609"/>
  <c r="DS609"/>
  <c r="DT609"/>
  <c r="DU609"/>
  <c r="DV609"/>
  <c r="DQ610"/>
  <c r="DR610"/>
  <c r="DS610"/>
  <c r="DT610"/>
  <c r="DU610"/>
  <c r="DV610"/>
  <c r="DQ611"/>
  <c r="DR611"/>
  <c r="DS611"/>
  <c r="DT611"/>
  <c r="DU611"/>
  <c r="DV611"/>
  <c r="DQ612"/>
  <c r="DR612"/>
  <c r="DS612"/>
  <c r="DT612"/>
  <c r="DU612"/>
  <c r="DV612"/>
  <c r="DQ613"/>
  <c r="DR613"/>
  <c r="DS613"/>
  <c r="DT613"/>
  <c r="DU613"/>
  <c r="DV613"/>
  <c r="DQ614"/>
  <c r="DR614"/>
  <c r="DS614"/>
  <c r="DT614"/>
  <c r="DU614"/>
  <c r="DV614"/>
  <c r="DQ615"/>
  <c r="DR615"/>
  <c r="DS615"/>
  <c r="DT615"/>
  <c r="DU615"/>
  <c r="DV615"/>
  <c r="DQ616"/>
  <c r="DR616"/>
  <c r="DS616"/>
  <c r="DT616"/>
  <c r="DU616"/>
  <c r="DV616"/>
  <c r="DQ617"/>
  <c r="DR617"/>
  <c r="DS617"/>
  <c r="DT617"/>
  <c r="DU617"/>
  <c r="DV617"/>
  <c r="DQ618"/>
  <c r="DR618"/>
  <c r="DS618"/>
  <c r="DT618"/>
  <c r="DU618"/>
  <c r="DV618"/>
  <c r="DQ619"/>
  <c r="DR619"/>
  <c r="DS619"/>
  <c r="DT619"/>
  <c r="DU619"/>
  <c r="DV619"/>
  <c r="DQ620"/>
  <c r="DR620"/>
  <c r="DS620"/>
  <c r="DT620"/>
  <c r="DU620"/>
  <c r="DV620"/>
  <c r="DQ621"/>
  <c r="DR621"/>
  <c r="DS621"/>
  <c r="DT621"/>
  <c r="DU621"/>
  <c r="DV621"/>
  <c r="DQ622"/>
  <c r="DR622"/>
  <c r="DS622"/>
  <c r="DT622"/>
  <c r="DU622"/>
  <c r="DV622"/>
  <c r="DQ623"/>
  <c r="DR623"/>
  <c r="DS623"/>
  <c r="DT623"/>
  <c r="DU623"/>
  <c r="DV623"/>
  <c r="DQ624"/>
  <c r="DR624"/>
  <c r="DS624"/>
  <c r="DT624"/>
  <c r="DU624"/>
  <c r="DV624"/>
  <c r="DQ625"/>
  <c r="DR625"/>
  <c r="DS625"/>
  <c r="DT625"/>
  <c r="DU625"/>
  <c r="DV625"/>
  <c r="DQ626"/>
  <c r="DR626"/>
  <c r="DS626"/>
  <c r="DT626"/>
  <c r="DU626"/>
  <c r="DV626"/>
  <c r="DQ627"/>
  <c r="DR627"/>
  <c r="DS627"/>
  <c r="DT627"/>
  <c r="DU627"/>
  <c r="DV627"/>
  <c r="DQ628"/>
  <c r="DR628"/>
  <c r="DS628"/>
  <c r="DT628"/>
  <c r="DU628"/>
  <c r="DV628"/>
  <c r="DQ629"/>
  <c r="DR629"/>
  <c r="DS629"/>
  <c r="DT629"/>
  <c r="DU629"/>
  <c r="DV629"/>
  <c r="DQ630"/>
  <c r="DR630"/>
  <c r="DS630"/>
  <c r="DT630"/>
  <c r="DU630"/>
  <c r="DV630"/>
  <c r="DQ631"/>
  <c r="DR631"/>
  <c r="DS631"/>
  <c r="DT631"/>
  <c r="DU631"/>
  <c r="DV631"/>
  <c r="DQ632"/>
  <c r="DR632"/>
  <c r="DS632"/>
  <c r="DT632"/>
  <c r="DU632"/>
  <c r="DV632"/>
  <c r="DQ633"/>
  <c r="DR633"/>
  <c r="DS633"/>
  <c r="DT633"/>
  <c r="DU633"/>
  <c r="DV633"/>
  <c r="DQ634"/>
  <c r="DR634"/>
  <c r="DS634"/>
  <c r="DT634"/>
  <c r="DU634"/>
  <c r="DV634"/>
  <c r="DQ635"/>
  <c r="DR635"/>
  <c r="DS635"/>
  <c r="DT635"/>
  <c r="DU635"/>
  <c r="DV635"/>
  <c r="DQ636"/>
  <c r="DR636"/>
  <c r="DS636"/>
  <c r="DT636"/>
  <c r="DU636"/>
  <c r="DV636"/>
  <c r="DQ637"/>
  <c r="DR637"/>
  <c r="DS637"/>
  <c r="DT637"/>
  <c r="DU637"/>
  <c r="DV637"/>
  <c r="DQ638"/>
  <c r="DR638"/>
  <c r="DS638"/>
  <c r="DT638"/>
  <c r="DU638"/>
  <c r="DV638"/>
  <c r="DQ639"/>
  <c r="DR639"/>
  <c r="DS639"/>
  <c r="DT639"/>
  <c r="DU639"/>
  <c r="DV639"/>
  <c r="DQ640"/>
  <c r="DR640"/>
  <c r="DS640"/>
  <c r="DT640"/>
  <c r="DU640"/>
  <c r="DV640"/>
  <c r="DQ641"/>
  <c r="DR641"/>
  <c r="DS641"/>
  <c r="DT641"/>
  <c r="DU641"/>
  <c r="DV641"/>
  <c r="DQ642"/>
  <c r="DR642"/>
  <c r="DS642"/>
  <c r="DT642"/>
  <c r="DU642"/>
  <c r="DV642"/>
  <c r="DQ643"/>
  <c r="DR643"/>
  <c r="DS643"/>
  <c r="DT643"/>
  <c r="DU643"/>
  <c r="DV643"/>
  <c r="DQ644"/>
  <c r="DR644"/>
  <c r="DS644"/>
  <c r="DT644"/>
  <c r="DU644"/>
  <c r="DV644"/>
  <c r="DQ645"/>
  <c r="DR645"/>
  <c r="DS645"/>
  <c r="DT645"/>
  <c r="DU645"/>
  <c r="DV645"/>
  <c r="DQ646"/>
  <c r="DR646"/>
  <c r="DS646"/>
  <c r="DT646"/>
  <c r="DU646"/>
  <c r="DV646"/>
  <c r="DQ647"/>
  <c r="DR647"/>
  <c r="DS647"/>
  <c r="DT647"/>
  <c r="DU647"/>
  <c r="DV647"/>
  <c r="DQ648"/>
  <c r="DR648"/>
  <c r="DS648"/>
  <c r="DT648"/>
  <c r="DU648"/>
  <c r="DV648"/>
  <c r="DQ649"/>
  <c r="DR649"/>
  <c r="DS649"/>
  <c r="DT649"/>
  <c r="DU649"/>
  <c r="DV649"/>
  <c r="DQ650"/>
  <c r="DR650"/>
  <c r="DS650"/>
  <c r="DT650"/>
  <c r="DU650"/>
  <c r="DV650"/>
  <c r="DQ651"/>
  <c r="DR651"/>
  <c r="DS651"/>
  <c r="DT651"/>
  <c r="DU651"/>
  <c r="DV651"/>
  <c r="DQ652"/>
  <c r="DR652"/>
  <c r="DS652"/>
  <c r="DT652"/>
  <c r="DU652"/>
  <c r="DV652"/>
  <c r="DQ653"/>
  <c r="DR653"/>
  <c r="DS653"/>
  <c r="DT653"/>
  <c r="DU653"/>
  <c r="DV653"/>
  <c r="DQ654"/>
  <c r="DR654"/>
  <c r="DS654"/>
  <c r="DT654"/>
  <c r="DU654"/>
  <c r="DV654"/>
  <c r="DQ655"/>
  <c r="DR655"/>
  <c r="DS655"/>
  <c r="DT655"/>
  <c r="DU655"/>
  <c r="DV655"/>
  <c r="DQ656"/>
  <c r="DR656"/>
  <c r="DS656"/>
  <c r="DT656"/>
  <c r="DU656"/>
  <c r="DV656"/>
  <c r="DQ657"/>
  <c r="DR657"/>
  <c r="DS657"/>
  <c r="DT657"/>
  <c r="DU657"/>
  <c r="DV657"/>
  <c r="DQ658"/>
  <c r="DR658"/>
  <c r="DS658"/>
  <c r="DT658"/>
  <c r="DU658"/>
  <c r="DV658"/>
  <c r="DQ659"/>
  <c r="DR659"/>
  <c r="DS659"/>
  <c r="DT659"/>
  <c r="DU659"/>
  <c r="DV659"/>
  <c r="DQ660"/>
  <c r="DR660"/>
  <c r="DS660"/>
  <c r="DT660"/>
  <c r="DU660"/>
  <c r="DV660"/>
  <c r="DQ661"/>
  <c r="DR661"/>
  <c r="DS661"/>
  <c r="DT661"/>
  <c r="DU661"/>
  <c r="DV661"/>
  <c r="DQ662"/>
  <c r="DR662"/>
  <c r="DS662"/>
  <c r="DT662"/>
  <c r="DU662"/>
  <c r="DV662"/>
  <c r="DQ663"/>
  <c r="DR663"/>
  <c r="DS663"/>
  <c r="DT663"/>
  <c r="DU663"/>
  <c r="DV663"/>
  <c r="DQ664"/>
  <c r="DR664"/>
  <c r="DS664"/>
  <c r="DT664"/>
  <c r="DU664"/>
  <c r="DV664"/>
  <c r="DQ665"/>
  <c r="DR665"/>
  <c r="DS665"/>
  <c r="DT665"/>
  <c r="DU665"/>
  <c r="DV665"/>
  <c r="DQ666"/>
  <c r="DR666"/>
  <c r="DS666"/>
  <c r="DT666"/>
  <c r="DU666"/>
  <c r="DV666"/>
  <c r="DQ667"/>
  <c r="DR667"/>
  <c r="DS667"/>
  <c r="DT667"/>
  <c r="DU667"/>
  <c r="DV667"/>
  <c r="DQ668"/>
  <c r="DR668"/>
  <c r="DS668"/>
  <c r="DT668"/>
  <c r="DU668"/>
  <c r="DV668"/>
  <c r="DQ669"/>
  <c r="DR669"/>
  <c r="DS669"/>
  <c r="DT669"/>
  <c r="DU669"/>
  <c r="DV669"/>
  <c r="DQ670"/>
  <c r="DR670"/>
  <c r="DS670"/>
  <c r="DT670"/>
  <c r="DU670"/>
  <c r="DV670"/>
  <c r="DQ671"/>
  <c r="DR671"/>
  <c r="DS671"/>
  <c r="DT671"/>
  <c r="DU671"/>
  <c r="DV671"/>
  <c r="DQ672"/>
  <c r="DR672"/>
  <c r="DS672"/>
  <c r="DT672"/>
  <c r="DU672"/>
  <c r="DV672"/>
  <c r="DQ673"/>
  <c r="DR673"/>
  <c r="DS673"/>
  <c r="DT673"/>
  <c r="DU673"/>
  <c r="DV673"/>
  <c r="DQ674"/>
  <c r="DR674"/>
  <c r="DS674"/>
  <c r="DT674"/>
  <c r="DU674"/>
  <c r="DV674"/>
  <c r="DQ675"/>
  <c r="DR675"/>
  <c r="DS675"/>
  <c r="DT675"/>
  <c r="DU675"/>
  <c r="DV675"/>
  <c r="DQ676"/>
  <c r="DR676"/>
  <c r="DS676"/>
  <c r="DT676"/>
  <c r="DU676"/>
  <c r="DV676"/>
  <c r="DQ677"/>
  <c r="DR677"/>
  <c r="DS677"/>
  <c r="DT677"/>
  <c r="DU677"/>
  <c r="DV677"/>
  <c r="DQ678"/>
  <c r="DR678"/>
  <c r="DS678"/>
  <c r="DT678"/>
  <c r="DU678"/>
  <c r="DV678"/>
  <c r="DQ679"/>
  <c r="DR679"/>
  <c r="DS679"/>
  <c r="DT679"/>
  <c r="DU679"/>
  <c r="DV679"/>
  <c r="DQ680"/>
  <c r="DR680"/>
  <c r="DS680"/>
  <c r="DT680"/>
  <c r="DU680"/>
  <c r="DV680"/>
  <c r="DQ681"/>
  <c r="DR681"/>
  <c r="DS681"/>
  <c r="DT681"/>
  <c r="DU681"/>
  <c r="DV681"/>
  <c r="DQ682"/>
  <c r="DR682"/>
  <c r="DS682"/>
  <c r="DT682"/>
  <c r="DU682"/>
  <c r="DV682"/>
  <c r="DQ683"/>
  <c r="DR683"/>
  <c r="DS683"/>
  <c r="DT683"/>
  <c r="DU683"/>
  <c r="DV683"/>
  <c r="DQ684"/>
  <c r="DR684"/>
  <c r="DS684"/>
  <c r="DT684"/>
  <c r="DU684"/>
  <c r="DV684"/>
  <c r="DQ685"/>
  <c r="DR685"/>
  <c r="DS685"/>
  <c r="DT685"/>
  <c r="DU685"/>
  <c r="DV685"/>
  <c r="DQ686"/>
  <c r="DR686"/>
  <c r="DS686"/>
  <c r="DT686"/>
  <c r="DU686"/>
  <c r="DV686"/>
  <c r="DQ687"/>
  <c r="DR687"/>
  <c r="DS687"/>
  <c r="DT687"/>
  <c r="DU687"/>
  <c r="DV687"/>
  <c r="DQ688"/>
  <c r="DR688"/>
  <c r="DS688"/>
  <c r="DT688"/>
  <c r="DU688"/>
  <c r="DV688"/>
  <c r="DQ689"/>
  <c r="DR689"/>
  <c r="DS689"/>
  <c r="DT689"/>
  <c r="DU689"/>
  <c r="DV689"/>
  <c r="DQ690"/>
  <c r="DR690"/>
  <c r="DS690"/>
  <c r="DT690"/>
  <c r="DU690"/>
  <c r="DV690"/>
  <c r="DQ691"/>
  <c r="DR691"/>
  <c r="DS691"/>
  <c r="DT691"/>
  <c r="DU691"/>
  <c r="DV691"/>
  <c r="DQ692"/>
  <c r="DR692"/>
  <c r="DS692"/>
  <c r="DT692"/>
  <c r="DU692"/>
  <c r="DV692"/>
  <c r="DQ693"/>
  <c r="DR693"/>
  <c r="DS693"/>
  <c r="DT693"/>
  <c r="DU693"/>
  <c r="DV693"/>
  <c r="DQ694"/>
  <c r="DR694"/>
  <c r="DS694"/>
  <c r="DT694"/>
  <c r="DU694"/>
  <c r="DV694"/>
  <c r="DQ695"/>
  <c r="DR695"/>
  <c r="DS695"/>
  <c r="DT695"/>
  <c r="DU695"/>
  <c r="DV695"/>
  <c r="DQ696"/>
  <c r="DR696"/>
  <c r="DS696"/>
  <c r="DT696"/>
  <c r="DU696"/>
  <c r="DV696"/>
  <c r="DQ697"/>
  <c r="DR697"/>
  <c r="DS697"/>
  <c r="DT697"/>
  <c r="DU697"/>
  <c r="DV697"/>
  <c r="DQ698"/>
  <c r="DR698"/>
  <c r="DS698"/>
  <c r="DT698"/>
  <c r="DU698"/>
  <c r="DV698"/>
  <c r="DQ699"/>
  <c r="DR699"/>
  <c r="DS699"/>
  <c r="DT699"/>
  <c r="DU699"/>
  <c r="DV699"/>
  <c r="DQ700"/>
  <c r="DR700"/>
  <c r="DS700"/>
  <c r="DT700"/>
  <c r="DU700"/>
  <c r="DV700"/>
  <c r="DQ701"/>
  <c r="DR701"/>
  <c r="DS701"/>
  <c r="DT701"/>
  <c r="DU701"/>
  <c r="DV701"/>
  <c r="DQ702"/>
  <c r="DR702"/>
  <c r="DS702"/>
  <c r="DT702"/>
  <c r="DU702"/>
  <c r="DV702"/>
  <c r="DQ703"/>
  <c r="DR703"/>
  <c r="DS703"/>
  <c r="DT703"/>
  <c r="DU703"/>
  <c r="DV703"/>
  <c r="DQ704"/>
  <c r="DR704"/>
  <c r="DS704"/>
  <c r="DT704"/>
  <c r="DU704"/>
  <c r="DV704"/>
  <c r="DQ705"/>
  <c r="DR705"/>
  <c r="DS705"/>
  <c r="DT705"/>
  <c r="DU705"/>
  <c r="DV705"/>
  <c r="DQ706"/>
  <c r="DR706"/>
  <c r="DS706"/>
  <c r="DT706"/>
  <c r="DU706"/>
  <c r="DV706"/>
  <c r="DQ707"/>
  <c r="DR707"/>
  <c r="DS707"/>
  <c r="DT707"/>
  <c r="DU707"/>
  <c r="DV707"/>
  <c r="DQ708"/>
  <c r="DR708"/>
  <c r="DS708"/>
  <c r="DT708"/>
  <c r="DU708"/>
  <c r="DV708"/>
  <c r="DQ709"/>
  <c r="DR709"/>
  <c r="DS709"/>
  <c r="DT709"/>
  <c r="DU709"/>
  <c r="DV709"/>
  <c r="DQ710"/>
  <c r="DR710"/>
  <c r="DS710"/>
  <c r="DT710"/>
  <c r="DU710"/>
  <c r="DV710"/>
  <c r="DQ711"/>
  <c r="DR711"/>
  <c r="DS711"/>
  <c r="DT711"/>
  <c r="DU711"/>
  <c r="DV711"/>
  <c r="DQ712"/>
  <c r="DR712"/>
  <c r="DS712"/>
  <c r="DT712"/>
  <c r="DU712"/>
  <c r="DV712"/>
  <c r="DQ713"/>
  <c r="DR713"/>
  <c r="DS713"/>
  <c r="DT713"/>
  <c r="DU713"/>
  <c r="DV713"/>
  <c r="DQ714"/>
  <c r="DR714"/>
  <c r="DS714"/>
  <c r="DT714"/>
  <c r="DU714"/>
  <c r="DV714"/>
  <c r="DQ715"/>
  <c r="DR715"/>
  <c r="DS715"/>
  <c r="DT715"/>
  <c r="DU715"/>
  <c r="DV715"/>
  <c r="DQ716"/>
  <c r="DR716"/>
  <c r="DS716"/>
  <c r="DT716"/>
  <c r="DU716"/>
  <c r="DV716"/>
  <c r="DQ717"/>
  <c r="DR717"/>
  <c r="DS717"/>
  <c r="DT717"/>
  <c r="DU717"/>
  <c r="DV717"/>
  <c r="DQ718"/>
  <c r="DR718"/>
  <c r="DS718"/>
  <c r="DT718"/>
  <c r="DU718"/>
  <c r="DV718"/>
  <c r="DQ719"/>
  <c r="DR719"/>
  <c r="DS719"/>
  <c r="DT719"/>
  <c r="DU719"/>
  <c r="DV719"/>
  <c r="DQ720"/>
  <c r="DR720"/>
  <c r="DS720"/>
  <c r="DT720"/>
  <c r="DU720"/>
  <c r="DV720"/>
  <c r="DQ721"/>
  <c r="DR721"/>
  <c r="DS721"/>
  <c r="DT721"/>
  <c r="DU721"/>
  <c r="DV721"/>
  <c r="DQ722"/>
  <c r="DR722"/>
  <c r="DS722"/>
  <c r="DT722"/>
  <c r="DU722"/>
  <c r="DV722"/>
  <c r="DQ723"/>
  <c r="DR723"/>
  <c r="DS723"/>
  <c r="DT723"/>
  <c r="DU723"/>
  <c r="DV723"/>
  <c r="DQ724"/>
  <c r="DR724"/>
  <c r="DS724"/>
  <c r="DT724"/>
  <c r="DU724"/>
  <c r="DV724"/>
  <c r="DQ725"/>
  <c r="DR725"/>
  <c r="DS725"/>
  <c r="DT725"/>
  <c r="DU725"/>
  <c r="DV725"/>
  <c r="DQ726"/>
  <c r="DR726"/>
  <c r="DS726"/>
  <c r="DT726"/>
  <c r="DU726"/>
  <c r="DV726"/>
  <c r="DQ727"/>
  <c r="DR727"/>
  <c r="DS727"/>
  <c r="DT727"/>
  <c r="DU727"/>
  <c r="DV727"/>
  <c r="DQ728"/>
  <c r="DR728"/>
  <c r="DS728"/>
  <c r="DT728"/>
  <c r="DU728"/>
  <c r="DV728"/>
  <c r="DQ729"/>
  <c r="DR729"/>
  <c r="DS729"/>
  <c r="DT729"/>
  <c r="DU729"/>
  <c r="DV729"/>
  <c r="DQ730"/>
  <c r="DR730"/>
  <c r="DS730"/>
  <c r="DT730"/>
  <c r="DU730"/>
  <c r="DV730"/>
  <c r="DQ731"/>
  <c r="DR731"/>
  <c r="DS731"/>
  <c r="DT731"/>
  <c r="DU731"/>
  <c r="DV731"/>
  <c r="DQ732"/>
  <c r="DR732"/>
  <c r="DS732"/>
  <c r="DT732"/>
  <c r="DU732"/>
  <c r="DV732"/>
  <c r="DQ733"/>
  <c r="DR733"/>
  <c r="DS733"/>
  <c r="DT733"/>
  <c r="DU733"/>
  <c r="DV733"/>
  <c r="DQ734"/>
  <c r="DR734"/>
  <c r="DS734"/>
  <c r="DT734"/>
  <c r="DU734"/>
  <c r="DV734"/>
  <c r="DQ735"/>
  <c r="DR735"/>
  <c r="DS735"/>
  <c r="DT735"/>
  <c r="DU735"/>
  <c r="DV735"/>
  <c r="DQ736"/>
  <c r="DR736"/>
  <c r="DS736"/>
  <c r="DT736"/>
  <c r="DU736"/>
  <c r="DV736"/>
  <c r="DQ737"/>
  <c r="DR737"/>
  <c r="DS737"/>
  <c r="DT737"/>
  <c r="DU737"/>
  <c r="DV737"/>
  <c r="DQ738"/>
  <c r="DR738"/>
  <c r="DS738"/>
  <c r="DT738"/>
  <c r="DU738"/>
  <c r="DV738"/>
  <c r="DQ739"/>
  <c r="DR739"/>
  <c r="DS739"/>
  <c r="DT739"/>
  <c r="DU739"/>
  <c r="DV739"/>
  <c r="DQ740"/>
  <c r="DR740"/>
  <c r="DS740"/>
  <c r="DT740"/>
  <c r="DU740"/>
  <c r="DV740"/>
  <c r="DQ741"/>
  <c r="DR741"/>
  <c r="DS741"/>
  <c r="DT741"/>
  <c r="DU741"/>
  <c r="DV741"/>
  <c r="DQ742"/>
  <c r="DR742"/>
  <c r="DS742"/>
  <c r="DT742"/>
  <c r="DU742"/>
  <c r="DV742"/>
  <c r="DQ743"/>
  <c r="DR743"/>
  <c r="DS743"/>
  <c r="DT743"/>
  <c r="DU743"/>
  <c r="DV743"/>
  <c r="DQ744"/>
  <c r="DR744"/>
  <c r="DS744"/>
  <c r="DT744"/>
  <c r="DU744"/>
  <c r="DV744"/>
  <c r="DQ745"/>
  <c r="DR745"/>
  <c r="DS745"/>
  <c r="DT745"/>
  <c r="DU745"/>
  <c r="DV745"/>
  <c r="DQ746"/>
  <c r="DR746"/>
  <c r="DS746"/>
  <c r="DT746"/>
  <c r="DU746"/>
  <c r="DV746"/>
  <c r="DQ747"/>
  <c r="DR747"/>
  <c r="DS747"/>
  <c r="DT747"/>
  <c r="DU747"/>
  <c r="DV747"/>
  <c r="DQ748"/>
  <c r="DR748"/>
  <c r="DS748"/>
  <c r="DT748"/>
  <c r="DU748"/>
  <c r="DV748"/>
  <c r="DQ749"/>
  <c r="DR749"/>
  <c r="DS749"/>
  <c r="DT749"/>
  <c r="DU749"/>
  <c r="DV749"/>
  <c r="DQ750"/>
  <c r="DR750"/>
  <c r="DS750"/>
  <c r="DT750"/>
  <c r="DU750"/>
  <c r="DV750"/>
  <c r="DQ751"/>
  <c r="DR751"/>
  <c r="DS751"/>
  <c r="DT751"/>
  <c r="DU751"/>
  <c r="DV751"/>
  <c r="DQ752"/>
  <c r="DR752"/>
  <c r="DS752"/>
  <c r="DT752"/>
  <c r="DU752"/>
  <c r="DV752"/>
  <c r="DQ753"/>
  <c r="DR753"/>
  <c r="DS753"/>
  <c r="DT753"/>
  <c r="DU753"/>
  <c r="DV753"/>
  <c r="DQ754"/>
  <c r="DR754"/>
  <c r="DS754"/>
  <c r="DT754"/>
  <c r="DU754"/>
  <c r="DV754"/>
  <c r="DQ755"/>
  <c r="DR755"/>
  <c r="DS755"/>
  <c r="DT755"/>
  <c r="DU755"/>
  <c r="DV755"/>
  <c r="DQ756"/>
  <c r="DR756"/>
  <c r="DS756"/>
  <c r="DT756"/>
  <c r="DU756"/>
  <c r="DV756"/>
  <c r="DQ757"/>
  <c r="DR757"/>
  <c r="DS757"/>
  <c r="DT757"/>
  <c r="DU757"/>
  <c r="DV757"/>
  <c r="DQ758"/>
  <c r="DR758"/>
  <c r="DS758"/>
  <c r="DT758"/>
  <c r="DU758"/>
  <c r="DV758"/>
  <c r="DQ759"/>
  <c r="DR759"/>
  <c r="DS759"/>
  <c r="DT759"/>
  <c r="DU759"/>
  <c r="DV759"/>
  <c r="DQ760"/>
  <c r="DR760"/>
  <c r="DS760"/>
  <c r="DT760"/>
  <c r="DU760"/>
  <c r="DV760"/>
  <c r="DQ761"/>
  <c r="DR761"/>
  <c r="DS761"/>
  <c r="DT761"/>
  <c r="DU761"/>
  <c r="DV761"/>
  <c r="DQ762"/>
  <c r="DR762"/>
  <c r="DS762"/>
  <c r="DT762"/>
  <c r="DU762"/>
  <c r="DV762"/>
  <c r="DQ763"/>
  <c r="DR763"/>
  <c r="DS763"/>
  <c r="DT763"/>
  <c r="DU763"/>
  <c r="DV763"/>
  <c r="DQ764"/>
  <c r="DR764"/>
  <c r="DS764"/>
  <c r="DT764"/>
  <c r="DU764"/>
  <c r="DV764"/>
  <c r="DQ765"/>
  <c r="DR765"/>
  <c r="DS765"/>
  <c r="DT765"/>
  <c r="DU765"/>
  <c r="DV765"/>
  <c r="DQ766"/>
  <c r="DR766"/>
  <c r="DS766"/>
  <c r="DT766"/>
  <c r="DU766"/>
  <c r="DV766"/>
  <c r="DQ767"/>
  <c r="DR767"/>
  <c r="DS767"/>
  <c r="DT767"/>
  <c r="DU767"/>
  <c r="DV767"/>
  <c r="DQ768"/>
  <c r="DR768"/>
  <c r="DS768"/>
  <c r="DT768"/>
  <c r="DU768"/>
  <c r="DV768"/>
  <c r="DQ769"/>
  <c r="DR769"/>
  <c r="DS769"/>
  <c r="DT769"/>
  <c r="DU769"/>
  <c r="DV769"/>
  <c r="DQ770"/>
  <c r="DR770"/>
  <c r="DS770"/>
  <c r="DT770"/>
  <c r="DU770"/>
  <c r="DV770"/>
  <c r="DQ771"/>
  <c r="DR771"/>
  <c r="DS771"/>
  <c r="DT771"/>
  <c r="DU771"/>
  <c r="DV771"/>
  <c r="DQ772"/>
  <c r="DR772"/>
  <c r="DS772"/>
  <c r="DT772"/>
  <c r="DU772"/>
  <c r="DV772"/>
  <c r="DQ773"/>
  <c r="DR773"/>
  <c r="DS773"/>
  <c r="DT773"/>
  <c r="DU773"/>
  <c r="DV773"/>
  <c r="DQ774"/>
  <c r="DR774"/>
  <c r="DS774"/>
  <c r="DT774"/>
  <c r="DU774"/>
  <c r="DV774"/>
  <c r="DQ775"/>
  <c r="DR775"/>
  <c r="DS775"/>
  <c r="DT775"/>
  <c r="DU775"/>
  <c r="DV775"/>
  <c r="DQ776"/>
  <c r="DR776"/>
  <c r="DS776"/>
  <c r="DT776"/>
  <c r="DU776"/>
  <c r="DV776"/>
  <c r="DQ777"/>
  <c r="DR777"/>
  <c r="DS777"/>
  <c r="DT777"/>
  <c r="DU777"/>
  <c r="DV777"/>
  <c r="DQ778"/>
  <c r="DR778"/>
  <c r="DS778"/>
  <c r="DT778"/>
  <c r="DU778"/>
  <c r="DV778"/>
  <c r="DQ779"/>
  <c r="DR779"/>
  <c r="DS779"/>
  <c r="DT779"/>
  <c r="DU779"/>
  <c r="DV779"/>
  <c r="DQ780"/>
  <c r="DR780"/>
  <c r="DS780"/>
  <c r="DT780"/>
  <c r="DU780"/>
  <c r="DV780"/>
  <c r="DQ781"/>
  <c r="DR781"/>
  <c r="DS781"/>
  <c r="DT781"/>
  <c r="DU781"/>
  <c r="DV781"/>
  <c r="DQ782"/>
  <c r="DR782"/>
  <c r="DS782"/>
  <c r="DT782"/>
  <c r="DU782"/>
  <c r="DV782"/>
  <c r="DQ783"/>
  <c r="DR783"/>
  <c r="DS783"/>
  <c r="DT783"/>
  <c r="DU783"/>
  <c r="DV783"/>
  <c r="DQ784"/>
  <c r="DR784"/>
  <c r="DS784"/>
  <c r="DT784"/>
  <c r="DU784"/>
  <c r="DV784"/>
  <c r="DQ785"/>
  <c r="DR785"/>
  <c r="DS785"/>
  <c r="DT785"/>
  <c r="DU785"/>
  <c r="DV785"/>
  <c r="DQ786"/>
  <c r="DR786"/>
  <c r="DS786"/>
  <c r="DT786"/>
  <c r="DU786"/>
  <c r="DV786"/>
  <c r="DQ787"/>
  <c r="DR787"/>
  <c r="DS787"/>
  <c r="DT787"/>
  <c r="DU787"/>
  <c r="DV787"/>
  <c r="DQ788"/>
  <c r="DR788"/>
  <c r="DS788"/>
  <c r="DT788"/>
  <c r="DU788"/>
  <c r="DV788"/>
  <c r="DQ789"/>
  <c r="DR789"/>
  <c r="DS789"/>
  <c r="DT789"/>
  <c r="DU789"/>
  <c r="DV789"/>
  <c r="DQ790"/>
  <c r="DR790"/>
  <c r="DS790"/>
  <c r="DT790"/>
  <c r="DU790"/>
  <c r="DV790"/>
  <c r="DQ791"/>
  <c r="DR791"/>
  <c r="DS791"/>
  <c r="DT791"/>
  <c r="DU791"/>
  <c r="DV791"/>
  <c r="DQ792"/>
  <c r="DR792"/>
  <c r="DS792"/>
  <c r="DT792"/>
  <c r="DU792"/>
  <c r="DV792"/>
  <c r="DQ793"/>
  <c r="DR793"/>
  <c r="DS793"/>
  <c r="DT793"/>
  <c r="DU793"/>
  <c r="DV793"/>
  <c r="DQ794"/>
  <c r="DR794"/>
  <c r="DS794"/>
  <c r="DT794"/>
  <c r="DU794"/>
  <c r="DV794"/>
  <c r="DQ795"/>
  <c r="DR795"/>
  <c r="DS795"/>
  <c r="DT795"/>
  <c r="DU795"/>
  <c r="DV795"/>
  <c r="DQ796"/>
  <c r="DR796"/>
  <c r="DS796"/>
  <c r="DT796"/>
  <c r="DU796"/>
  <c r="DV796"/>
  <c r="DQ797"/>
  <c r="DR797"/>
  <c r="DS797"/>
  <c r="DT797"/>
  <c r="DU797"/>
  <c r="DV797"/>
  <c r="DQ798"/>
  <c r="DR798"/>
  <c r="DS798"/>
  <c r="DT798"/>
  <c r="DU798"/>
  <c r="DV798"/>
  <c r="DQ799"/>
  <c r="DR799"/>
  <c r="DS799"/>
  <c r="DT799"/>
  <c r="DU799"/>
  <c r="DV799"/>
  <c r="DQ800"/>
  <c r="DR800"/>
  <c r="DS800"/>
  <c r="DT800"/>
  <c r="DU800"/>
  <c r="DV800"/>
  <c r="DQ801"/>
  <c r="DR801"/>
  <c r="DS801"/>
  <c r="DT801"/>
  <c r="DU801"/>
  <c r="DV801"/>
  <c r="DQ802"/>
  <c r="DR802"/>
  <c r="DS802"/>
  <c r="DT802"/>
  <c r="DU802"/>
  <c r="DV802"/>
  <c r="DQ803"/>
  <c r="DR803"/>
  <c r="DS803"/>
  <c r="DT803"/>
  <c r="DU803"/>
  <c r="DV803"/>
  <c r="DQ804"/>
  <c r="DR804"/>
  <c r="DS804"/>
  <c r="DT804"/>
  <c r="DU804"/>
  <c r="DV804"/>
  <c r="DQ805"/>
  <c r="DR805"/>
  <c r="DS805"/>
  <c r="DT805"/>
  <c r="DU805"/>
  <c r="DV805"/>
  <c r="DQ806"/>
  <c r="DR806"/>
  <c r="DS806"/>
  <c r="DT806"/>
  <c r="DU806"/>
  <c r="DV806"/>
  <c r="DQ807"/>
  <c r="DR807"/>
  <c r="DS807"/>
  <c r="DT807"/>
  <c r="DU807"/>
  <c r="DV807"/>
  <c r="DQ808"/>
  <c r="DR808"/>
  <c r="DS808"/>
  <c r="DT808"/>
  <c r="DU808"/>
  <c r="DV808"/>
  <c r="DQ809"/>
  <c r="DR809"/>
  <c r="DS809"/>
  <c r="DT809"/>
  <c r="DU809"/>
  <c r="DV809"/>
  <c r="DQ810"/>
  <c r="DR810"/>
  <c r="DS810"/>
  <c r="DT810"/>
  <c r="DU810"/>
  <c r="DV810"/>
  <c r="DQ811"/>
  <c r="DR811"/>
  <c r="DS811"/>
  <c r="DT811"/>
  <c r="DU811"/>
  <c r="DV811"/>
  <c r="DQ812"/>
  <c r="DR812"/>
  <c r="DS812"/>
  <c r="DT812"/>
  <c r="DU812"/>
  <c r="DV812"/>
  <c r="DQ813"/>
  <c r="DR813"/>
  <c r="DS813"/>
  <c r="DT813"/>
  <c r="DU813"/>
  <c r="DV813"/>
  <c r="DQ814"/>
  <c r="DR814"/>
  <c r="DS814"/>
  <c r="DT814"/>
  <c r="DU814"/>
  <c r="DV814"/>
  <c r="DQ815"/>
  <c r="DR815"/>
  <c r="DS815"/>
  <c r="DT815"/>
  <c r="DU815"/>
  <c r="DV815"/>
  <c r="DQ816"/>
  <c r="DR816"/>
  <c r="DS816"/>
  <c r="DT816"/>
  <c r="DU816"/>
  <c r="DV816"/>
  <c r="DQ817"/>
  <c r="DR817"/>
  <c r="DS817"/>
  <c r="DT817"/>
  <c r="DU817"/>
  <c r="DV817"/>
  <c r="DQ818"/>
  <c r="DR818"/>
  <c r="DS818"/>
  <c r="DT818"/>
  <c r="DU818"/>
  <c r="DV818"/>
  <c r="DQ819"/>
  <c r="DR819"/>
  <c r="DS819"/>
  <c r="DT819"/>
  <c r="DU819"/>
  <c r="DV819"/>
  <c r="DQ820"/>
  <c r="DR820"/>
  <c r="DS820"/>
  <c r="DT820"/>
  <c r="DU820"/>
  <c r="DV820"/>
  <c r="DQ821"/>
  <c r="DR821"/>
  <c r="DS821"/>
  <c r="DT821"/>
  <c r="DU821"/>
  <c r="DV821"/>
  <c r="DQ822"/>
  <c r="DR822"/>
  <c r="DS822"/>
  <c r="DT822"/>
  <c r="DU822"/>
  <c r="DV822"/>
  <c r="DQ823"/>
  <c r="DR823"/>
  <c r="DS823"/>
  <c r="DT823"/>
  <c r="DU823"/>
  <c r="DV823"/>
  <c r="DQ824"/>
  <c r="DR824"/>
  <c r="DS824"/>
  <c r="DT824"/>
  <c r="DU824"/>
  <c r="DV824"/>
  <c r="DQ825"/>
  <c r="DR825"/>
  <c r="DS825"/>
  <c r="DT825"/>
  <c r="DU825"/>
  <c r="DV825"/>
  <c r="DQ826"/>
  <c r="DR826"/>
  <c r="DS826"/>
  <c r="DT826"/>
  <c r="DU826"/>
  <c r="DV826"/>
  <c r="DQ827"/>
  <c r="DR827"/>
  <c r="DS827"/>
  <c r="DT827"/>
  <c r="DU827"/>
  <c r="DV827"/>
  <c r="DQ828"/>
  <c r="DR828"/>
  <c r="DS828"/>
  <c r="DT828"/>
  <c r="DU828"/>
  <c r="DV828"/>
  <c r="DQ829"/>
  <c r="DR829"/>
  <c r="DS829"/>
  <c r="DT829"/>
  <c r="DU829"/>
  <c r="DV829"/>
  <c r="DQ830"/>
  <c r="DR830"/>
  <c r="DS830"/>
  <c r="DT830"/>
  <c r="DU830"/>
  <c r="DV830"/>
  <c r="DQ831"/>
  <c r="DR831"/>
  <c r="DS831"/>
  <c r="DT831"/>
  <c r="DU831"/>
  <c r="DV831"/>
  <c r="DQ832"/>
  <c r="DR832"/>
  <c r="DS832"/>
  <c r="DT832"/>
  <c r="DU832"/>
  <c r="DV832"/>
  <c r="DQ833"/>
  <c r="DR833"/>
  <c r="DS833"/>
  <c r="DT833"/>
  <c r="DU833"/>
  <c r="DV833"/>
  <c r="DQ834"/>
  <c r="DR834"/>
  <c r="DS834"/>
  <c r="DT834"/>
  <c r="DU834"/>
  <c r="DV834"/>
  <c r="DQ835"/>
  <c r="DR835"/>
  <c r="DS835"/>
  <c r="DT835"/>
  <c r="DU835"/>
  <c r="DV835"/>
  <c r="DQ836"/>
  <c r="DR836"/>
  <c r="DS836"/>
  <c r="DT836"/>
  <c r="DU836"/>
  <c r="DV836"/>
  <c r="DQ837"/>
  <c r="DR837"/>
  <c r="DS837"/>
  <c r="DT837"/>
  <c r="DU837"/>
  <c r="DV837"/>
  <c r="DQ838"/>
  <c r="DR838"/>
  <c r="DS838"/>
  <c r="DT838"/>
  <c r="DU838"/>
  <c r="DV838"/>
  <c r="DQ839"/>
  <c r="DR839"/>
  <c r="DS839"/>
  <c r="DT839"/>
  <c r="DU839"/>
  <c r="DV839"/>
  <c r="DQ840"/>
  <c r="DR840"/>
  <c r="DS840"/>
  <c r="DT840"/>
  <c r="DU840"/>
  <c r="DV840"/>
  <c r="DQ841"/>
  <c r="DR841"/>
  <c r="DS841"/>
  <c r="DT841"/>
  <c r="DU841"/>
  <c r="DV841"/>
  <c r="DQ842"/>
  <c r="DR842"/>
  <c r="DS842"/>
  <c r="DT842"/>
  <c r="DU842"/>
  <c r="DV842"/>
  <c r="DQ843"/>
  <c r="DR843"/>
  <c r="DS843"/>
  <c r="DT843"/>
  <c r="DU843"/>
  <c r="DV843"/>
  <c r="DQ844"/>
  <c r="DR844"/>
  <c r="DS844"/>
  <c r="DT844"/>
  <c r="DU844"/>
  <c r="DV844"/>
  <c r="DQ845"/>
  <c r="DR845"/>
  <c r="DS845"/>
  <c r="DT845"/>
  <c r="DU845"/>
  <c r="DV845"/>
  <c r="DQ846"/>
  <c r="DR846"/>
  <c r="DS846"/>
  <c r="DT846"/>
  <c r="DU846"/>
  <c r="DV846"/>
  <c r="DQ847"/>
  <c r="DR847"/>
  <c r="DS847"/>
  <c r="DT847"/>
  <c r="DU847"/>
  <c r="DV847"/>
  <c r="DQ848"/>
  <c r="DR848"/>
  <c r="DS848"/>
  <c r="DT848"/>
  <c r="DU848"/>
  <c r="DV848"/>
  <c r="DQ849"/>
  <c r="DR849"/>
  <c r="DS849"/>
  <c r="DT849"/>
  <c r="DU849"/>
  <c r="DV849"/>
  <c r="DQ850"/>
  <c r="DR850"/>
  <c r="DS850"/>
  <c r="DT850"/>
  <c r="DU850"/>
  <c r="DV850"/>
  <c r="DQ851"/>
  <c r="DR851"/>
  <c r="DS851"/>
  <c r="DT851"/>
  <c r="DU851"/>
  <c r="DV851"/>
  <c r="DQ852"/>
  <c r="DR852"/>
  <c r="DS852"/>
  <c r="DT852"/>
  <c r="DU852"/>
  <c r="DV852"/>
  <c r="DQ853"/>
  <c r="DR853"/>
  <c r="DS853"/>
  <c r="DT853"/>
  <c r="DU853"/>
  <c r="DV853"/>
  <c r="DQ854"/>
  <c r="DR854"/>
  <c r="DS854"/>
  <c r="DT854"/>
  <c r="DU854"/>
  <c r="DV854"/>
  <c r="DQ855"/>
  <c r="DR855"/>
  <c r="DS855"/>
  <c r="DT855"/>
  <c r="DU855"/>
  <c r="DV855"/>
  <c r="DQ856"/>
  <c r="DR856"/>
  <c r="DS856"/>
  <c r="DT856"/>
  <c r="DU856"/>
  <c r="DV856"/>
  <c r="DQ857"/>
  <c r="DR857"/>
  <c r="DS857"/>
  <c r="DT857"/>
  <c r="DU857"/>
  <c r="DV857"/>
  <c r="DQ858"/>
  <c r="DR858"/>
  <c r="DS858"/>
  <c r="DT858"/>
  <c r="DU858"/>
  <c r="DV858"/>
  <c r="DQ859"/>
  <c r="DR859"/>
  <c r="DS859"/>
  <c r="DT859"/>
  <c r="DU859"/>
  <c r="DV859"/>
  <c r="DQ860"/>
  <c r="DR860"/>
  <c r="DS860"/>
  <c r="DT860"/>
  <c r="DU860"/>
  <c r="DV860"/>
  <c r="DQ861"/>
  <c r="DR861"/>
  <c r="DS861"/>
  <c r="DT861"/>
  <c r="DU861"/>
  <c r="DV861"/>
  <c r="DQ862"/>
  <c r="DR862"/>
  <c r="DS862"/>
  <c r="DT862"/>
  <c r="DU862"/>
  <c r="DV862"/>
  <c r="DQ863"/>
  <c r="DR863"/>
  <c r="DS863"/>
  <c r="DT863"/>
  <c r="DU863"/>
  <c r="DV863"/>
  <c r="DQ864"/>
  <c r="DR864"/>
  <c r="DS864"/>
  <c r="DT864"/>
  <c r="DU864"/>
  <c r="DV864"/>
  <c r="DQ865"/>
  <c r="DR865"/>
  <c r="DS865"/>
  <c r="DT865"/>
  <c r="DU865"/>
  <c r="DV865"/>
  <c r="DQ866"/>
  <c r="DR866"/>
  <c r="DS866"/>
  <c r="DT866"/>
  <c r="DU866"/>
  <c r="DV866"/>
  <c r="DQ867"/>
  <c r="DR867"/>
  <c r="DS867"/>
  <c r="DT867"/>
  <c r="DU867"/>
  <c r="DV867"/>
  <c r="DQ868"/>
  <c r="DR868"/>
  <c r="DS868"/>
  <c r="DT868"/>
  <c r="DU868"/>
  <c r="DV868"/>
  <c r="DQ869"/>
  <c r="DR869"/>
  <c r="DS869"/>
  <c r="DT869"/>
  <c r="DU869"/>
  <c r="DV869"/>
  <c r="DQ870"/>
  <c r="DR870"/>
  <c r="DS870"/>
  <c r="DT870"/>
  <c r="DU870"/>
  <c r="DV870"/>
  <c r="DQ871"/>
  <c r="DR871"/>
  <c r="DS871"/>
  <c r="DT871"/>
  <c r="DU871"/>
  <c r="DV871"/>
  <c r="DQ872"/>
  <c r="DR872"/>
  <c r="DS872"/>
  <c r="DT872"/>
  <c r="DU872"/>
  <c r="DV872"/>
  <c r="DQ873"/>
  <c r="DR873"/>
  <c r="DS873"/>
  <c r="DT873"/>
  <c r="DU873"/>
  <c r="DV873"/>
  <c r="DQ874"/>
  <c r="DR874"/>
  <c r="DS874"/>
  <c r="DT874"/>
  <c r="DU874"/>
  <c r="DV874"/>
  <c r="DQ875"/>
  <c r="DR875"/>
  <c r="DS875"/>
  <c r="DT875"/>
  <c r="DU875"/>
  <c r="DV875"/>
  <c r="DQ876"/>
  <c r="DR876"/>
  <c r="DS876"/>
  <c r="DT876"/>
  <c r="DU876"/>
  <c r="DV876"/>
  <c r="DQ877"/>
  <c r="DR877"/>
  <c r="DS877"/>
  <c r="DT877"/>
  <c r="DU877"/>
  <c r="DV877"/>
  <c r="DQ878"/>
  <c r="DR878"/>
  <c r="DS878"/>
  <c r="DT878"/>
  <c r="DU878"/>
  <c r="DV878"/>
  <c r="DQ879"/>
  <c r="DR879"/>
  <c r="DS879"/>
  <c r="DT879"/>
  <c r="DU879"/>
  <c r="DV879"/>
  <c r="DQ880"/>
  <c r="DR880"/>
  <c r="DS880"/>
  <c r="DT880"/>
  <c r="DU880"/>
  <c r="DV880"/>
  <c r="DQ881"/>
  <c r="DR881"/>
  <c r="DS881"/>
  <c r="DT881"/>
  <c r="DU881"/>
  <c r="DV881"/>
  <c r="DQ882"/>
  <c r="DR882"/>
  <c r="DS882"/>
  <c r="DT882"/>
  <c r="DU882"/>
  <c r="DV882"/>
  <c r="DQ883"/>
  <c r="DR883"/>
  <c r="DS883"/>
  <c r="DT883"/>
  <c r="DU883"/>
  <c r="DV883"/>
  <c r="DQ884"/>
  <c r="DR884"/>
  <c r="DS884"/>
  <c r="DT884"/>
  <c r="DU884"/>
  <c r="DV884"/>
  <c r="DQ885"/>
  <c r="DR885"/>
  <c r="DS885"/>
  <c r="DT885"/>
  <c r="DU885"/>
  <c r="DV885"/>
  <c r="DQ886"/>
  <c r="DR886"/>
  <c r="DS886"/>
  <c r="DT886"/>
  <c r="DU886"/>
  <c r="DV886"/>
  <c r="DQ887"/>
  <c r="DR887"/>
  <c r="DS887"/>
  <c r="DT887"/>
  <c r="DU887"/>
  <c r="DV887"/>
  <c r="DQ888"/>
  <c r="DR888"/>
  <c r="DS888"/>
  <c r="DT888"/>
  <c r="DU888"/>
  <c r="DV888"/>
  <c r="DQ889"/>
  <c r="DR889"/>
  <c r="DS889"/>
  <c r="DT889"/>
  <c r="DU889"/>
  <c r="DV889"/>
  <c r="DQ890"/>
  <c r="DR890"/>
  <c r="DS890"/>
  <c r="DT890"/>
  <c r="DU890"/>
  <c r="DV890"/>
  <c r="DQ891"/>
  <c r="DR891"/>
  <c r="DS891"/>
  <c r="DT891"/>
  <c r="DU891"/>
  <c r="DV891"/>
  <c r="DQ892"/>
  <c r="DR892"/>
  <c r="DS892"/>
  <c r="DT892"/>
  <c r="DU892"/>
  <c r="DV892"/>
  <c r="DQ893"/>
  <c r="DR893"/>
  <c r="DS893"/>
  <c r="DT893"/>
  <c r="DU893"/>
  <c r="DV893"/>
  <c r="DQ894"/>
  <c r="DR894"/>
  <c r="DS894"/>
  <c r="DT894"/>
  <c r="DU894"/>
  <c r="DV894"/>
  <c r="DQ895"/>
  <c r="DR895"/>
  <c r="DS895"/>
  <c r="DT895"/>
  <c r="DU895"/>
  <c r="DV895"/>
  <c r="DQ896"/>
  <c r="DR896"/>
  <c r="DS896"/>
  <c r="DT896"/>
  <c r="DU896"/>
  <c r="DV896"/>
  <c r="DQ897"/>
  <c r="DR897"/>
  <c r="DS897"/>
  <c r="DT897"/>
  <c r="DU897"/>
  <c r="DV897"/>
  <c r="DQ898"/>
  <c r="DR898"/>
  <c r="DS898"/>
  <c r="DT898"/>
  <c r="DU898"/>
  <c r="DV898"/>
  <c r="DQ899"/>
  <c r="DR899"/>
  <c r="DS899"/>
  <c r="DT899"/>
  <c r="DU899"/>
  <c r="DV899"/>
  <c r="DQ900"/>
  <c r="DR900"/>
  <c r="DS900"/>
  <c r="DT900"/>
  <c r="DU900"/>
  <c r="DV900"/>
  <c r="DQ901"/>
  <c r="DR901"/>
  <c r="DS901"/>
  <c r="DT901"/>
  <c r="DU901"/>
  <c r="DV901"/>
  <c r="DQ902"/>
  <c r="DR902"/>
  <c r="DS902"/>
  <c r="DT902"/>
  <c r="DU902"/>
  <c r="DV902"/>
  <c r="DQ903"/>
  <c r="DR903"/>
  <c r="DS903"/>
  <c r="DT903"/>
  <c r="DU903"/>
  <c r="DV903"/>
  <c r="DQ904"/>
  <c r="DR904"/>
  <c r="DS904"/>
  <c r="DT904"/>
  <c r="DU904"/>
  <c r="DV904"/>
  <c r="DQ905"/>
  <c r="DR905"/>
  <c r="DS905"/>
  <c r="DT905"/>
  <c r="DU905"/>
  <c r="DV905"/>
  <c r="DQ906"/>
  <c r="DR906"/>
  <c r="DS906"/>
  <c r="DT906"/>
  <c r="DU906"/>
  <c r="DV906"/>
  <c r="DQ907"/>
  <c r="DR907"/>
  <c r="DS907"/>
  <c r="DT907"/>
  <c r="DU907"/>
  <c r="DV907"/>
  <c r="DP9"/>
  <c r="DR9" s="1"/>
  <c r="DP10"/>
  <c r="DR10" s="1"/>
  <c r="DP11"/>
  <c r="DR11" s="1"/>
  <c r="DP12"/>
  <c r="DR12" s="1"/>
  <c r="DP13"/>
  <c r="DQ13" s="1"/>
  <c r="DP14"/>
  <c r="DR14" s="1"/>
  <c r="DP15"/>
  <c r="DR15" s="1"/>
  <c r="DP16"/>
  <c r="DS16" s="1"/>
  <c r="DP17"/>
  <c r="DR17" s="1"/>
  <c r="DP18"/>
  <c r="DR18" s="1"/>
  <c r="DP19"/>
  <c r="DR19" s="1"/>
  <c r="DP20"/>
  <c r="DR20" s="1"/>
  <c r="DP21"/>
  <c r="DR21" s="1"/>
  <c r="DP22"/>
  <c r="DR22" s="1"/>
  <c r="DP23"/>
  <c r="DQ23" s="1"/>
  <c r="DP24"/>
  <c r="DR24" s="1"/>
  <c r="DP25"/>
  <c r="DQ25" s="1"/>
  <c r="DP26"/>
  <c r="DQ26" s="1"/>
  <c r="DP27"/>
  <c r="DR27" s="1"/>
  <c r="DP28"/>
  <c r="DQ28" s="1"/>
  <c r="DP29"/>
  <c r="DR29" s="1"/>
  <c r="DP30"/>
  <c r="DQ30" s="1"/>
  <c r="DP31"/>
  <c r="DR31" s="1"/>
  <c r="DP32"/>
  <c r="DQ32" s="1"/>
  <c r="DP33"/>
  <c r="DR33" s="1"/>
  <c r="DP34"/>
  <c r="DQ34" s="1"/>
  <c r="DP35"/>
  <c r="DR35" s="1"/>
  <c r="DP36"/>
  <c r="DR36" s="1"/>
  <c r="DP37"/>
  <c r="DR37" s="1"/>
  <c r="DP38"/>
  <c r="DQ38" s="1"/>
  <c r="DP39"/>
  <c r="DR39" s="1"/>
  <c r="DP40"/>
  <c r="DR40" s="1"/>
  <c r="DP41"/>
  <c r="DR41" s="1"/>
  <c r="DP42"/>
  <c r="DR42" s="1"/>
  <c r="DP43"/>
  <c r="DS43" s="1"/>
  <c r="DP44"/>
  <c r="DR44" s="1"/>
  <c r="DP45"/>
  <c r="DQ45" s="1"/>
  <c r="DP46"/>
  <c r="DR46" s="1"/>
  <c r="DP47"/>
  <c r="DR47" s="1"/>
  <c r="DP48"/>
  <c r="DR48" s="1"/>
  <c r="DP49"/>
  <c r="DQ49" s="1"/>
  <c r="DP50"/>
  <c r="DQ50" s="1"/>
  <c r="DP51"/>
  <c r="DQ51" s="1"/>
  <c r="DP52"/>
  <c r="DQ52" s="1"/>
  <c r="DP53"/>
  <c r="DQ53" s="1"/>
  <c r="DP54"/>
  <c r="DQ54" s="1"/>
  <c r="DP55"/>
  <c r="DQ55" s="1"/>
  <c r="DP56"/>
  <c r="DQ56" s="1"/>
  <c r="DP57"/>
  <c r="DQ57" s="1"/>
  <c r="DP58"/>
  <c r="DQ58" s="1"/>
  <c r="DP59"/>
  <c r="DQ59" s="1"/>
  <c r="DP60"/>
  <c r="DQ60" s="1"/>
  <c r="DP61"/>
  <c r="DQ61" s="1"/>
  <c r="DP62"/>
  <c r="DR62" s="1"/>
  <c r="DP63"/>
  <c r="DR63" s="1"/>
  <c r="DP64"/>
  <c r="DR64" s="1"/>
  <c r="DP65"/>
  <c r="DQ65" s="1"/>
  <c r="DP66"/>
  <c r="DR66" s="1"/>
  <c r="DP67"/>
  <c r="DR67" s="1"/>
  <c r="DP68"/>
  <c r="DR68" s="1"/>
  <c r="DP69"/>
  <c r="DR69" s="1"/>
  <c r="DP70"/>
  <c r="DR70" s="1"/>
  <c r="DP71"/>
  <c r="DR71" s="1"/>
  <c r="DP72"/>
  <c r="DQ72" s="1"/>
  <c r="DP73"/>
  <c r="DR73" s="1"/>
  <c r="DP74"/>
  <c r="DR74" s="1"/>
  <c r="DP75"/>
  <c r="DR75" s="1"/>
  <c r="DP76"/>
  <c r="DR76" s="1"/>
  <c r="DP77"/>
  <c r="DR77" s="1"/>
  <c r="DP78"/>
  <c r="DR78" s="1"/>
  <c r="DP79"/>
  <c r="DR79" s="1"/>
  <c r="DP80"/>
  <c r="DR80" s="1"/>
  <c r="DP81"/>
  <c r="DR81" s="1"/>
  <c r="DP82"/>
  <c r="DP83"/>
  <c r="DR83" s="1"/>
  <c r="DP84"/>
  <c r="DR84" s="1"/>
  <c r="DP85"/>
  <c r="DQ85" s="1"/>
  <c r="DP86"/>
  <c r="DR86" s="1"/>
  <c r="DP87"/>
  <c r="DR87" s="1"/>
  <c r="DP88"/>
  <c r="DR88" s="1"/>
  <c r="DP89"/>
  <c r="DR89" s="1"/>
  <c r="DP90"/>
  <c r="DR90" s="1"/>
  <c r="DP91"/>
  <c r="DR91" s="1"/>
  <c r="DP92"/>
  <c r="DR92" s="1"/>
  <c r="DP93"/>
  <c r="DR93" s="1"/>
  <c r="DP94"/>
  <c r="DR94" s="1"/>
  <c r="DP95"/>
  <c r="DR95" s="1"/>
  <c r="DP96"/>
  <c r="DR96" s="1"/>
  <c r="DP97"/>
  <c r="DR97" s="1"/>
  <c r="DP98"/>
  <c r="DR98" s="1"/>
  <c r="DP99"/>
  <c r="DR99" s="1"/>
  <c r="DP100"/>
  <c r="DR100" s="1"/>
  <c r="DP101"/>
  <c r="DR101" s="1"/>
  <c r="DP102"/>
  <c r="DR102" s="1"/>
  <c r="DP103"/>
  <c r="DR103" s="1"/>
  <c r="DP104"/>
  <c r="DQ104" s="1"/>
  <c r="DP105"/>
  <c r="DR105" s="1"/>
  <c r="DP106"/>
  <c r="DR106" s="1"/>
  <c r="DP107"/>
  <c r="DR107" s="1"/>
  <c r="DP108"/>
  <c r="DR108" s="1"/>
  <c r="DP109"/>
  <c r="DR109" s="1"/>
  <c r="DP110"/>
  <c r="DR110" s="1"/>
  <c r="DP111"/>
  <c r="DR111" s="1"/>
  <c r="DP112"/>
  <c r="DR112" s="1"/>
  <c r="DP113"/>
  <c r="DR113" s="1"/>
  <c r="DP114"/>
  <c r="DR114" s="1"/>
  <c r="DP115"/>
  <c r="DR115" s="1"/>
  <c r="DP116"/>
  <c r="DR116" s="1"/>
  <c r="DP117"/>
  <c r="DR117" s="1"/>
  <c r="DP118"/>
  <c r="DR118" s="1"/>
  <c r="DP119"/>
  <c r="DR119" s="1"/>
  <c r="DP120"/>
  <c r="DR120" s="1"/>
  <c r="DP121"/>
  <c r="DR121" s="1"/>
  <c r="DP122"/>
  <c r="DR122" s="1"/>
  <c r="DP123"/>
  <c r="DP124"/>
  <c r="DP125"/>
  <c r="DP126"/>
  <c r="DP127"/>
  <c r="DP128"/>
  <c r="DP129"/>
  <c r="DP130"/>
  <c r="DP131"/>
  <c r="DP132"/>
  <c r="DP133"/>
  <c r="DP134"/>
  <c r="DP135"/>
  <c r="DP136"/>
  <c r="DP137"/>
  <c r="DP138"/>
  <c r="DP139"/>
  <c r="DP140"/>
  <c r="DP141"/>
  <c r="DP142"/>
  <c r="DP143"/>
  <c r="DP144"/>
  <c r="DP145"/>
  <c r="DP146"/>
  <c r="DP147"/>
  <c r="DP148"/>
  <c r="DP149"/>
  <c r="DP150"/>
  <c r="DP151"/>
  <c r="DP152"/>
  <c r="DP153"/>
  <c r="DP154"/>
  <c r="DP155"/>
  <c r="DP156"/>
  <c r="DP157"/>
  <c r="DP158"/>
  <c r="DP159"/>
  <c r="DP160"/>
  <c r="DP161"/>
  <c r="DP162"/>
  <c r="DP163"/>
  <c r="DP164"/>
  <c r="DP165"/>
  <c r="DP166"/>
  <c r="DP167"/>
  <c r="DP168"/>
  <c r="DP169"/>
  <c r="DP170"/>
  <c r="DP171"/>
  <c r="DP172"/>
  <c r="DP173"/>
  <c r="DP174"/>
  <c r="DP175"/>
  <c r="DP176"/>
  <c r="DP177"/>
  <c r="DP178"/>
  <c r="DP179"/>
  <c r="DP180"/>
  <c r="DP181"/>
  <c r="DP182"/>
  <c r="DP183"/>
  <c r="DP184"/>
  <c r="DP185"/>
  <c r="DP186"/>
  <c r="DP187"/>
  <c r="DP188"/>
  <c r="DP189"/>
  <c r="DP190"/>
  <c r="DP191"/>
  <c r="DP192"/>
  <c r="DP193"/>
  <c r="DP194"/>
  <c r="DP195"/>
  <c r="DP196"/>
  <c r="DP197"/>
  <c r="DP198"/>
  <c r="DP199"/>
  <c r="DP200"/>
  <c r="DP201"/>
  <c r="DP202"/>
  <c r="DP203"/>
  <c r="DP204"/>
  <c r="DP205"/>
  <c r="DP206"/>
  <c r="DP207"/>
  <c r="DP208"/>
  <c r="DP209"/>
  <c r="DP210"/>
  <c r="DP211"/>
  <c r="DP212"/>
  <c r="DP213"/>
  <c r="DP214"/>
  <c r="DP215"/>
  <c r="DP216"/>
  <c r="DP217"/>
  <c r="DP218"/>
  <c r="DP219"/>
  <c r="DP220"/>
  <c r="DP221"/>
  <c r="DP222"/>
  <c r="DP223"/>
  <c r="DP224"/>
  <c r="DP225"/>
  <c r="DP226"/>
  <c r="DP227"/>
  <c r="DP228"/>
  <c r="DP229"/>
  <c r="DP230"/>
  <c r="DP231"/>
  <c r="DP232"/>
  <c r="DP233"/>
  <c r="DP234"/>
  <c r="DP235"/>
  <c r="DP236"/>
  <c r="DP237"/>
  <c r="DP238"/>
  <c r="DP239"/>
  <c r="DP240"/>
  <c r="DP241"/>
  <c r="DP242"/>
  <c r="DP243"/>
  <c r="DP244"/>
  <c r="DP245"/>
  <c r="DP246"/>
  <c r="DP247"/>
  <c r="DP248"/>
  <c r="DP249"/>
  <c r="DP250"/>
  <c r="DP251"/>
  <c r="DP252"/>
  <c r="DP253"/>
  <c r="DP254"/>
  <c r="DP255"/>
  <c r="DP256"/>
  <c r="DP257"/>
  <c r="DP258"/>
  <c r="DP259"/>
  <c r="DP260"/>
  <c r="DP261"/>
  <c r="DP262"/>
  <c r="DP263"/>
  <c r="DP264"/>
  <c r="DP265"/>
  <c r="DP266"/>
  <c r="DP267"/>
  <c r="DP268"/>
  <c r="DP269"/>
  <c r="DP270"/>
  <c r="DP271"/>
  <c r="DP272"/>
  <c r="DP273"/>
  <c r="DP274"/>
  <c r="DP275"/>
  <c r="DP276"/>
  <c r="DP277"/>
  <c r="DP278"/>
  <c r="DP279"/>
  <c r="DP280"/>
  <c r="DP281"/>
  <c r="DP282"/>
  <c r="DP283"/>
  <c r="DP284"/>
  <c r="DP285"/>
  <c r="DP286"/>
  <c r="DP287"/>
  <c r="DP288"/>
  <c r="DP289"/>
  <c r="DP290"/>
  <c r="DP291"/>
  <c r="DP292"/>
  <c r="DP293"/>
  <c r="DP294"/>
  <c r="DP295"/>
  <c r="DP296"/>
  <c r="DP297"/>
  <c r="DP298"/>
  <c r="DP299"/>
  <c r="DP300"/>
  <c r="DP301"/>
  <c r="DP302"/>
  <c r="DP303"/>
  <c r="DP304"/>
  <c r="DP305"/>
  <c r="DP306"/>
  <c r="DP307"/>
  <c r="DP308"/>
  <c r="DP309"/>
  <c r="DP310"/>
  <c r="DP311"/>
  <c r="DP312"/>
  <c r="DP313"/>
  <c r="DP314"/>
  <c r="DP315"/>
  <c r="DP316"/>
  <c r="DP317"/>
  <c r="DP318"/>
  <c r="DP319"/>
  <c r="DP320"/>
  <c r="DP321"/>
  <c r="DP322"/>
  <c r="DP323"/>
  <c r="DP324"/>
  <c r="DP325"/>
  <c r="DP326"/>
  <c r="DP327"/>
  <c r="DP328"/>
  <c r="DP329"/>
  <c r="DP330"/>
  <c r="DP331"/>
  <c r="DP332"/>
  <c r="DP333"/>
  <c r="DP334"/>
  <c r="DP335"/>
  <c r="DP336"/>
  <c r="DP337"/>
  <c r="DP338"/>
  <c r="DP339"/>
  <c r="DP340"/>
  <c r="DP341"/>
  <c r="DP342"/>
  <c r="DP343"/>
  <c r="DP344"/>
  <c r="DP345"/>
  <c r="DP346"/>
  <c r="DP347"/>
  <c r="DP348"/>
  <c r="DP349"/>
  <c r="DP350"/>
  <c r="DP351"/>
  <c r="DP352"/>
  <c r="DP353"/>
  <c r="DP354"/>
  <c r="DP355"/>
  <c r="DP356"/>
  <c r="DP357"/>
  <c r="DP358"/>
  <c r="DP359"/>
  <c r="DP360"/>
  <c r="DP361"/>
  <c r="DP362"/>
  <c r="DP363"/>
  <c r="DP364"/>
  <c r="DP365"/>
  <c r="DP366"/>
  <c r="DP367"/>
  <c r="DP368"/>
  <c r="DP369"/>
  <c r="DP370"/>
  <c r="DP371"/>
  <c r="DP372"/>
  <c r="DP373"/>
  <c r="DP374"/>
  <c r="DP375"/>
  <c r="DP376"/>
  <c r="DP377"/>
  <c r="DP378"/>
  <c r="DP379"/>
  <c r="DP380"/>
  <c r="DP381"/>
  <c r="DP382"/>
  <c r="DP383"/>
  <c r="DP384"/>
  <c r="DP385"/>
  <c r="DP386"/>
  <c r="DP387"/>
  <c r="DP388"/>
  <c r="DP389"/>
  <c r="DP390"/>
  <c r="DP391"/>
  <c r="DP392"/>
  <c r="DP393"/>
  <c r="DP394"/>
  <c r="DP395"/>
  <c r="DP396"/>
  <c r="DP397"/>
  <c r="DP398"/>
  <c r="DP399"/>
  <c r="DP400"/>
  <c r="DP401"/>
  <c r="DP402"/>
  <c r="DP403"/>
  <c r="DP404"/>
  <c r="DP405"/>
  <c r="DP406"/>
  <c r="DP407"/>
  <c r="DP408"/>
  <c r="DP409"/>
  <c r="DP410"/>
  <c r="DP411"/>
  <c r="DP412"/>
  <c r="DP413"/>
  <c r="DP414"/>
  <c r="DP415"/>
  <c r="DP416"/>
  <c r="DP417"/>
  <c r="DP418"/>
  <c r="DP419"/>
  <c r="DP420"/>
  <c r="DP421"/>
  <c r="DP422"/>
  <c r="DP423"/>
  <c r="DP424"/>
  <c r="DP425"/>
  <c r="DP426"/>
  <c r="DP427"/>
  <c r="DP428"/>
  <c r="DP429"/>
  <c r="DP430"/>
  <c r="DP431"/>
  <c r="DP432"/>
  <c r="DP433"/>
  <c r="DP434"/>
  <c r="DP435"/>
  <c r="DP436"/>
  <c r="DP437"/>
  <c r="DP438"/>
  <c r="DP439"/>
  <c r="DP440"/>
  <c r="DP441"/>
  <c r="DP442"/>
  <c r="DP443"/>
  <c r="DP444"/>
  <c r="DP445"/>
  <c r="DP446"/>
  <c r="DP447"/>
  <c r="DP448"/>
  <c r="DP449"/>
  <c r="DP450"/>
  <c r="DP451"/>
  <c r="DP452"/>
  <c r="DP453"/>
  <c r="DP454"/>
  <c r="DP455"/>
  <c r="DP456"/>
  <c r="DP457"/>
  <c r="DP458"/>
  <c r="DP459"/>
  <c r="DP460"/>
  <c r="DP461"/>
  <c r="DP462"/>
  <c r="DP463"/>
  <c r="DP464"/>
  <c r="DP465"/>
  <c r="DP466"/>
  <c r="DP467"/>
  <c r="DP468"/>
  <c r="DP469"/>
  <c r="DP470"/>
  <c r="DP471"/>
  <c r="DP472"/>
  <c r="DP473"/>
  <c r="DP474"/>
  <c r="DP475"/>
  <c r="DP476"/>
  <c r="DP477"/>
  <c r="DP478"/>
  <c r="DP479"/>
  <c r="DP480"/>
  <c r="DP481"/>
  <c r="DP482"/>
  <c r="DP483"/>
  <c r="DP484"/>
  <c r="DP485"/>
  <c r="DP486"/>
  <c r="DP487"/>
  <c r="DP488"/>
  <c r="DP489"/>
  <c r="DP490"/>
  <c r="DP491"/>
  <c r="DP492"/>
  <c r="DP493"/>
  <c r="DP494"/>
  <c r="DP495"/>
  <c r="DP496"/>
  <c r="DP497"/>
  <c r="DP498"/>
  <c r="DP499"/>
  <c r="DP500"/>
  <c r="DP501"/>
  <c r="DP502"/>
  <c r="DP503"/>
  <c r="DP504"/>
  <c r="DP505"/>
  <c r="DP506"/>
  <c r="DP507"/>
  <c r="DP508"/>
  <c r="DP509"/>
  <c r="DP510"/>
  <c r="DP511"/>
  <c r="DP512"/>
  <c r="DP513"/>
  <c r="DP514"/>
  <c r="DP515"/>
  <c r="DP516"/>
  <c r="DP517"/>
  <c r="DP518"/>
  <c r="DP519"/>
  <c r="DP520"/>
  <c r="DP521"/>
  <c r="DP522"/>
  <c r="DP523"/>
  <c r="DP524"/>
  <c r="DP525"/>
  <c r="DP526"/>
  <c r="DP527"/>
  <c r="DP528"/>
  <c r="DP529"/>
  <c r="DP530"/>
  <c r="DP531"/>
  <c r="DP532"/>
  <c r="DP533"/>
  <c r="DP534"/>
  <c r="DP535"/>
  <c r="DP536"/>
  <c r="DP537"/>
  <c r="DP538"/>
  <c r="DP539"/>
  <c r="DP540"/>
  <c r="DP541"/>
  <c r="DP542"/>
  <c r="DP543"/>
  <c r="DP544"/>
  <c r="DP545"/>
  <c r="DP546"/>
  <c r="DP547"/>
  <c r="DP548"/>
  <c r="DP549"/>
  <c r="DP550"/>
  <c r="DP551"/>
  <c r="DP552"/>
  <c r="DP553"/>
  <c r="DP554"/>
  <c r="DP555"/>
  <c r="DP556"/>
  <c r="DP557"/>
  <c r="DP558"/>
  <c r="DP559"/>
  <c r="DP560"/>
  <c r="DP561"/>
  <c r="DP562"/>
  <c r="DP563"/>
  <c r="DP564"/>
  <c r="DP565"/>
  <c r="DP566"/>
  <c r="DP567"/>
  <c r="DP568"/>
  <c r="DP569"/>
  <c r="DP570"/>
  <c r="DP571"/>
  <c r="DP572"/>
  <c r="DP573"/>
  <c r="DP574"/>
  <c r="DP575"/>
  <c r="DP576"/>
  <c r="DP577"/>
  <c r="DP578"/>
  <c r="DP579"/>
  <c r="DP580"/>
  <c r="DP581"/>
  <c r="DP582"/>
  <c r="DP583"/>
  <c r="DP584"/>
  <c r="DP585"/>
  <c r="DP586"/>
  <c r="DP587"/>
  <c r="DP588"/>
  <c r="DP589"/>
  <c r="DP590"/>
  <c r="DP591"/>
  <c r="DP592"/>
  <c r="DP593"/>
  <c r="DP594"/>
  <c r="DP595"/>
  <c r="DP596"/>
  <c r="DP597"/>
  <c r="DP598"/>
  <c r="DP599"/>
  <c r="DP600"/>
  <c r="DP601"/>
  <c r="DP602"/>
  <c r="DP603"/>
  <c r="DP604"/>
  <c r="DP605"/>
  <c r="DP606"/>
  <c r="DP607"/>
  <c r="DP608"/>
  <c r="DP609"/>
  <c r="DP610"/>
  <c r="DP611"/>
  <c r="DP612"/>
  <c r="DP613"/>
  <c r="DP614"/>
  <c r="DP615"/>
  <c r="DP616"/>
  <c r="DP617"/>
  <c r="DP618"/>
  <c r="DP619"/>
  <c r="DP620"/>
  <c r="DP621"/>
  <c r="DP622"/>
  <c r="DP623"/>
  <c r="DP624"/>
  <c r="DP625"/>
  <c r="DP626"/>
  <c r="DP627"/>
  <c r="DP628"/>
  <c r="DP629"/>
  <c r="DP630"/>
  <c r="DP631"/>
  <c r="DP632"/>
  <c r="DP633"/>
  <c r="DP634"/>
  <c r="DP635"/>
  <c r="DP636"/>
  <c r="DP637"/>
  <c r="DP638"/>
  <c r="DP639"/>
  <c r="DP640"/>
  <c r="DP641"/>
  <c r="DP642"/>
  <c r="DP643"/>
  <c r="DP644"/>
  <c r="DP645"/>
  <c r="DP646"/>
  <c r="DP647"/>
  <c r="DP648"/>
  <c r="DP649"/>
  <c r="DP650"/>
  <c r="DP651"/>
  <c r="DP652"/>
  <c r="DP653"/>
  <c r="DP654"/>
  <c r="DP655"/>
  <c r="DP656"/>
  <c r="DP657"/>
  <c r="DP658"/>
  <c r="DP659"/>
  <c r="DP660"/>
  <c r="DP661"/>
  <c r="DP662"/>
  <c r="DP663"/>
  <c r="DP664"/>
  <c r="DP665"/>
  <c r="DP666"/>
  <c r="DP667"/>
  <c r="DP668"/>
  <c r="DP669"/>
  <c r="DP670"/>
  <c r="DP671"/>
  <c r="DP672"/>
  <c r="DP673"/>
  <c r="DP674"/>
  <c r="DP675"/>
  <c r="DP676"/>
  <c r="DP677"/>
  <c r="DP678"/>
  <c r="DP679"/>
  <c r="DP680"/>
  <c r="DP681"/>
  <c r="DP682"/>
  <c r="DP683"/>
  <c r="DP684"/>
  <c r="DP685"/>
  <c r="DP686"/>
  <c r="DP687"/>
  <c r="DP688"/>
  <c r="DP689"/>
  <c r="DP690"/>
  <c r="DP691"/>
  <c r="DP692"/>
  <c r="DP693"/>
  <c r="DP694"/>
  <c r="DP695"/>
  <c r="DP696"/>
  <c r="DP697"/>
  <c r="DP698"/>
  <c r="DP699"/>
  <c r="DP700"/>
  <c r="DP701"/>
  <c r="DP702"/>
  <c r="DP703"/>
  <c r="DP704"/>
  <c r="DP705"/>
  <c r="DP706"/>
  <c r="DP707"/>
  <c r="DP708"/>
  <c r="DP709"/>
  <c r="DP710"/>
  <c r="DP711"/>
  <c r="DP712"/>
  <c r="DP713"/>
  <c r="DP714"/>
  <c r="DP715"/>
  <c r="DP716"/>
  <c r="DP717"/>
  <c r="DP718"/>
  <c r="DP719"/>
  <c r="DP720"/>
  <c r="DP721"/>
  <c r="DP722"/>
  <c r="DP723"/>
  <c r="DP724"/>
  <c r="DP725"/>
  <c r="DP726"/>
  <c r="DP727"/>
  <c r="DP728"/>
  <c r="DP729"/>
  <c r="DP730"/>
  <c r="DP731"/>
  <c r="DP732"/>
  <c r="DP733"/>
  <c r="DP734"/>
  <c r="DP735"/>
  <c r="DP736"/>
  <c r="DP737"/>
  <c r="DP738"/>
  <c r="DP739"/>
  <c r="DP740"/>
  <c r="DP741"/>
  <c r="DP742"/>
  <c r="DP743"/>
  <c r="DP744"/>
  <c r="DP745"/>
  <c r="DP746"/>
  <c r="DP747"/>
  <c r="DP748"/>
  <c r="DP749"/>
  <c r="DP750"/>
  <c r="DP751"/>
  <c r="DP752"/>
  <c r="DP753"/>
  <c r="DP754"/>
  <c r="DP755"/>
  <c r="DP756"/>
  <c r="DP757"/>
  <c r="DP758"/>
  <c r="DP759"/>
  <c r="DP760"/>
  <c r="DP761"/>
  <c r="DP762"/>
  <c r="DP763"/>
  <c r="DP764"/>
  <c r="DP765"/>
  <c r="DP766"/>
  <c r="DP767"/>
  <c r="DP768"/>
  <c r="DP769"/>
  <c r="DP770"/>
  <c r="DP771"/>
  <c r="DP772"/>
  <c r="DP773"/>
  <c r="DP774"/>
  <c r="DP775"/>
  <c r="DP776"/>
  <c r="DP777"/>
  <c r="DP778"/>
  <c r="DP779"/>
  <c r="DP780"/>
  <c r="DP781"/>
  <c r="DP782"/>
  <c r="DP783"/>
  <c r="DP784"/>
  <c r="DP785"/>
  <c r="DP786"/>
  <c r="DP787"/>
  <c r="DP788"/>
  <c r="DP789"/>
  <c r="DP790"/>
  <c r="DP791"/>
  <c r="DP792"/>
  <c r="DP793"/>
  <c r="DP794"/>
  <c r="DP795"/>
  <c r="DP796"/>
  <c r="DP797"/>
  <c r="DP798"/>
  <c r="DP799"/>
  <c r="DP800"/>
  <c r="DP801"/>
  <c r="DP802"/>
  <c r="DP803"/>
  <c r="DP804"/>
  <c r="DP805"/>
  <c r="DP806"/>
  <c r="DP807"/>
  <c r="DP808"/>
  <c r="DP809"/>
  <c r="DP810"/>
  <c r="DP811"/>
  <c r="DP812"/>
  <c r="DP813"/>
  <c r="DP814"/>
  <c r="DP815"/>
  <c r="DP816"/>
  <c r="DP817"/>
  <c r="DP818"/>
  <c r="DP819"/>
  <c r="DP820"/>
  <c r="DP821"/>
  <c r="DP822"/>
  <c r="DP823"/>
  <c r="DP824"/>
  <c r="DP825"/>
  <c r="DP826"/>
  <c r="DP827"/>
  <c r="DP828"/>
  <c r="DP829"/>
  <c r="DP830"/>
  <c r="DP831"/>
  <c r="DP832"/>
  <c r="DP833"/>
  <c r="DP834"/>
  <c r="DP835"/>
  <c r="DP836"/>
  <c r="DP837"/>
  <c r="DP838"/>
  <c r="DP839"/>
  <c r="DP840"/>
  <c r="DP841"/>
  <c r="DP842"/>
  <c r="DP843"/>
  <c r="DP844"/>
  <c r="DP845"/>
  <c r="DP846"/>
  <c r="DP847"/>
  <c r="DP848"/>
  <c r="DP849"/>
  <c r="DP850"/>
  <c r="DP851"/>
  <c r="DP852"/>
  <c r="DP853"/>
  <c r="DP854"/>
  <c r="DP855"/>
  <c r="DP856"/>
  <c r="DP857"/>
  <c r="DP858"/>
  <c r="DP859"/>
  <c r="DP860"/>
  <c r="DP861"/>
  <c r="DP862"/>
  <c r="DP863"/>
  <c r="DP864"/>
  <c r="DP865"/>
  <c r="DP866"/>
  <c r="DP867"/>
  <c r="DP868"/>
  <c r="DP869"/>
  <c r="DP870"/>
  <c r="DP871"/>
  <c r="DP872"/>
  <c r="DP873"/>
  <c r="DP874"/>
  <c r="DP875"/>
  <c r="DP876"/>
  <c r="DP877"/>
  <c r="DP878"/>
  <c r="DP879"/>
  <c r="DP880"/>
  <c r="DP881"/>
  <c r="DP882"/>
  <c r="DP883"/>
  <c r="DP884"/>
  <c r="DP885"/>
  <c r="DP886"/>
  <c r="DP887"/>
  <c r="DP888"/>
  <c r="DP889"/>
  <c r="DP890"/>
  <c r="DP891"/>
  <c r="DP892"/>
  <c r="DP893"/>
  <c r="DP894"/>
  <c r="DP895"/>
  <c r="DP896"/>
  <c r="DP897"/>
  <c r="DP898"/>
  <c r="DP899"/>
  <c r="DP900"/>
  <c r="DP901"/>
  <c r="DP902"/>
  <c r="DP903"/>
  <c r="DP904"/>
  <c r="DP905"/>
  <c r="DP906"/>
  <c r="DP907"/>
  <c r="DP908"/>
  <c r="DP909"/>
  <c r="DP910"/>
  <c r="DP911"/>
  <c r="DP912"/>
  <c r="DP913"/>
  <c r="DP914"/>
  <c r="DP915"/>
  <c r="DP916"/>
  <c r="DP917"/>
  <c r="DP918"/>
  <c r="DP919"/>
  <c r="DP920"/>
  <c r="DP921"/>
  <c r="DP922"/>
  <c r="DP923"/>
  <c r="DP924"/>
  <c r="DP925"/>
  <c r="DP926"/>
  <c r="DP927"/>
  <c r="DP928"/>
  <c r="DP929"/>
  <c r="DP930"/>
  <c r="DP931"/>
  <c r="DP932"/>
  <c r="DP933"/>
  <c r="DP934"/>
  <c r="DP935"/>
  <c r="DP936"/>
  <c r="DP937"/>
  <c r="DP938"/>
  <c r="DP939"/>
  <c r="DP940"/>
  <c r="DP941"/>
  <c r="DP942"/>
  <c r="DP943"/>
  <c r="DP944"/>
  <c r="DP945"/>
  <c r="DP946"/>
  <c r="DP947"/>
  <c r="DP948"/>
  <c r="DP949"/>
  <c r="DP950"/>
  <c r="DP951"/>
  <c r="DP952"/>
  <c r="DP953"/>
  <c r="DP954"/>
  <c r="DP955"/>
  <c r="DP956"/>
  <c r="DP957"/>
  <c r="DP958"/>
  <c r="DP959"/>
  <c r="DP960"/>
  <c r="DP961"/>
  <c r="DP962"/>
  <c r="DP963"/>
  <c r="DP964"/>
  <c r="DP965"/>
  <c r="DP966"/>
  <c r="DP967"/>
  <c r="DP968"/>
  <c r="DP969"/>
  <c r="DP970"/>
  <c r="DP971"/>
  <c r="DP972"/>
  <c r="DP973"/>
  <c r="DP974"/>
  <c r="DP975"/>
  <c r="DP976"/>
  <c r="DP977"/>
  <c r="DP978"/>
  <c r="DP979"/>
  <c r="DP980"/>
  <c r="DP981"/>
  <c r="DP982"/>
  <c r="DP983"/>
  <c r="DP984"/>
  <c r="DP985"/>
  <c r="DP986"/>
  <c r="DP987"/>
  <c r="DP988"/>
  <c r="DP989"/>
  <c r="DP990"/>
  <c r="DP991"/>
  <c r="DP992"/>
  <c r="DP993"/>
  <c r="DP994"/>
  <c r="DP995"/>
  <c r="DP996"/>
  <c r="DP997"/>
  <c r="DP998"/>
  <c r="DP999"/>
  <c r="DK9"/>
  <c r="DK10"/>
  <c r="DK11"/>
  <c r="DK12"/>
  <c r="DK13"/>
  <c r="DM13" s="1"/>
  <c r="DK14"/>
  <c r="DK15"/>
  <c r="DK16"/>
  <c r="DM16" s="1"/>
  <c r="DK17"/>
  <c r="DM17" s="1"/>
  <c r="DK18"/>
  <c r="DL18" s="1"/>
  <c r="DK19"/>
  <c r="DM19" s="1"/>
  <c r="DK20"/>
  <c r="DM20" s="1"/>
  <c r="DK21"/>
  <c r="DM21" s="1"/>
  <c r="DK22"/>
  <c r="DL22" s="1"/>
  <c r="DK23"/>
  <c r="DK24"/>
  <c r="DL24" s="1"/>
  <c r="DK25"/>
  <c r="DK26"/>
  <c r="DL26" s="1"/>
  <c r="DK27"/>
  <c r="DM27" s="1"/>
  <c r="DK28"/>
  <c r="DM28" s="1"/>
  <c r="DK29"/>
  <c r="DM29" s="1"/>
  <c r="DK30"/>
  <c r="DL30" s="1"/>
  <c r="DK31"/>
  <c r="DM31" s="1"/>
  <c r="DK32"/>
  <c r="DM32" s="1"/>
  <c r="DK33"/>
  <c r="DM33" s="1"/>
  <c r="DK34"/>
  <c r="DL34" s="1"/>
  <c r="DK35"/>
  <c r="DK36"/>
  <c r="DK37"/>
  <c r="DK38"/>
  <c r="DK39"/>
  <c r="DK40"/>
  <c r="DK41"/>
  <c r="DK42"/>
  <c r="DK43"/>
  <c r="DK44"/>
  <c r="DK45"/>
  <c r="DK46"/>
  <c r="DK47"/>
  <c r="DK48"/>
  <c r="DK49"/>
  <c r="DK50"/>
  <c r="DK51"/>
  <c r="DK52"/>
  <c r="DK53"/>
  <c r="DK54"/>
  <c r="DK55"/>
  <c r="DK56"/>
  <c r="DK57"/>
  <c r="DK58"/>
  <c r="DK59"/>
  <c r="DK60"/>
  <c r="DK61"/>
  <c r="DK62"/>
  <c r="DK63"/>
  <c r="DK64"/>
  <c r="DK65"/>
  <c r="DK66"/>
  <c r="DK67"/>
  <c r="DK68"/>
  <c r="DK69"/>
  <c r="DK70"/>
  <c r="DK71"/>
  <c r="DK72"/>
  <c r="DL72" s="1"/>
  <c r="DK73"/>
  <c r="DK74"/>
  <c r="DK75"/>
  <c r="DM75" s="1"/>
  <c r="DK76"/>
  <c r="DK77"/>
  <c r="DK78"/>
  <c r="DK79"/>
  <c r="DK80"/>
  <c r="DK81"/>
  <c r="DK82"/>
  <c r="DK83"/>
  <c r="DK84"/>
  <c r="DK85"/>
  <c r="DK86"/>
  <c r="DK87"/>
  <c r="DK88"/>
  <c r="DK89"/>
  <c r="DK90"/>
  <c r="DK91"/>
  <c r="DK92"/>
  <c r="DK93"/>
  <c r="DK94"/>
  <c r="DK95"/>
  <c r="DK96"/>
  <c r="DK97"/>
  <c r="DK98"/>
  <c r="DK99"/>
  <c r="DK100"/>
  <c r="DK101"/>
  <c r="DK102"/>
  <c r="DK103"/>
  <c r="DK104"/>
  <c r="DK105"/>
  <c r="DK106"/>
  <c r="DK107"/>
  <c r="DK108"/>
  <c r="DK109"/>
  <c r="DK110"/>
  <c r="DK111"/>
  <c r="DK112"/>
  <c r="DK113"/>
  <c r="DK114"/>
  <c r="DK115"/>
  <c r="DK116"/>
  <c r="DK117"/>
  <c r="DK118"/>
  <c r="DK119"/>
  <c r="DK120"/>
  <c r="DK121"/>
  <c r="DK122"/>
  <c r="DK123"/>
  <c r="DK124"/>
  <c r="DK125"/>
  <c r="DK126"/>
  <c r="DK127"/>
  <c r="DK128"/>
  <c r="DK129"/>
  <c r="DK130"/>
  <c r="DK131"/>
  <c r="DK132"/>
  <c r="DK133"/>
  <c r="DK134"/>
  <c r="DK135"/>
  <c r="DK136"/>
  <c r="DK137"/>
  <c r="DK138"/>
  <c r="DK139"/>
  <c r="DK140"/>
  <c r="DK141"/>
  <c r="DK142"/>
  <c r="DK143"/>
  <c r="DK144"/>
  <c r="DK145"/>
  <c r="DK146"/>
  <c r="DK147"/>
  <c r="DK148"/>
  <c r="DK149"/>
  <c r="DK150"/>
  <c r="DK151"/>
  <c r="DK152"/>
  <c r="DK153"/>
  <c r="DK154"/>
  <c r="DK155"/>
  <c r="DK156"/>
  <c r="DK157"/>
  <c r="DK158"/>
  <c r="DK159"/>
  <c r="DK160"/>
  <c r="DK161"/>
  <c r="DK162"/>
  <c r="DK163"/>
  <c r="DK164"/>
  <c r="DK165"/>
  <c r="DK166"/>
  <c r="DK167"/>
  <c r="DK168"/>
  <c r="DK169"/>
  <c r="DK170"/>
  <c r="DK171"/>
  <c r="DK172"/>
  <c r="DK173"/>
  <c r="DK174"/>
  <c r="DK175"/>
  <c r="DK176"/>
  <c r="DK177"/>
  <c r="DK178"/>
  <c r="DK179"/>
  <c r="DK180"/>
  <c r="DK181"/>
  <c r="DK182"/>
  <c r="DK183"/>
  <c r="DK184"/>
  <c r="DK185"/>
  <c r="DK186"/>
  <c r="DK187"/>
  <c r="DK188"/>
  <c r="DK189"/>
  <c r="DK190"/>
  <c r="DK191"/>
  <c r="DK192"/>
  <c r="DK193"/>
  <c r="DK194"/>
  <c r="DK195"/>
  <c r="DK196"/>
  <c r="DK197"/>
  <c r="DK198"/>
  <c r="DK199"/>
  <c r="DK200"/>
  <c r="DK201"/>
  <c r="DK202"/>
  <c r="DK203"/>
  <c r="DK204"/>
  <c r="DK205"/>
  <c r="DK206"/>
  <c r="DK207"/>
  <c r="DK208"/>
  <c r="DK209"/>
  <c r="DK210"/>
  <c r="DK211"/>
  <c r="DK212"/>
  <c r="DK213"/>
  <c r="DK214"/>
  <c r="DK215"/>
  <c r="DK216"/>
  <c r="DK217"/>
  <c r="DK218"/>
  <c r="DK219"/>
  <c r="DK220"/>
  <c r="DK221"/>
  <c r="DK222"/>
  <c r="DK223"/>
  <c r="DK224"/>
  <c r="DK225"/>
  <c r="DK226"/>
  <c r="DK227"/>
  <c r="DK228"/>
  <c r="DK229"/>
  <c r="DK230"/>
  <c r="DK231"/>
  <c r="DK232"/>
  <c r="DK233"/>
  <c r="DK234"/>
  <c r="DK235"/>
  <c r="DK236"/>
  <c r="DK237"/>
  <c r="DK238"/>
  <c r="DK239"/>
  <c r="DK240"/>
  <c r="DK241"/>
  <c r="DK242"/>
  <c r="DK243"/>
  <c r="DK244"/>
  <c r="DK245"/>
  <c r="DK246"/>
  <c r="DK247"/>
  <c r="DK248"/>
  <c r="DK249"/>
  <c r="DK250"/>
  <c r="DK251"/>
  <c r="DK252"/>
  <c r="DK253"/>
  <c r="DK254"/>
  <c r="DK255"/>
  <c r="DK256"/>
  <c r="DK257"/>
  <c r="DK258"/>
  <c r="DK259"/>
  <c r="DK260"/>
  <c r="DK261"/>
  <c r="DK262"/>
  <c r="DK263"/>
  <c r="DK264"/>
  <c r="DK265"/>
  <c r="DK266"/>
  <c r="DK267"/>
  <c r="DK268"/>
  <c r="DK269"/>
  <c r="DK270"/>
  <c r="DK271"/>
  <c r="DK272"/>
  <c r="DK273"/>
  <c r="DK274"/>
  <c r="DK275"/>
  <c r="DK276"/>
  <c r="DK277"/>
  <c r="DK278"/>
  <c r="DK279"/>
  <c r="DK280"/>
  <c r="DK281"/>
  <c r="DK282"/>
  <c r="DK283"/>
  <c r="DK284"/>
  <c r="DK285"/>
  <c r="DK286"/>
  <c r="DK287"/>
  <c r="DK288"/>
  <c r="DK289"/>
  <c r="DK290"/>
  <c r="DK291"/>
  <c r="DK292"/>
  <c r="DK293"/>
  <c r="DK294"/>
  <c r="DK295"/>
  <c r="DK296"/>
  <c r="DK297"/>
  <c r="DK298"/>
  <c r="DK299"/>
  <c r="DK300"/>
  <c r="DK301"/>
  <c r="DK302"/>
  <c r="DK303"/>
  <c r="DK304"/>
  <c r="DK305"/>
  <c r="DK306"/>
  <c r="DK307"/>
  <c r="DK308"/>
  <c r="DK309"/>
  <c r="DK310"/>
  <c r="DK311"/>
  <c r="DK312"/>
  <c r="DK313"/>
  <c r="DK314"/>
  <c r="DK315"/>
  <c r="DK316"/>
  <c r="DK317"/>
  <c r="DK318"/>
  <c r="DK319"/>
  <c r="DK320"/>
  <c r="DK321"/>
  <c r="DK322"/>
  <c r="DK323"/>
  <c r="DK324"/>
  <c r="DK325"/>
  <c r="DK326"/>
  <c r="DK327"/>
  <c r="DK328"/>
  <c r="DK329"/>
  <c r="DK330"/>
  <c r="DK331"/>
  <c r="DK332"/>
  <c r="DK333"/>
  <c r="DK334"/>
  <c r="DK335"/>
  <c r="DK336"/>
  <c r="DK337"/>
  <c r="DK338"/>
  <c r="DK339"/>
  <c r="DK340"/>
  <c r="DK341"/>
  <c r="DK342"/>
  <c r="DK343"/>
  <c r="DK344"/>
  <c r="DK345"/>
  <c r="DK346"/>
  <c r="DK347"/>
  <c r="DK348"/>
  <c r="DK349"/>
  <c r="DK350"/>
  <c r="DK351"/>
  <c r="DK352"/>
  <c r="DK353"/>
  <c r="DK354"/>
  <c r="DK355"/>
  <c r="DK356"/>
  <c r="DK357"/>
  <c r="DK358"/>
  <c r="DK359"/>
  <c r="DK360"/>
  <c r="DK361"/>
  <c r="DK362"/>
  <c r="DK363"/>
  <c r="DK364"/>
  <c r="DK365"/>
  <c r="DK366"/>
  <c r="DK367"/>
  <c r="DK368"/>
  <c r="DK369"/>
  <c r="DK370"/>
  <c r="DK371"/>
  <c r="DK372"/>
  <c r="DK373"/>
  <c r="DK374"/>
  <c r="DK375"/>
  <c r="DK376"/>
  <c r="DK377"/>
  <c r="DK378"/>
  <c r="DK379"/>
  <c r="DK380"/>
  <c r="DK381"/>
  <c r="DK382"/>
  <c r="DK383"/>
  <c r="DK384"/>
  <c r="DK385"/>
  <c r="DK386"/>
  <c r="DK387"/>
  <c r="DK388"/>
  <c r="DK389"/>
  <c r="DK390"/>
  <c r="DK391"/>
  <c r="DK392"/>
  <c r="DK393"/>
  <c r="DK394"/>
  <c r="DK395"/>
  <c r="DK396"/>
  <c r="DK397"/>
  <c r="DK398"/>
  <c r="DK399"/>
  <c r="DK400"/>
  <c r="DK401"/>
  <c r="DK402"/>
  <c r="DK403"/>
  <c r="DK404"/>
  <c r="DK405"/>
  <c r="DK406"/>
  <c r="DK407"/>
  <c r="DK408"/>
  <c r="DK409"/>
  <c r="DK410"/>
  <c r="DK411"/>
  <c r="DK412"/>
  <c r="DK413"/>
  <c r="DK414"/>
  <c r="DK415"/>
  <c r="DK416"/>
  <c r="DK417"/>
  <c r="DK418"/>
  <c r="DK419"/>
  <c r="DK420"/>
  <c r="DK421"/>
  <c r="DK422"/>
  <c r="DK423"/>
  <c r="DK424"/>
  <c r="DK425"/>
  <c r="DK426"/>
  <c r="DK427"/>
  <c r="DK428"/>
  <c r="DK429"/>
  <c r="DK430"/>
  <c r="DK431"/>
  <c r="DK432"/>
  <c r="DK433"/>
  <c r="DK434"/>
  <c r="DK435"/>
  <c r="DK436"/>
  <c r="DK437"/>
  <c r="DK438"/>
  <c r="DK439"/>
  <c r="DK440"/>
  <c r="DK441"/>
  <c r="DK442"/>
  <c r="DK443"/>
  <c r="DK444"/>
  <c r="DK445"/>
  <c r="DK446"/>
  <c r="DK447"/>
  <c r="DK448"/>
  <c r="DK449"/>
  <c r="DK450"/>
  <c r="DK451"/>
  <c r="DK452"/>
  <c r="DK453"/>
  <c r="DK454"/>
  <c r="DK455"/>
  <c r="DK456"/>
  <c r="DK457"/>
  <c r="DK458"/>
  <c r="DK459"/>
  <c r="DK460"/>
  <c r="DK461"/>
  <c r="DK462"/>
  <c r="DK463"/>
  <c r="DK464"/>
  <c r="DK465"/>
  <c r="DK466"/>
  <c r="DK467"/>
  <c r="DK468"/>
  <c r="DK469"/>
  <c r="DK470"/>
  <c r="DK471"/>
  <c r="DK472"/>
  <c r="DK473"/>
  <c r="DK474"/>
  <c r="DK475"/>
  <c r="DK476"/>
  <c r="DK477"/>
  <c r="DK478"/>
  <c r="DK479"/>
  <c r="DK480"/>
  <c r="DK481"/>
  <c r="DK482"/>
  <c r="DK483"/>
  <c r="DK484"/>
  <c r="DK485"/>
  <c r="DK486"/>
  <c r="DK487"/>
  <c r="DK488"/>
  <c r="DK489"/>
  <c r="DK490"/>
  <c r="DK491"/>
  <c r="DK492"/>
  <c r="DK493"/>
  <c r="DK494"/>
  <c r="DK495"/>
  <c r="DK496"/>
  <c r="DK497"/>
  <c r="DK498"/>
  <c r="DK499"/>
  <c r="DK500"/>
  <c r="DK501"/>
  <c r="DK502"/>
  <c r="DK503"/>
  <c r="DK504"/>
  <c r="DK505"/>
  <c r="DK506"/>
  <c r="DK507"/>
  <c r="DK508"/>
  <c r="DK509"/>
  <c r="DK510"/>
  <c r="DK511"/>
  <c r="DK512"/>
  <c r="DK513"/>
  <c r="DK514"/>
  <c r="DK515"/>
  <c r="DK516"/>
  <c r="DK517"/>
  <c r="DK518"/>
  <c r="DK519"/>
  <c r="DK520"/>
  <c r="DK521"/>
  <c r="DK522"/>
  <c r="DK523"/>
  <c r="DK524"/>
  <c r="DK525"/>
  <c r="DK526"/>
  <c r="DK527"/>
  <c r="DK528"/>
  <c r="DK529"/>
  <c r="DK530"/>
  <c r="DK531"/>
  <c r="DK532"/>
  <c r="DK533"/>
  <c r="DK534"/>
  <c r="DK535"/>
  <c r="DK536"/>
  <c r="DK537"/>
  <c r="DK538"/>
  <c r="DM9"/>
  <c r="DN9"/>
  <c r="DO9"/>
  <c r="DL10"/>
  <c r="DM10"/>
  <c r="DN10"/>
  <c r="DO10"/>
  <c r="DL11"/>
  <c r="DM11"/>
  <c r="DN11"/>
  <c r="DO11"/>
  <c r="DL12"/>
  <c r="DM12"/>
  <c r="DN12"/>
  <c r="DO12"/>
  <c r="DL13"/>
  <c r="DN13"/>
  <c r="DO13"/>
  <c r="DL14"/>
  <c r="DM14"/>
  <c r="DN14"/>
  <c r="DO14"/>
  <c r="DL15"/>
  <c r="DM15"/>
  <c r="DN15"/>
  <c r="DO15"/>
  <c r="DL16"/>
  <c r="DN16"/>
  <c r="DO16"/>
  <c r="DL17"/>
  <c r="DN17"/>
  <c r="DO17"/>
  <c r="DM18"/>
  <c r="DN18"/>
  <c r="DO18"/>
  <c r="DL19"/>
  <c r="DN19"/>
  <c r="DO19"/>
  <c r="DL20"/>
  <c r="DN20"/>
  <c r="DO20"/>
  <c r="DL21"/>
  <c r="DN21"/>
  <c r="DO21"/>
  <c r="DM22"/>
  <c r="DO22"/>
  <c r="DL23"/>
  <c r="DM23"/>
  <c r="DN23"/>
  <c r="DO23"/>
  <c r="DM24"/>
  <c r="DO24"/>
  <c r="DL25"/>
  <c r="DM25"/>
  <c r="DN25"/>
  <c r="DO25"/>
  <c r="DM26"/>
  <c r="DN26"/>
  <c r="DO26"/>
  <c r="DL27"/>
  <c r="DN27"/>
  <c r="DO27"/>
  <c r="DL28"/>
  <c r="DN28"/>
  <c r="DO28"/>
  <c r="DL29"/>
  <c r="DN29"/>
  <c r="DO29"/>
  <c r="DM30"/>
  <c r="DO30"/>
  <c r="DL31"/>
  <c r="DN31"/>
  <c r="DO31"/>
  <c r="DL32"/>
  <c r="DN32"/>
  <c r="DO32"/>
  <c r="DL33"/>
  <c r="DN33"/>
  <c r="DO33"/>
  <c r="DM34"/>
  <c r="DN34"/>
  <c r="DO34"/>
  <c r="DL35"/>
  <c r="DM35"/>
  <c r="DN35"/>
  <c r="DO35"/>
  <c r="DL36"/>
  <c r="DM36"/>
  <c r="DN36"/>
  <c r="DO36"/>
  <c r="DL37"/>
  <c r="DM37"/>
  <c r="DN37"/>
  <c r="DO37"/>
  <c r="DL38"/>
  <c r="DM38"/>
  <c r="DN38"/>
  <c r="DO38"/>
  <c r="DL39"/>
  <c r="DM39"/>
  <c r="DN39"/>
  <c r="DO39"/>
  <c r="DL40"/>
  <c r="DM40"/>
  <c r="DN40"/>
  <c r="DO40"/>
  <c r="DL41"/>
  <c r="DM41"/>
  <c r="DN41"/>
  <c r="DO41"/>
  <c r="DL42"/>
  <c r="DM42"/>
  <c r="DN42"/>
  <c r="DO42"/>
  <c r="DL43"/>
  <c r="DM43"/>
  <c r="DN43"/>
  <c r="DO43"/>
  <c r="DL44"/>
  <c r="DM44"/>
  <c r="DN44"/>
  <c r="DO44"/>
  <c r="DL45"/>
  <c r="DM45"/>
  <c r="DN45"/>
  <c r="DO45"/>
  <c r="DL46"/>
  <c r="DM46"/>
  <c r="DN46"/>
  <c r="DO46"/>
  <c r="DL47"/>
  <c r="DM47"/>
  <c r="DN47"/>
  <c r="DO47"/>
  <c r="DL48"/>
  <c r="DM48"/>
  <c r="DN48"/>
  <c r="DO48"/>
  <c r="DL49"/>
  <c r="DM49"/>
  <c r="DN49"/>
  <c r="DO49"/>
  <c r="DL50"/>
  <c r="DM50"/>
  <c r="DN50"/>
  <c r="DO50"/>
  <c r="DL51"/>
  <c r="DM51"/>
  <c r="DN51"/>
  <c r="DO51"/>
  <c r="DL52"/>
  <c r="DM52"/>
  <c r="DN52"/>
  <c r="DO52"/>
  <c r="DL53"/>
  <c r="DM53"/>
  <c r="DN53"/>
  <c r="DO53"/>
  <c r="DL54"/>
  <c r="DM54"/>
  <c r="DN54"/>
  <c r="DO54"/>
  <c r="DL55"/>
  <c r="DM55"/>
  <c r="DN55"/>
  <c r="DO55"/>
  <c r="DL56"/>
  <c r="DM56"/>
  <c r="DN56"/>
  <c r="DO56"/>
  <c r="DL57"/>
  <c r="DM57"/>
  <c r="DN57"/>
  <c r="DO57"/>
  <c r="DL58"/>
  <c r="DM58"/>
  <c r="DN58"/>
  <c r="DO58"/>
  <c r="DL59"/>
  <c r="DM59"/>
  <c r="DN59"/>
  <c r="DO59"/>
  <c r="DL60"/>
  <c r="DM60"/>
  <c r="DN60"/>
  <c r="DO60"/>
  <c r="DL61"/>
  <c r="DM61"/>
  <c r="DN61"/>
  <c r="DO61"/>
  <c r="DL62"/>
  <c r="DM62"/>
  <c r="DN62"/>
  <c r="DO62"/>
  <c r="DL63"/>
  <c r="DM63"/>
  <c r="DN63"/>
  <c r="DO63"/>
  <c r="DL64"/>
  <c r="DM64"/>
  <c r="DN64"/>
  <c r="DO64"/>
  <c r="DL65"/>
  <c r="DM65"/>
  <c r="DN65"/>
  <c r="DO65"/>
  <c r="DL66"/>
  <c r="DM66"/>
  <c r="DN66"/>
  <c r="DO66"/>
  <c r="DL67"/>
  <c r="DM67"/>
  <c r="DN67"/>
  <c r="DO67"/>
  <c r="DL68"/>
  <c r="DM68"/>
  <c r="DN68"/>
  <c r="DO68"/>
  <c r="DL69"/>
  <c r="DM69"/>
  <c r="DN69"/>
  <c r="DO69"/>
  <c r="DL70"/>
  <c r="DM70"/>
  <c r="DN70"/>
  <c r="DO70"/>
  <c r="DL71"/>
  <c r="DM71"/>
  <c r="DN71"/>
  <c r="DO71"/>
  <c r="DM72"/>
  <c r="DO72"/>
  <c r="DL73"/>
  <c r="DM73"/>
  <c r="DN73"/>
  <c r="DO73"/>
  <c r="DL74"/>
  <c r="DM74"/>
  <c r="DN74"/>
  <c r="DO74"/>
  <c r="DL75"/>
  <c r="DN75"/>
  <c r="DO75"/>
  <c r="DL76"/>
  <c r="DM76"/>
  <c r="DN76"/>
  <c r="DO76"/>
  <c r="DL77"/>
  <c r="DM77"/>
  <c r="DN77"/>
  <c r="DO77"/>
  <c r="DL78"/>
  <c r="DM78"/>
  <c r="DN78"/>
  <c r="DO78"/>
  <c r="DL79"/>
  <c r="DM79"/>
  <c r="DN79"/>
  <c r="DO79"/>
  <c r="DL80"/>
  <c r="DM80"/>
  <c r="DN80"/>
  <c r="DO80"/>
  <c r="DL81"/>
  <c r="DM81"/>
  <c r="DN81"/>
  <c r="DO81"/>
  <c r="DL82"/>
  <c r="DM82"/>
  <c r="DN82"/>
  <c r="DO82"/>
  <c r="DL83"/>
  <c r="DM83"/>
  <c r="DN83"/>
  <c r="DO83"/>
  <c r="DL84"/>
  <c r="DM84"/>
  <c r="DN84"/>
  <c r="DO84"/>
  <c r="DL85"/>
  <c r="DM85"/>
  <c r="DN85"/>
  <c r="DO85"/>
  <c r="DL86"/>
  <c r="DM86"/>
  <c r="DN86"/>
  <c r="DO86"/>
  <c r="DL87"/>
  <c r="DM87"/>
  <c r="DN87"/>
  <c r="DO87"/>
  <c r="DL88"/>
  <c r="DM88"/>
  <c r="DN88"/>
  <c r="DO88"/>
  <c r="DL89"/>
  <c r="DM89"/>
  <c r="DN89"/>
  <c r="DO89"/>
  <c r="DL90"/>
  <c r="DM90"/>
  <c r="DN90"/>
  <c r="DO90"/>
  <c r="DL91"/>
  <c r="DM91"/>
  <c r="DN91"/>
  <c r="DO91"/>
  <c r="DL92"/>
  <c r="DM92"/>
  <c r="DN92"/>
  <c r="DO92"/>
  <c r="DL93"/>
  <c r="DM93"/>
  <c r="DN93"/>
  <c r="DO93"/>
  <c r="DL94"/>
  <c r="DM94"/>
  <c r="DN94"/>
  <c r="DO94"/>
  <c r="DL95"/>
  <c r="DM95"/>
  <c r="DN95"/>
  <c r="DO95"/>
  <c r="DL96"/>
  <c r="DM96"/>
  <c r="DN96"/>
  <c r="DO96"/>
  <c r="DL97"/>
  <c r="DM97"/>
  <c r="DN97"/>
  <c r="DO97"/>
  <c r="DL98"/>
  <c r="DM98"/>
  <c r="DN98"/>
  <c r="DO98"/>
  <c r="DL99"/>
  <c r="DM99"/>
  <c r="DN99"/>
  <c r="DO99"/>
  <c r="DL100"/>
  <c r="DM100"/>
  <c r="DN100"/>
  <c r="DO100"/>
  <c r="DL101"/>
  <c r="DM101"/>
  <c r="DN101"/>
  <c r="DO101"/>
  <c r="DL102"/>
  <c r="DM102"/>
  <c r="DN102"/>
  <c r="DO102"/>
  <c r="DL103"/>
  <c r="DM103"/>
  <c r="DN103"/>
  <c r="DO103"/>
  <c r="DL104"/>
  <c r="DM104"/>
  <c r="DN104"/>
  <c r="DO104"/>
  <c r="DL105"/>
  <c r="DM105"/>
  <c r="DN105"/>
  <c r="DO105"/>
  <c r="DL106"/>
  <c r="DM106"/>
  <c r="DN106"/>
  <c r="DO106"/>
  <c r="DL107"/>
  <c r="DM107"/>
  <c r="DN107"/>
  <c r="DO107"/>
  <c r="DL108"/>
  <c r="DM108"/>
  <c r="DN108"/>
  <c r="DO108"/>
  <c r="DL109"/>
  <c r="DM109"/>
  <c r="DN109"/>
  <c r="DO109"/>
  <c r="DL110"/>
  <c r="DM110"/>
  <c r="DN110"/>
  <c r="DO110"/>
  <c r="DL111"/>
  <c r="DM111"/>
  <c r="DN111"/>
  <c r="DO111"/>
  <c r="DL112"/>
  <c r="DM112"/>
  <c r="DN112"/>
  <c r="DO112"/>
  <c r="DL113"/>
  <c r="DM113"/>
  <c r="DN113"/>
  <c r="DO113"/>
  <c r="DL114"/>
  <c r="DM114"/>
  <c r="DN114"/>
  <c r="DO114"/>
  <c r="DL115"/>
  <c r="DM115"/>
  <c r="DN115"/>
  <c r="DO115"/>
  <c r="DL116"/>
  <c r="DM116"/>
  <c r="DN116"/>
  <c r="DO116"/>
  <c r="DL117"/>
  <c r="DM117"/>
  <c r="DN117"/>
  <c r="DO117"/>
  <c r="DL118"/>
  <c r="DM118"/>
  <c r="DN118"/>
  <c r="DO118"/>
  <c r="DL119"/>
  <c r="DM119"/>
  <c r="DN119"/>
  <c r="DO119"/>
  <c r="DL120"/>
  <c r="DM120"/>
  <c r="DN120"/>
  <c r="DO120"/>
  <c r="DL121"/>
  <c r="DM121"/>
  <c r="DN121"/>
  <c r="DO121"/>
  <c r="DL122"/>
  <c r="DM122"/>
  <c r="DN122"/>
  <c r="DO122"/>
  <c r="DL123"/>
  <c r="DM123"/>
  <c r="DN123"/>
  <c r="DO123"/>
  <c r="DL124"/>
  <c r="DM124"/>
  <c r="DN124"/>
  <c r="DO124"/>
  <c r="DL125"/>
  <c r="DM125"/>
  <c r="DN125"/>
  <c r="DO125"/>
  <c r="DL126"/>
  <c r="DM126"/>
  <c r="DN126"/>
  <c r="DO126"/>
  <c r="DL127"/>
  <c r="DM127"/>
  <c r="DN127"/>
  <c r="DO127"/>
  <c r="DL128"/>
  <c r="DM128"/>
  <c r="DN128"/>
  <c r="DO128"/>
  <c r="DL129"/>
  <c r="DM129"/>
  <c r="DN129"/>
  <c r="DO129"/>
  <c r="DL130"/>
  <c r="DM130"/>
  <c r="DN130"/>
  <c r="DO130"/>
  <c r="DL131"/>
  <c r="DM131"/>
  <c r="DN131"/>
  <c r="DO131"/>
  <c r="DL132"/>
  <c r="DM132"/>
  <c r="DN132"/>
  <c r="DO132"/>
  <c r="DL133"/>
  <c r="DM133"/>
  <c r="DN133"/>
  <c r="DO133"/>
  <c r="DL134"/>
  <c r="DM134"/>
  <c r="DN134"/>
  <c r="DO134"/>
  <c r="DL135"/>
  <c r="DM135"/>
  <c r="DN135"/>
  <c r="DO135"/>
  <c r="DL136"/>
  <c r="DM136"/>
  <c r="DN136"/>
  <c r="DO136"/>
  <c r="DL137"/>
  <c r="DM137"/>
  <c r="DN137"/>
  <c r="DO137"/>
  <c r="DL138"/>
  <c r="DM138"/>
  <c r="DN138"/>
  <c r="DO138"/>
  <c r="DL139"/>
  <c r="DM139"/>
  <c r="DN139"/>
  <c r="DO139"/>
  <c r="DL140"/>
  <c r="DM140"/>
  <c r="DN140"/>
  <c r="DO140"/>
  <c r="DL141"/>
  <c r="DM141"/>
  <c r="DN141"/>
  <c r="DO141"/>
  <c r="DL142"/>
  <c r="DM142"/>
  <c r="DN142"/>
  <c r="DO142"/>
  <c r="DL143"/>
  <c r="DM143"/>
  <c r="DN143"/>
  <c r="DO143"/>
  <c r="DL144"/>
  <c r="DM144"/>
  <c r="DN144"/>
  <c r="DO144"/>
  <c r="DL145"/>
  <c r="DM145"/>
  <c r="DN145"/>
  <c r="DO145"/>
  <c r="DL146"/>
  <c r="DM146"/>
  <c r="DN146"/>
  <c r="DO146"/>
  <c r="DL147"/>
  <c r="DM147"/>
  <c r="DN147"/>
  <c r="DO147"/>
  <c r="DL148"/>
  <c r="DM148"/>
  <c r="DN148"/>
  <c r="DO148"/>
  <c r="DL149"/>
  <c r="DM149"/>
  <c r="DN149"/>
  <c r="DO149"/>
  <c r="DL150"/>
  <c r="DM150"/>
  <c r="DN150"/>
  <c r="DO150"/>
  <c r="DL151"/>
  <c r="DM151"/>
  <c r="DN151"/>
  <c r="DO151"/>
  <c r="DL152"/>
  <c r="DM152"/>
  <c r="DN152"/>
  <c r="DO152"/>
  <c r="DL153"/>
  <c r="DM153"/>
  <c r="DN153"/>
  <c r="DO153"/>
  <c r="DL154"/>
  <c r="DM154"/>
  <c r="DN154"/>
  <c r="DO154"/>
  <c r="DL155"/>
  <c r="DM155"/>
  <c r="DN155"/>
  <c r="DO155"/>
  <c r="DL156"/>
  <c r="DM156"/>
  <c r="DN156"/>
  <c r="DO156"/>
  <c r="DL157"/>
  <c r="DM157"/>
  <c r="DN157"/>
  <c r="DO157"/>
  <c r="DL158"/>
  <c r="DM158"/>
  <c r="DN158"/>
  <c r="DO158"/>
  <c r="DL159"/>
  <c r="DM159"/>
  <c r="DN159"/>
  <c r="DO159"/>
  <c r="DL160"/>
  <c r="DM160"/>
  <c r="DN160"/>
  <c r="DO160"/>
  <c r="DL161"/>
  <c r="DM161"/>
  <c r="DN161"/>
  <c r="DO161"/>
  <c r="DL162"/>
  <c r="DM162"/>
  <c r="DN162"/>
  <c r="DO162"/>
  <c r="DL163"/>
  <c r="DM163"/>
  <c r="DN163"/>
  <c r="DO163"/>
  <c r="DL164"/>
  <c r="DM164"/>
  <c r="DN164"/>
  <c r="DO164"/>
  <c r="DL165"/>
  <c r="DM165"/>
  <c r="DN165"/>
  <c r="DO165"/>
  <c r="DL166"/>
  <c r="DM166"/>
  <c r="DN166"/>
  <c r="DO166"/>
  <c r="DL167"/>
  <c r="DM167"/>
  <c r="DN167"/>
  <c r="DO167"/>
  <c r="DL168"/>
  <c r="DM168"/>
  <c r="DN168"/>
  <c r="DO168"/>
  <c r="DL169"/>
  <c r="DM169"/>
  <c r="DN169"/>
  <c r="DO169"/>
  <c r="DL170"/>
  <c r="DM170"/>
  <c r="DN170"/>
  <c r="DO170"/>
  <c r="DL171"/>
  <c r="DM171"/>
  <c r="DN171"/>
  <c r="DO171"/>
  <c r="DL172"/>
  <c r="DM172"/>
  <c r="DN172"/>
  <c r="DO172"/>
  <c r="DL173"/>
  <c r="DM173"/>
  <c r="DN173"/>
  <c r="DO173"/>
  <c r="DL174"/>
  <c r="DM174"/>
  <c r="DN174"/>
  <c r="DO174"/>
  <c r="DL175"/>
  <c r="DM175"/>
  <c r="DN175"/>
  <c r="DO175"/>
  <c r="DL176"/>
  <c r="DM176"/>
  <c r="DN176"/>
  <c r="DO176"/>
  <c r="DL177"/>
  <c r="DM177"/>
  <c r="DN177"/>
  <c r="DO177"/>
  <c r="DL178"/>
  <c r="DM178"/>
  <c r="DN178"/>
  <c r="DO178"/>
  <c r="DL179"/>
  <c r="DM179"/>
  <c r="DN179"/>
  <c r="DO179"/>
  <c r="DL180"/>
  <c r="DM180"/>
  <c r="DN180"/>
  <c r="DO180"/>
  <c r="DL181"/>
  <c r="DM181"/>
  <c r="DN181"/>
  <c r="DO181"/>
  <c r="DL182"/>
  <c r="DM182"/>
  <c r="DN182"/>
  <c r="DO182"/>
  <c r="DL183"/>
  <c r="DM183"/>
  <c r="DN183"/>
  <c r="DO183"/>
  <c r="DL184"/>
  <c r="DM184"/>
  <c r="DN184"/>
  <c r="DO184"/>
  <c r="DL185"/>
  <c r="DM185"/>
  <c r="DN185"/>
  <c r="DO185"/>
  <c r="DL186"/>
  <c r="DM186"/>
  <c r="DN186"/>
  <c r="DO186"/>
  <c r="DL187"/>
  <c r="DM187"/>
  <c r="DN187"/>
  <c r="DO187"/>
  <c r="DL188"/>
  <c r="DM188"/>
  <c r="DN188"/>
  <c r="DO188"/>
  <c r="DL189"/>
  <c r="DM189"/>
  <c r="DN189"/>
  <c r="DO189"/>
  <c r="DL190"/>
  <c r="DM190"/>
  <c r="DN190"/>
  <c r="DO190"/>
  <c r="DL191"/>
  <c r="DM191"/>
  <c r="DN191"/>
  <c r="DO191"/>
  <c r="DL192"/>
  <c r="DM192"/>
  <c r="DN192"/>
  <c r="DO192"/>
  <c r="DL193"/>
  <c r="DM193"/>
  <c r="DN193"/>
  <c r="DO193"/>
  <c r="DL194"/>
  <c r="DM194"/>
  <c r="DN194"/>
  <c r="DO194"/>
  <c r="DL195"/>
  <c r="DM195"/>
  <c r="DN195"/>
  <c r="DO195"/>
  <c r="DL196"/>
  <c r="DM196"/>
  <c r="DN196"/>
  <c r="DO196"/>
  <c r="DL197"/>
  <c r="DM197"/>
  <c r="DN197"/>
  <c r="DO197"/>
  <c r="DL198"/>
  <c r="DM198"/>
  <c r="DN198"/>
  <c r="DO198"/>
  <c r="DL199"/>
  <c r="DM199"/>
  <c r="DN199"/>
  <c r="DO199"/>
  <c r="DL200"/>
  <c r="DM200"/>
  <c r="DN200"/>
  <c r="DO200"/>
  <c r="DL201"/>
  <c r="DM201"/>
  <c r="DN201"/>
  <c r="DO201"/>
  <c r="DL202"/>
  <c r="DM202"/>
  <c r="DN202"/>
  <c r="DO202"/>
  <c r="DL203"/>
  <c r="DM203"/>
  <c r="DN203"/>
  <c r="DO203"/>
  <c r="DL204"/>
  <c r="DM204"/>
  <c r="DN204"/>
  <c r="DO204"/>
  <c r="DL205"/>
  <c r="DM205"/>
  <c r="DN205"/>
  <c r="DO205"/>
  <c r="DL206"/>
  <c r="DM206"/>
  <c r="DN206"/>
  <c r="DO206"/>
  <c r="DL207"/>
  <c r="DM207"/>
  <c r="DN207"/>
  <c r="DO207"/>
  <c r="DL208"/>
  <c r="DM208"/>
  <c r="DN208"/>
  <c r="DO208"/>
  <c r="DL209"/>
  <c r="DM209"/>
  <c r="DN209"/>
  <c r="DO209"/>
  <c r="DL210"/>
  <c r="DM210"/>
  <c r="DN210"/>
  <c r="DO210"/>
  <c r="DL211"/>
  <c r="DM211"/>
  <c r="DN211"/>
  <c r="DO211"/>
  <c r="DL212"/>
  <c r="DM212"/>
  <c r="DN212"/>
  <c r="DO212"/>
  <c r="DL213"/>
  <c r="DM213"/>
  <c r="DN213"/>
  <c r="DO213"/>
  <c r="DL214"/>
  <c r="DM214"/>
  <c r="DN214"/>
  <c r="DO214"/>
  <c r="DL215"/>
  <c r="DM215"/>
  <c r="DN215"/>
  <c r="DO215"/>
  <c r="DL216"/>
  <c r="DM216"/>
  <c r="DN216"/>
  <c r="DO216"/>
  <c r="DL217"/>
  <c r="DM217"/>
  <c r="DN217"/>
  <c r="DO217"/>
  <c r="DL218"/>
  <c r="DM218"/>
  <c r="DN218"/>
  <c r="DO218"/>
  <c r="DL219"/>
  <c r="DM219"/>
  <c r="DN219"/>
  <c r="DO219"/>
  <c r="DL220"/>
  <c r="DM220"/>
  <c r="DN220"/>
  <c r="DO220"/>
  <c r="DL221"/>
  <c r="DM221"/>
  <c r="DN221"/>
  <c r="DO221"/>
  <c r="DL222"/>
  <c r="DM222"/>
  <c r="DN222"/>
  <c r="DO222"/>
  <c r="DL223"/>
  <c r="DM223"/>
  <c r="DN223"/>
  <c r="DO223"/>
  <c r="DL224"/>
  <c r="DM224"/>
  <c r="DN224"/>
  <c r="DO224"/>
  <c r="DL225"/>
  <c r="DM225"/>
  <c r="DN225"/>
  <c r="DO225"/>
  <c r="DL226"/>
  <c r="DM226"/>
  <c r="DN226"/>
  <c r="DO226"/>
  <c r="DL227"/>
  <c r="DM227"/>
  <c r="DN227"/>
  <c r="DO227"/>
  <c r="DL228"/>
  <c r="DM228"/>
  <c r="DN228"/>
  <c r="DO228"/>
  <c r="DL229"/>
  <c r="DM229"/>
  <c r="DN229"/>
  <c r="DO229"/>
  <c r="DL230"/>
  <c r="DM230"/>
  <c r="DN230"/>
  <c r="DO230"/>
  <c r="DL231"/>
  <c r="DM231"/>
  <c r="DN231"/>
  <c r="DO231"/>
  <c r="DL232"/>
  <c r="DM232"/>
  <c r="DN232"/>
  <c r="DO232"/>
  <c r="DL233"/>
  <c r="DM233"/>
  <c r="DN233"/>
  <c r="DO233"/>
  <c r="DL234"/>
  <c r="DM234"/>
  <c r="DN234"/>
  <c r="DO234"/>
  <c r="DL235"/>
  <c r="DM235"/>
  <c r="DN235"/>
  <c r="DO235"/>
  <c r="DL236"/>
  <c r="DM236"/>
  <c r="DN236"/>
  <c r="DO236"/>
  <c r="DL237"/>
  <c r="DM237"/>
  <c r="DN237"/>
  <c r="DO237"/>
  <c r="DL238"/>
  <c r="DM238"/>
  <c r="DN238"/>
  <c r="DO238"/>
  <c r="DL239"/>
  <c r="DM239"/>
  <c r="DN239"/>
  <c r="DO239"/>
  <c r="DL240"/>
  <c r="DM240"/>
  <c r="DN240"/>
  <c r="DO240"/>
  <c r="DL241"/>
  <c r="DM241"/>
  <c r="DN241"/>
  <c r="DO241"/>
  <c r="DL242"/>
  <c r="DM242"/>
  <c r="DN242"/>
  <c r="DO242"/>
  <c r="DL243"/>
  <c r="DM243"/>
  <c r="DN243"/>
  <c r="DO243"/>
  <c r="DL244"/>
  <c r="DM244"/>
  <c r="DN244"/>
  <c r="DO244"/>
  <c r="DL245"/>
  <c r="DM245"/>
  <c r="DN245"/>
  <c r="DO245"/>
  <c r="DL246"/>
  <c r="DM246"/>
  <c r="DN246"/>
  <c r="DO246"/>
  <c r="DL247"/>
  <c r="DM247"/>
  <c r="DN247"/>
  <c r="DO247"/>
  <c r="DL248"/>
  <c r="DM248"/>
  <c r="DN248"/>
  <c r="DO248"/>
  <c r="DL249"/>
  <c r="DM249"/>
  <c r="DN249"/>
  <c r="DO249"/>
  <c r="DL250"/>
  <c r="DM250"/>
  <c r="DN250"/>
  <c r="DO250"/>
  <c r="DL251"/>
  <c r="DM251"/>
  <c r="DN251"/>
  <c r="DO251"/>
  <c r="DL252"/>
  <c r="DM252"/>
  <c r="DN252"/>
  <c r="DO252"/>
  <c r="DL253"/>
  <c r="DM253"/>
  <c r="DN253"/>
  <c r="DO253"/>
  <c r="DL254"/>
  <c r="DM254"/>
  <c r="DN254"/>
  <c r="DO254"/>
  <c r="DL255"/>
  <c r="DM255"/>
  <c r="DN255"/>
  <c r="DO255"/>
  <c r="DL256"/>
  <c r="DM256"/>
  <c r="DN256"/>
  <c r="DO256"/>
  <c r="DL257"/>
  <c r="DM257"/>
  <c r="DN257"/>
  <c r="DO257"/>
  <c r="DL258"/>
  <c r="DM258"/>
  <c r="DN258"/>
  <c r="DO258"/>
  <c r="DL259"/>
  <c r="DM259"/>
  <c r="DN259"/>
  <c r="DO259"/>
  <c r="DL260"/>
  <c r="DM260"/>
  <c r="DN260"/>
  <c r="DO260"/>
  <c r="DL261"/>
  <c r="DM261"/>
  <c r="DN261"/>
  <c r="DO261"/>
  <c r="DL262"/>
  <c r="DM262"/>
  <c r="DN262"/>
  <c r="DO262"/>
  <c r="DL263"/>
  <c r="DM263"/>
  <c r="DN263"/>
  <c r="DO263"/>
  <c r="DL264"/>
  <c r="DM264"/>
  <c r="DN264"/>
  <c r="DO264"/>
  <c r="DL265"/>
  <c r="DM265"/>
  <c r="DN265"/>
  <c r="DO265"/>
  <c r="DL266"/>
  <c r="DM266"/>
  <c r="DN266"/>
  <c r="DO266"/>
  <c r="DL267"/>
  <c r="DM267"/>
  <c r="DN267"/>
  <c r="DO267"/>
  <c r="DL268"/>
  <c r="DM268"/>
  <c r="DN268"/>
  <c r="DO268"/>
  <c r="DL269"/>
  <c r="DM269"/>
  <c r="DN269"/>
  <c r="DO269"/>
  <c r="DL270"/>
  <c r="DM270"/>
  <c r="DN270"/>
  <c r="DO270"/>
  <c r="DL271"/>
  <c r="DM271"/>
  <c r="DN271"/>
  <c r="DO271"/>
  <c r="DL272"/>
  <c r="DM272"/>
  <c r="DN272"/>
  <c r="DO272"/>
  <c r="DL273"/>
  <c r="DM273"/>
  <c r="DN273"/>
  <c r="DO273"/>
  <c r="DL274"/>
  <c r="DM274"/>
  <c r="DN274"/>
  <c r="DO274"/>
  <c r="DL275"/>
  <c r="DM275"/>
  <c r="DN275"/>
  <c r="DO275"/>
  <c r="DL276"/>
  <c r="DM276"/>
  <c r="DN276"/>
  <c r="DO276"/>
  <c r="DL277"/>
  <c r="DM277"/>
  <c r="DN277"/>
  <c r="DO277"/>
  <c r="DL278"/>
  <c r="DM278"/>
  <c r="DN278"/>
  <c r="DO278"/>
  <c r="DL279"/>
  <c r="DM279"/>
  <c r="DN279"/>
  <c r="DO279"/>
  <c r="DL280"/>
  <c r="DM280"/>
  <c r="DN280"/>
  <c r="DO280"/>
  <c r="DL281"/>
  <c r="DM281"/>
  <c r="DN281"/>
  <c r="DO281"/>
  <c r="DL282"/>
  <c r="DM282"/>
  <c r="DN282"/>
  <c r="DO282"/>
  <c r="DL283"/>
  <c r="DM283"/>
  <c r="DN283"/>
  <c r="DO283"/>
  <c r="DL284"/>
  <c r="DM284"/>
  <c r="DN284"/>
  <c r="DO284"/>
  <c r="DL285"/>
  <c r="DM285"/>
  <c r="DN285"/>
  <c r="DO285"/>
  <c r="DL286"/>
  <c r="DM286"/>
  <c r="DN286"/>
  <c r="DO286"/>
  <c r="DL287"/>
  <c r="DM287"/>
  <c r="DN287"/>
  <c r="DO287"/>
  <c r="DL288"/>
  <c r="DM288"/>
  <c r="DN288"/>
  <c r="DO288"/>
  <c r="DL289"/>
  <c r="DM289"/>
  <c r="DN289"/>
  <c r="DO289"/>
  <c r="DL290"/>
  <c r="DM290"/>
  <c r="DN290"/>
  <c r="DO290"/>
  <c r="DL291"/>
  <c r="DM291"/>
  <c r="DN291"/>
  <c r="DO291"/>
  <c r="DL292"/>
  <c r="DM292"/>
  <c r="DN292"/>
  <c r="DO292"/>
  <c r="DL293"/>
  <c r="DM293"/>
  <c r="DN293"/>
  <c r="DO293"/>
  <c r="DL294"/>
  <c r="DM294"/>
  <c r="DN294"/>
  <c r="DO294"/>
  <c r="DL295"/>
  <c r="DM295"/>
  <c r="DN295"/>
  <c r="DO295"/>
  <c r="DL296"/>
  <c r="DM296"/>
  <c r="DN296"/>
  <c r="DO296"/>
  <c r="DL297"/>
  <c r="DM297"/>
  <c r="DN297"/>
  <c r="DO297"/>
  <c r="DL298"/>
  <c r="DM298"/>
  <c r="DN298"/>
  <c r="DO298"/>
  <c r="DL299"/>
  <c r="DM299"/>
  <c r="DN299"/>
  <c r="DO299"/>
  <c r="DL300"/>
  <c r="DM300"/>
  <c r="DN300"/>
  <c r="DO300"/>
  <c r="DL301"/>
  <c r="DM301"/>
  <c r="DN301"/>
  <c r="DO301"/>
  <c r="DL302"/>
  <c r="DM302"/>
  <c r="DN302"/>
  <c r="DO302"/>
  <c r="DL303"/>
  <c r="DM303"/>
  <c r="DN303"/>
  <c r="DO303"/>
  <c r="DL304"/>
  <c r="DM304"/>
  <c r="DN304"/>
  <c r="DO304"/>
  <c r="DL305"/>
  <c r="DM305"/>
  <c r="DN305"/>
  <c r="DO305"/>
  <c r="DL306"/>
  <c r="DM306"/>
  <c r="DN306"/>
  <c r="DO306"/>
  <c r="DL307"/>
  <c r="DM307"/>
  <c r="DN307"/>
  <c r="DO307"/>
  <c r="DL308"/>
  <c r="DM308"/>
  <c r="DN308"/>
  <c r="DO308"/>
  <c r="DL309"/>
  <c r="DM309"/>
  <c r="DN309"/>
  <c r="DO309"/>
  <c r="DL310"/>
  <c r="DM310"/>
  <c r="DN310"/>
  <c r="DO310"/>
  <c r="DL311"/>
  <c r="DM311"/>
  <c r="DN311"/>
  <c r="DO311"/>
  <c r="DL312"/>
  <c r="DM312"/>
  <c r="DN312"/>
  <c r="DO312"/>
  <c r="DL313"/>
  <c r="DM313"/>
  <c r="DN313"/>
  <c r="DO313"/>
  <c r="DL314"/>
  <c r="DM314"/>
  <c r="DN314"/>
  <c r="DO314"/>
  <c r="DL315"/>
  <c r="DM315"/>
  <c r="DN315"/>
  <c r="DO315"/>
  <c r="DL316"/>
  <c r="DM316"/>
  <c r="DN316"/>
  <c r="DO316"/>
  <c r="DL317"/>
  <c r="DM317"/>
  <c r="DN317"/>
  <c r="DO317"/>
  <c r="DL318"/>
  <c r="DM318"/>
  <c r="DN318"/>
  <c r="DO318"/>
  <c r="DL319"/>
  <c r="DM319"/>
  <c r="DN319"/>
  <c r="DO319"/>
  <c r="DL320"/>
  <c r="DM320"/>
  <c r="DN320"/>
  <c r="DO320"/>
  <c r="DL321"/>
  <c r="DM321"/>
  <c r="DN321"/>
  <c r="DO321"/>
  <c r="DL322"/>
  <c r="DM322"/>
  <c r="DN322"/>
  <c r="DO322"/>
  <c r="DL323"/>
  <c r="DM323"/>
  <c r="DN323"/>
  <c r="DO323"/>
  <c r="DL324"/>
  <c r="DM324"/>
  <c r="DN324"/>
  <c r="DO324"/>
  <c r="DL325"/>
  <c r="DM325"/>
  <c r="DN325"/>
  <c r="DO325"/>
  <c r="DL326"/>
  <c r="DM326"/>
  <c r="DN326"/>
  <c r="DO326"/>
  <c r="DL327"/>
  <c r="DM327"/>
  <c r="DN327"/>
  <c r="DO327"/>
  <c r="DL328"/>
  <c r="DM328"/>
  <c r="DN328"/>
  <c r="DO328"/>
  <c r="DL329"/>
  <c r="DM329"/>
  <c r="DN329"/>
  <c r="DO329"/>
  <c r="DL330"/>
  <c r="DM330"/>
  <c r="DN330"/>
  <c r="DO330"/>
  <c r="DL331"/>
  <c r="DM331"/>
  <c r="DN331"/>
  <c r="DO331"/>
  <c r="DL332"/>
  <c r="DM332"/>
  <c r="DN332"/>
  <c r="DO332"/>
  <c r="DL333"/>
  <c r="DM333"/>
  <c r="DN333"/>
  <c r="DO333"/>
  <c r="DL334"/>
  <c r="DM334"/>
  <c r="DN334"/>
  <c r="DO334"/>
  <c r="DL335"/>
  <c r="DM335"/>
  <c r="DN335"/>
  <c r="DO335"/>
  <c r="DL336"/>
  <c r="DM336"/>
  <c r="DN336"/>
  <c r="DO336"/>
  <c r="DL337"/>
  <c r="DM337"/>
  <c r="DN337"/>
  <c r="DO337"/>
  <c r="DL338"/>
  <c r="DM338"/>
  <c r="DN338"/>
  <c r="DO338"/>
  <c r="DL339"/>
  <c r="DM339"/>
  <c r="DN339"/>
  <c r="DO339"/>
  <c r="DL340"/>
  <c r="DM340"/>
  <c r="DN340"/>
  <c r="DO340"/>
  <c r="DL341"/>
  <c r="DM341"/>
  <c r="DN341"/>
  <c r="DO341"/>
  <c r="DL342"/>
  <c r="DM342"/>
  <c r="DN342"/>
  <c r="DO342"/>
  <c r="DL343"/>
  <c r="DM343"/>
  <c r="DN343"/>
  <c r="DO343"/>
  <c r="DL344"/>
  <c r="DM344"/>
  <c r="DN344"/>
  <c r="DO344"/>
  <c r="DL345"/>
  <c r="DM345"/>
  <c r="DN345"/>
  <c r="DO345"/>
  <c r="DL346"/>
  <c r="DM346"/>
  <c r="DN346"/>
  <c r="DO346"/>
  <c r="DL347"/>
  <c r="DM347"/>
  <c r="DN347"/>
  <c r="DO347"/>
  <c r="DL348"/>
  <c r="DM348"/>
  <c r="DN348"/>
  <c r="DO348"/>
  <c r="DL349"/>
  <c r="DM349"/>
  <c r="DN349"/>
  <c r="DO349"/>
  <c r="DL350"/>
  <c r="DM350"/>
  <c r="DN350"/>
  <c r="DO350"/>
  <c r="DL351"/>
  <c r="DM351"/>
  <c r="DN351"/>
  <c r="DO351"/>
  <c r="DL352"/>
  <c r="DM352"/>
  <c r="DN352"/>
  <c r="DO352"/>
  <c r="DL353"/>
  <c r="DM353"/>
  <c r="DN353"/>
  <c r="DO353"/>
  <c r="DL354"/>
  <c r="DM354"/>
  <c r="DN354"/>
  <c r="DO354"/>
  <c r="DL355"/>
  <c r="DM355"/>
  <c r="DN355"/>
  <c r="DO355"/>
  <c r="DL356"/>
  <c r="DM356"/>
  <c r="DN356"/>
  <c r="DO356"/>
  <c r="DL357"/>
  <c r="DM357"/>
  <c r="DN357"/>
  <c r="DO357"/>
  <c r="DL358"/>
  <c r="DM358"/>
  <c r="DN358"/>
  <c r="DO358"/>
  <c r="DL359"/>
  <c r="DM359"/>
  <c r="DN359"/>
  <c r="DO359"/>
  <c r="DL360"/>
  <c r="DM360"/>
  <c r="DN360"/>
  <c r="DO360"/>
  <c r="DL361"/>
  <c r="DM361"/>
  <c r="DN361"/>
  <c r="DO361"/>
  <c r="DL362"/>
  <c r="DM362"/>
  <c r="DN362"/>
  <c r="DO362"/>
  <c r="DL363"/>
  <c r="DM363"/>
  <c r="DN363"/>
  <c r="DO363"/>
  <c r="DL364"/>
  <c r="DM364"/>
  <c r="DN364"/>
  <c r="DO364"/>
  <c r="DL365"/>
  <c r="DM365"/>
  <c r="DN365"/>
  <c r="DO365"/>
  <c r="DL366"/>
  <c r="DM366"/>
  <c r="DN366"/>
  <c r="DO366"/>
  <c r="DL367"/>
  <c r="DM367"/>
  <c r="DN367"/>
  <c r="DO367"/>
  <c r="DL368"/>
  <c r="DM368"/>
  <c r="DN368"/>
  <c r="DO368"/>
  <c r="DL369"/>
  <c r="DM369"/>
  <c r="DN369"/>
  <c r="DO369"/>
  <c r="DL370"/>
  <c r="DM370"/>
  <c r="DN370"/>
  <c r="DO370"/>
  <c r="DL371"/>
  <c r="DM371"/>
  <c r="DN371"/>
  <c r="DO371"/>
  <c r="DL372"/>
  <c r="DM372"/>
  <c r="DN372"/>
  <c r="DO372"/>
  <c r="DL373"/>
  <c r="DM373"/>
  <c r="DN373"/>
  <c r="DO373"/>
  <c r="DL374"/>
  <c r="DM374"/>
  <c r="DN374"/>
  <c r="DO374"/>
  <c r="DL375"/>
  <c r="DM375"/>
  <c r="DN375"/>
  <c r="DO375"/>
  <c r="DL376"/>
  <c r="DM376"/>
  <c r="DN376"/>
  <c r="DO376"/>
  <c r="DL377"/>
  <c r="DM377"/>
  <c r="DN377"/>
  <c r="DO377"/>
  <c r="DL378"/>
  <c r="DM378"/>
  <c r="DN378"/>
  <c r="DO378"/>
  <c r="DL379"/>
  <c r="DM379"/>
  <c r="DN379"/>
  <c r="DO379"/>
  <c r="DL380"/>
  <c r="DM380"/>
  <c r="DN380"/>
  <c r="DO380"/>
  <c r="DL381"/>
  <c r="DM381"/>
  <c r="DN381"/>
  <c r="DO381"/>
  <c r="DL382"/>
  <c r="DM382"/>
  <c r="DN382"/>
  <c r="DO382"/>
  <c r="DL383"/>
  <c r="DM383"/>
  <c r="DN383"/>
  <c r="DO383"/>
  <c r="DL384"/>
  <c r="DM384"/>
  <c r="DN384"/>
  <c r="DO384"/>
  <c r="DL385"/>
  <c r="DM385"/>
  <c r="DN385"/>
  <c r="DO385"/>
  <c r="DL386"/>
  <c r="DM386"/>
  <c r="DN386"/>
  <c r="DO386"/>
  <c r="DL387"/>
  <c r="DM387"/>
  <c r="DN387"/>
  <c r="DO387"/>
  <c r="DL388"/>
  <c r="DM388"/>
  <c r="DN388"/>
  <c r="DO388"/>
  <c r="DL389"/>
  <c r="DM389"/>
  <c r="DN389"/>
  <c r="DO389"/>
  <c r="DL390"/>
  <c r="DM390"/>
  <c r="DN390"/>
  <c r="DO390"/>
  <c r="DL391"/>
  <c r="DM391"/>
  <c r="DN391"/>
  <c r="DO391"/>
  <c r="DL392"/>
  <c r="DM392"/>
  <c r="DN392"/>
  <c r="DO392"/>
  <c r="DL393"/>
  <c r="DM393"/>
  <c r="DN393"/>
  <c r="DO393"/>
  <c r="DL394"/>
  <c r="DM394"/>
  <c r="DN394"/>
  <c r="DO394"/>
  <c r="DL395"/>
  <c r="DM395"/>
  <c r="DN395"/>
  <c r="DO395"/>
  <c r="DL396"/>
  <c r="DM396"/>
  <c r="DN396"/>
  <c r="DO396"/>
  <c r="DL397"/>
  <c r="DM397"/>
  <c r="DN397"/>
  <c r="DO397"/>
  <c r="DL398"/>
  <c r="DM398"/>
  <c r="DN398"/>
  <c r="DO398"/>
  <c r="DL399"/>
  <c r="DM399"/>
  <c r="DN399"/>
  <c r="DO399"/>
  <c r="DL400"/>
  <c r="DM400"/>
  <c r="DN400"/>
  <c r="DO400"/>
  <c r="DL401"/>
  <c r="DM401"/>
  <c r="DN401"/>
  <c r="DO401"/>
  <c r="DL402"/>
  <c r="DM402"/>
  <c r="DN402"/>
  <c r="DO402"/>
  <c r="DL403"/>
  <c r="DM403"/>
  <c r="DN403"/>
  <c r="DO403"/>
  <c r="DL404"/>
  <c r="DM404"/>
  <c r="DN404"/>
  <c r="DO404"/>
  <c r="DL405"/>
  <c r="DM405"/>
  <c r="DN405"/>
  <c r="DO405"/>
  <c r="DL406"/>
  <c r="DM406"/>
  <c r="DN406"/>
  <c r="DO406"/>
  <c r="DL407"/>
  <c r="DM407"/>
  <c r="DN407"/>
  <c r="DO407"/>
  <c r="DL408"/>
  <c r="DM408"/>
  <c r="DN408"/>
  <c r="DO408"/>
  <c r="DL409"/>
  <c r="DM409"/>
  <c r="DN409"/>
  <c r="DO409"/>
  <c r="DL410"/>
  <c r="DM410"/>
  <c r="DN410"/>
  <c r="DO410"/>
  <c r="DL411"/>
  <c r="DM411"/>
  <c r="DN411"/>
  <c r="DO411"/>
  <c r="DL412"/>
  <c r="DM412"/>
  <c r="DN412"/>
  <c r="DO412"/>
  <c r="DL413"/>
  <c r="DM413"/>
  <c r="DN413"/>
  <c r="DO413"/>
  <c r="DL414"/>
  <c r="DM414"/>
  <c r="DN414"/>
  <c r="DO414"/>
  <c r="DL415"/>
  <c r="DM415"/>
  <c r="DN415"/>
  <c r="DO415"/>
  <c r="DL416"/>
  <c r="DM416"/>
  <c r="DN416"/>
  <c r="DO416"/>
  <c r="DL417"/>
  <c r="DM417"/>
  <c r="DN417"/>
  <c r="DO417"/>
  <c r="DL418"/>
  <c r="DM418"/>
  <c r="DN418"/>
  <c r="DO418"/>
  <c r="DL419"/>
  <c r="DM419"/>
  <c r="DN419"/>
  <c r="DO419"/>
  <c r="DL420"/>
  <c r="DM420"/>
  <c r="DN420"/>
  <c r="DO420"/>
  <c r="DL421"/>
  <c r="DM421"/>
  <c r="DN421"/>
  <c r="DO421"/>
  <c r="DL422"/>
  <c r="DM422"/>
  <c r="DN422"/>
  <c r="DO422"/>
  <c r="DL423"/>
  <c r="DM423"/>
  <c r="DN423"/>
  <c r="DO423"/>
  <c r="DL424"/>
  <c r="DM424"/>
  <c r="DN424"/>
  <c r="DO424"/>
  <c r="DL425"/>
  <c r="DM425"/>
  <c r="DN425"/>
  <c r="DO425"/>
  <c r="DL426"/>
  <c r="DM426"/>
  <c r="DN426"/>
  <c r="DO426"/>
  <c r="DL427"/>
  <c r="DM427"/>
  <c r="DN427"/>
  <c r="DO427"/>
  <c r="DL428"/>
  <c r="DM428"/>
  <c r="DN428"/>
  <c r="DO428"/>
  <c r="DL429"/>
  <c r="DM429"/>
  <c r="DN429"/>
  <c r="DO429"/>
  <c r="DL430"/>
  <c r="DM430"/>
  <c r="DN430"/>
  <c r="DO430"/>
  <c r="DL431"/>
  <c r="DM431"/>
  <c r="DN431"/>
  <c r="DO431"/>
  <c r="DL432"/>
  <c r="DM432"/>
  <c r="DN432"/>
  <c r="DO432"/>
  <c r="DL433"/>
  <c r="DM433"/>
  <c r="DN433"/>
  <c r="DO433"/>
  <c r="DL434"/>
  <c r="DM434"/>
  <c r="DN434"/>
  <c r="DO434"/>
  <c r="DL435"/>
  <c r="DM435"/>
  <c r="DN435"/>
  <c r="DO435"/>
  <c r="DL436"/>
  <c r="DM436"/>
  <c r="DN436"/>
  <c r="DO436"/>
  <c r="DL437"/>
  <c r="DM437"/>
  <c r="DN437"/>
  <c r="DO437"/>
  <c r="DL438"/>
  <c r="DM438"/>
  <c r="DN438"/>
  <c r="DO438"/>
  <c r="DL439"/>
  <c r="DM439"/>
  <c r="DN439"/>
  <c r="DO439"/>
  <c r="DL440"/>
  <c r="DM440"/>
  <c r="DN440"/>
  <c r="DO440"/>
  <c r="DL441"/>
  <c r="DM441"/>
  <c r="DN441"/>
  <c r="DO441"/>
  <c r="DL442"/>
  <c r="DM442"/>
  <c r="DN442"/>
  <c r="DO442"/>
  <c r="DL443"/>
  <c r="DM443"/>
  <c r="DN443"/>
  <c r="DO443"/>
  <c r="DL444"/>
  <c r="DM444"/>
  <c r="DN444"/>
  <c r="DO444"/>
  <c r="DL445"/>
  <c r="DM445"/>
  <c r="DN445"/>
  <c r="DO445"/>
  <c r="DL446"/>
  <c r="DM446"/>
  <c r="DN446"/>
  <c r="DO446"/>
  <c r="DL447"/>
  <c r="DM447"/>
  <c r="DN447"/>
  <c r="DO447"/>
  <c r="DL448"/>
  <c r="DM448"/>
  <c r="DN448"/>
  <c r="DO448"/>
  <c r="DL449"/>
  <c r="DM449"/>
  <c r="DN449"/>
  <c r="DO449"/>
  <c r="DL450"/>
  <c r="DM450"/>
  <c r="DN450"/>
  <c r="DO450"/>
  <c r="DL451"/>
  <c r="DM451"/>
  <c r="DN451"/>
  <c r="DO451"/>
  <c r="DL452"/>
  <c r="DM452"/>
  <c r="DN452"/>
  <c r="DO452"/>
  <c r="DL453"/>
  <c r="DM453"/>
  <c r="DN453"/>
  <c r="DO453"/>
  <c r="DL454"/>
  <c r="DM454"/>
  <c r="DN454"/>
  <c r="DO454"/>
  <c r="DL455"/>
  <c r="DM455"/>
  <c r="DN455"/>
  <c r="DO455"/>
  <c r="DL456"/>
  <c r="DM456"/>
  <c r="DN456"/>
  <c r="DO456"/>
  <c r="DL457"/>
  <c r="DM457"/>
  <c r="DN457"/>
  <c r="DO457"/>
  <c r="DL458"/>
  <c r="DM458"/>
  <c r="DN458"/>
  <c r="DO458"/>
  <c r="DL459"/>
  <c r="DM459"/>
  <c r="DN459"/>
  <c r="DO459"/>
  <c r="DL460"/>
  <c r="DM460"/>
  <c r="DN460"/>
  <c r="DO460"/>
  <c r="DL461"/>
  <c r="DM461"/>
  <c r="DN461"/>
  <c r="DO461"/>
  <c r="DL462"/>
  <c r="DM462"/>
  <c r="DN462"/>
  <c r="DO462"/>
  <c r="DL463"/>
  <c r="DM463"/>
  <c r="DN463"/>
  <c r="DO463"/>
  <c r="DL464"/>
  <c r="DM464"/>
  <c r="DN464"/>
  <c r="DO464"/>
  <c r="DL465"/>
  <c r="DM465"/>
  <c r="DN465"/>
  <c r="DO465"/>
  <c r="DL466"/>
  <c r="DM466"/>
  <c r="DN466"/>
  <c r="DO466"/>
  <c r="DL467"/>
  <c r="DM467"/>
  <c r="DN467"/>
  <c r="DO467"/>
  <c r="DL468"/>
  <c r="DM468"/>
  <c r="DN468"/>
  <c r="DO468"/>
  <c r="DL469"/>
  <c r="DM469"/>
  <c r="DN469"/>
  <c r="DO469"/>
  <c r="DL470"/>
  <c r="DM470"/>
  <c r="DN470"/>
  <c r="DO470"/>
  <c r="DL471"/>
  <c r="DM471"/>
  <c r="DN471"/>
  <c r="DO471"/>
  <c r="DL472"/>
  <c r="DM472"/>
  <c r="DN472"/>
  <c r="DO472"/>
  <c r="DL473"/>
  <c r="DM473"/>
  <c r="DN473"/>
  <c r="DO473"/>
  <c r="DL474"/>
  <c r="DM474"/>
  <c r="DN474"/>
  <c r="DO474"/>
  <c r="DL475"/>
  <c r="DM475"/>
  <c r="DN475"/>
  <c r="DO475"/>
  <c r="DL476"/>
  <c r="DM476"/>
  <c r="DN476"/>
  <c r="DO476"/>
  <c r="DL477"/>
  <c r="DM477"/>
  <c r="DN477"/>
  <c r="DO477"/>
  <c r="DL478"/>
  <c r="DM478"/>
  <c r="DN478"/>
  <c r="DO478"/>
  <c r="DL479"/>
  <c r="DM479"/>
  <c r="DN479"/>
  <c r="DO479"/>
  <c r="DL480"/>
  <c r="DM480"/>
  <c r="DN480"/>
  <c r="DO480"/>
  <c r="DL481"/>
  <c r="DM481"/>
  <c r="DN481"/>
  <c r="DO481"/>
  <c r="DL482"/>
  <c r="DM482"/>
  <c r="DN482"/>
  <c r="DO482"/>
  <c r="DL483"/>
  <c r="DM483"/>
  <c r="DN483"/>
  <c r="DO483"/>
  <c r="DL484"/>
  <c r="DM484"/>
  <c r="DN484"/>
  <c r="DO484"/>
  <c r="DL485"/>
  <c r="DM485"/>
  <c r="DN485"/>
  <c r="DO485"/>
  <c r="DL486"/>
  <c r="DM486"/>
  <c r="DN486"/>
  <c r="DO486"/>
  <c r="DL487"/>
  <c r="DM487"/>
  <c r="DN487"/>
  <c r="DO487"/>
  <c r="DL488"/>
  <c r="DM488"/>
  <c r="DN488"/>
  <c r="DO488"/>
  <c r="DL489"/>
  <c r="DM489"/>
  <c r="DN489"/>
  <c r="DO489"/>
  <c r="DL490"/>
  <c r="DM490"/>
  <c r="DN490"/>
  <c r="DO490"/>
  <c r="DL491"/>
  <c r="DM491"/>
  <c r="DN491"/>
  <c r="DO491"/>
  <c r="DL492"/>
  <c r="DM492"/>
  <c r="DN492"/>
  <c r="DO492"/>
  <c r="DL493"/>
  <c r="DM493"/>
  <c r="DN493"/>
  <c r="DO493"/>
  <c r="DL494"/>
  <c r="DM494"/>
  <c r="DN494"/>
  <c r="DO494"/>
  <c r="DL495"/>
  <c r="DM495"/>
  <c r="DN495"/>
  <c r="DO495"/>
  <c r="DL496"/>
  <c r="DM496"/>
  <c r="DN496"/>
  <c r="DO496"/>
  <c r="DL497"/>
  <c r="DM497"/>
  <c r="DN497"/>
  <c r="DO497"/>
  <c r="DL498"/>
  <c r="DM498"/>
  <c r="DN498"/>
  <c r="DO498"/>
  <c r="DL499"/>
  <c r="DM499"/>
  <c r="DN499"/>
  <c r="DO499"/>
  <c r="DL500"/>
  <c r="DM500"/>
  <c r="DN500"/>
  <c r="DO500"/>
  <c r="DL501"/>
  <c r="DM501"/>
  <c r="DN501"/>
  <c r="DO501"/>
  <c r="DL502"/>
  <c r="DM502"/>
  <c r="DN502"/>
  <c r="DO502"/>
  <c r="DL503"/>
  <c r="DM503"/>
  <c r="DN503"/>
  <c r="DO503"/>
  <c r="DL504"/>
  <c r="DM504"/>
  <c r="DN504"/>
  <c r="DO504"/>
  <c r="DL505"/>
  <c r="DM505"/>
  <c r="DN505"/>
  <c r="DO505"/>
  <c r="DL506"/>
  <c r="DM506"/>
  <c r="DN506"/>
  <c r="DO506"/>
  <c r="DL507"/>
  <c r="DM507"/>
  <c r="DN507"/>
  <c r="DO507"/>
  <c r="DL508"/>
  <c r="DM508"/>
  <c r="DN508"/>
  <c r="DO508"/>
  <c r="DL509"/>
  <c r="DM509"/>
  <c r="DN509"/>
  <c r="DO509"/>
  <c r="DL510"/>
  <c r="DM510"/>
  <c r="DN510"/>
  <c r="DO510"/>
  <c r="DL511"/>
  <c r="DM511"/>
  <c r="DN511"/>
  <c r="DO511"/>
  <c r="DL512"/>
  <c r="DM512"/>
  <c r="DN512"/>
  <c r="DO512"/>
  <c r="DL513"/>
  <c r="DM513"/>
  <c r="DN513"/>
  <c r="DO513"/>
  <c r="DL514"/>
  <c r="DM514"/>
  <c r="DN514"/>
  <c r="DO514"/>
  <c r="DL515"/>
  <c r="DM515"/>
  <c r="DN515"/>
  <c r="DO515"/>
  <c r="DL516"/>
  <c r="DM516"/>
  <c r="DN516"/>
  <c r="DO516"/>
  <c r="DL517"/>
  <c r="DM517"/>
  <c r="DN517"/>
  <c r="DO517"/>
  <c r="DL518"/>
  <c r="DM518"/>
  <c r="DN518"/>
  <c r="DO518"/>
  <c r="DL519"/>
  <c r="DM519"/>
  <c r="DN519"/>
  <c r="DO519"/>
  <c r="DL520"/>
  <c r="DM520"/>
  <c r="DN520"/>
  <c r="DO520"/>
  <c r="DL521"/>
  <c r="DM521"/>
  <c r="DN521"/>
  <c r="DO521"/>
  <c r="DL522"/>
  <c r="DM522"/>
  <c r="DN522"/>
  <c r="DO522"/>
  <c r="DL523"/>
  <c r="DM523"/>
  <c r="DN523"/>
  <c r="DO523"/>
  <c r="DL524"/>
  <c r="DM524"/>
  <c r="DN524"/>
  <c r="DO524"/>
  <c r="DL525"/>
  <c r="DM525"/>
  <c r="DN525"/>
  <c r="DO525"/>
  <c r="DL526"/>
  <c r="DM526"/>
  <c r="DN526"/>
  <c r="DO526"/>
  <c r="DL527"/>
  <c r="DM527"/>
  <c r="DN527"/>
  <c r="DO527"/>
  <c r="DL528"/>
  <c r="DM528"/>
  <c r="DN528"/>
  <c r="DO528"/>
  <c r="DL529"/>
  <c r="DM529"/>
  <c r="DN529"/>
  <c r="DO529"/>
  <c r="DL530"/>
  <c r="DM530"/>
  <c r="DN530"/>
  <c r="DO530"/>
  <c r="DL531"/>
  <c r="DM531"/>
  <c r="DN531"/>
  <c r="DO531"/>
  <c r="DL532"/>
  <c r="DM532"/>
  <c r="DN532"/>
  <c r="DO532"/>
  <c r="DL533"/>
  <c r="DM533"/>
  <c r="DN533"/>
  <c r="DO533"/>
  <c r="DL534"/>
  <c r="DM534"/>
  <c r="DN534"/>
  <c r="DO534"/>
  <c r="DL535"/>
  <c r="DM535"/>
  <c r="DN535"/>
  <c r="DO535"/>
  <c r="DL536"/>
  <c r="DM536"/>
  <c r="DN536"/>
  <c r="DO536"/>
  <c r="DL537"/>
  <c r="DM537"/>
  <c r="DN537"/>
  <c r="DO537"/>
  <c r="DL538"/>
  <c r="DM538"/>
  <c r="DN538"/>
  <c r="DO538"/>
  <c r="DL539"/>
  <c r="DM539"/>
  <c r="DN539"/>
  <c r="DO539"/>
  <c r="DL540"/>
  <c r="DM540"/>
  <c r="DN540"/>
  <c r="DO540"/>
  <c r="DL541"/>
  <c r="DM541"/>
  <c r="DN541"/>
  <c r="DO541"/>
  <c r="DL542"/>
  <c r="DM542"/>
  <c r="DN542"/>
  <c r="DO542"/>
  <c r="DL543"/>
  <c r="DM543"/>
  <c r="DN543"/>
  <c r="DO543"/>
  <c r="DL544"/>
  <c r="DM544"/>
  <c r="DN544"/>
  <c r="DO544"/>
  <c r="DL545"/>
  <c r="DM545"/>
  <c r="DN545"/>
  <c r="DO545"/>
  <c r="DL546"/>
  <c r="DM546"/>
  <c r="DN546"/>
  <c r="DO546"/>
  <c r="DL547"/>
  <c r="DM547"/>
  <c r="DN547"/>
  <c r="DO547"/>
  <c r="DL548"/>
  <c r="DM548"/>
  <c r="DN548"/>
  <c r="DO548"/>
  <c r="DL549"/>
  <c r="DM549"/>
  <c r="DN549"/>
  <c r="DO549"/>
  <c r="DL550"/>
  <c r="DM550"/>
  <c r="DN550"/>
  <c r="DO550"/>
  <c r="DL551"/>
  <c r="DM551"/>
  <c r="DN551"/>
  <c r="DO551"/>
  <c r="DL552"/>
  <c r="DM552"/>
  <c r="DN552"/>
  <c r="DO552"/>
  <c r="DL553"/>
  <c r="DM553"/>
  <c r="DN553"/>
  <c r="DO553"/>
  <c r="DL554"/>
  <c r="DM554"/>
  <c r="DN554"/>
  <c r="DO554"/>
  <c r="DL555"/>
  <c r="DM555"/>
  <c r="DN555"/>
  <c r="DO555"/>
  <c r="DL556"/>
  <c r="DM556"/>
  <c r="DN556"/>
  <c r="DO556"/>
  <c r="DL557"/>
  <c r="DM557"/>
  <c r="DN557"/>
  <c r="DO557"/>
  <c r="DL558"/>
  <c r="DM558"/>
  <c r="DN558"/>
  <c r="DO558"/>
  <c r="DL559"/>
  <c r="DM559"/>
  <c r="DN559"/>
  <c r="DO559"/>
  <c r="DL560"/>
  <c r="DM560"/>
  <c r="DN560"/>
  <c r="DO560"/>
  <c r="DL561"/>
  <c r="DM561"/>
  <c r="DN561"/>
  <c r="DO561"/>
  <c r="DL562"/>
  <c r="DM562"/>
  <c r="DN562"/>
  <c r="DO562"/>
  <c r="DL563"/>
  <c r="DM563"/>
  <c r="DN563"/>
  <c r="DO563"/>
  <c r="DL564"/>
  <c r="DM564"/>
  <c r="DN564"/>
  <c r="DO564"/>
  <c r="DL565"/>
  <c r="DM565"/>
  <c r="DN565"/>
  <c r="DO565"/>
  <c r="DL566"/>
  <c r="DM566"/>
  <c r="DN566"/>
  <c r="DO566"/>
  <c r="DL567"/>
  <c r="DM567"/>
  <c r="DN567"/>
  <c r="DO567"/>
  <c r="DL568"/>
  <c r="DM568"/>
  <c r="DN568"/>
  <c r="DO568"/>
  <c r="DL569"/>
  <c r="DM569"/>
  <c r="DN569"/>
  <c r="DO569"/>
  <c r="DL570"/>
  <c r="DM570"/>
  <c r="DN570"/>
  <c r="DO570"/>
  <c r="DL571"/>
  <c r="DM571"/>
  <c r="DN571"/>
  <c r="DO571"/>
  <c r="DL572"/>
  <c r="DM572"/>
  <c r="DN572"/>
  <c r="DO572"/>
  <c r="DL573"/>
  <c r="DM573"/>
  <c r="DN573"/>
  <c r="DO573"/>
  <c r="DL574"/>
  <c r="DM574"/>
  <c r="DN574"/>
  <c r="DO574"/>
  <c r="DL575"/>
  <c r="DM575"/>
  <c r="DN575"/>
  <c r="DO575"/>
  <c r="DL576"/>
  <c r="DM576"/>
  <c r="DN576"/>
  <c r="DO576"/>
  <c r="DL577"/>
  <c r="DM577"/>
  <c r="DN577"/>
  <c r="DO577"/>
  <c r="DL578"/>
  <c r="DM578"/>
  <c r="DN578"/>
  <c r="DO578"/>
  <c r="DL579"/>
  <c r="DM579"/>
  <c r="DN579"/>
  <c r="DO579"/>
  <c r="DL580"/>
  <c r="DM580"/>
  <c r="DN580"/>
  <c r="DO580"/>
  <c r="DL581"/>
  <c r="DM581"/>
  <c r="DN581"/>
  <c r="DO581"/>
  <c r="DL582"/>
  <c r="DM582"/>
  <c r="DN582"/>
  <c r="DO582"/>
  <c r="DL583"/>
  <c r="DM583"/>
  <c r="DN583"/>
  <c r="DO583"/>
  <c r="AD609"/>
  <c r="AF609" s="1"/>
  <c r="AD610"/>
  <c r="AF610" s="1"/>
  <c r="AD611"/>
  <c r="AF611" s="1"/>
  <c r="AD612"/>
  <c r="AF612" s="1"/>
  <c r="AD613"/>
  <c r="AF613" s="1"/>
  <c r="AD614"/>
  <c r="AF614" s="1"/>
  <c r="AD615"/>
  <c r="AF615" s="1"/>
  <c r="AD616"/>
  <c r="AF616" s="1"/>
  <c r="AD617"/>
  <c r="AF617" s="1"/>
  <c r="AD618"/>
  <c r="AF618" s="1"/>
  <c r="AD619"/>
  <c r="AF619" s="1"/>
  <c r="AD620"/>
  <c r="AF620" s="1"/>
  <c r="AD621"/>
  <c r="AF621" s="1"/>
  <c r="AD622"/>
  <c r="AF622" s="1"/>
  <c r="AD623"/>
  <c r="AF623" s="1"/>
  <c r="AD624"/>
  <c r="AF624" s="1"/>
  <c r="AD625"/>
  <c r="AF625" s="1"/>
  <c r="AD626"/>
  <c r="AF626" s="1"/>
  <c r="AD627"/>
  <c r="AF627" s="1"/>
  <c r="AD628"/>
  <c r="AF628" s="1"/>
  <c r="AD629"/>
  <c r="AF629" s="1"/>
  <c r="AD630"/>
  <c r="AF630" s="1"/>
  <c r="AD631"/>
  <c r="AF631" s="1"/>
  <c r="AD632"/>
  <c r="AF632" s="1"/>
  <c r="AD633"/>
  <c r="AF633" s="1"/>
  <c r="AD634"/>
  <c r="AF634" s="1"/>
  <c r="AD635"/>
  <c r="AF635" s="1"/>
  <c r="AD636"/>
  <c r="AF636" s="1"/>
  <c r="AD637"/>
  <c r="AF637" s="1"/>
  <c r="AD638"/>
  <c r="AF638" s="1"/>
  <c r="AD639"/>
  <c r="AF639" s="1"/>
  <c r="AD640"/>
  <c r="AF640" s="1"/>
  <c r="AD641"/>
  <c r="AF641" s="1"/>
  <c r="AD642"/>
  <c r="AF642" s="1"/>
  <c r="AD643"/>
  <c r="AF643" s="1"/>
  <c r="AD644"/>
  <c r="AF644" s="1"/>
  <c r="AD645"/>
  <c r="AF645" s="1"/>
  <c r="AD646"/>
  <c r="AF646" s="1"/>
  <c r="AD647"/>
  <c r="AF647" s="1"/>
  <c r="AD648"/>
  <c r="AF648" s="1"/>
  <c r="AD649"/>
  <c r="AF649" s="1"/>
  <c r="AD650"/>
  <c r="AF650" s="1"/>
  <c r="AD651"/>
  <c r="AF651" s="1"/>
  <c r="AD652"/>
  <c r="AF652" s="1"/>
  <c r="AD653"/>
  <c r="AF653" s="1"/>
  <c r="AD654"/>
  <c r="AF654" s="1"/>
  <c r="AD655"/>
  <c r="AF655" s="1"/>
  <c r="AD656"/>
  <c r="AF656" s="1"/>
  <c r="AD657"/>
  <c r="AF657" s="1"/>
  <c r="AD658"/>
  <c r="AF658" s="1"/>
  <c r="AD659"/>
  <c r="AF659" s="1"/>
  <c r="AD660"/>
  <c r="AF660" s="1"/>
  <c r="AD661"/>
  <c r="AF661" s="1"/>
  <c r="AD662"/>
  <c r="AF662" s="1"/>
  <c r="AD663"/>
  <c r="AF663" s="1"/>
  <c r="AD664"/>
  <c r="AF664" s="1"/>
  <c r="AD665"/>
  <c r="AF665" s="1"/>
  <c r="AD666"/>
  <c r="AF666" s="1"/>
  <c r="AD667"/>
  <c r="AF667" s="1"/>
  <c r="AD668"/>
  <c r="AF668" s="1"/>
  <c r="AD669"/>
  <c r="AF669" s="1"/>
  <c r="AD670"/>
  <c r="AF670" s="1"/>
  <c r="AD671"/>
  <c r="AF671" s="1"/>
  <c r="AD672"/>
  <c r="AF672" s="1"/>
  <c r="AD673"/>
  <c r="AF673" s="1"/>
  <c r="AD674"/>
  <c r="AF674" s="1"/>
  <c r="AD675"/>
  <c r="AF675" s="1"/>
  <c r="AD676"/>
  <c r="AF676" s="1"/>
  <c r="AD677"/>
  <c r="AF677" s="1"/>
  <c r="AD678"/>
  <c r="AF678" s="1"/>
  <c r="AD679"/>
  <c r="AF679" s="1"/>
  <c r="AD680"/>
  <c r="AF680" s="1"/>
  <c r="AD681"/>
  <c r="AF681" s="1"/>
  <c r="AD682"/>
  <c r="AF682" s="1"/>
  <c r="AD683"/>
  <c r="AF683" s="1"/>
  <c r="AD684"/>
  <c r="AF684" s="1"/>
  <c r="AD685"/>
  <c r="AF685" s="1"/>
  <c r="AD686"/>
  <c r="AF686" s="1"/>
  <c r="AD687"/>
  <c r="AF687" s="1"/>
  <c r="AD688"/>
  <c r="AF688" s="1"/>
  <c r="AD689"/>
  <c r="AF689" s="1"/>
  <c r="AD690"/>
  <c r="AF690" s="1"/>
  <c r="AD691"/>
  <c r="AF691" s="1"/>
  <c r="AD692"/>
  <c r="AF692" s="1"/>
  <c r="AD693"/>
  <c r="AF693" s="1"/>
  <c r="AD694"/>
  <c r="AF694" s="1"/>
  <c r="AD695"/>
  <c r="AF695" s="1"/>
  <c r="AD696"/>
  <c r="AF696" s="1"/>
  <c r="AD697"/>
  <c r="AF697" s="1"/>
  <c r="AD698"/>
  <c r="AF698" s="1"/>
  <c r="AD699"/>
  <c r="AF699" s="1"/>
  <c r="AD700"/>
  <c r="AF700" s="1"/>
  <c r="AD701"/>
  <c r="AF701" s="1"/>
  <c r="AD702"/>
  <c r="AF702" s="1"/>
  <c r="AD703"/>
  <c r="AF703" s="1"/>
  <c r="AD704"/>
  <c r="AF704" s="1"/>
  <c r="AD705"/>
  <c r="AF705" s="1"/>
  <c r="AD706"/>
  <c r="AF706" s="1"/>
  <c r="AD707"/>
  <c r="AF707" s="1"/>
  <c r="AD708"/>
  <c r="AF708" s="1"/>
  <c r="AD709"/>
  <c r="AF709" s="1"/>
  <c r="AD710"/>
  <c r="AF710" s="1"/>
  <c r="AD711"/>
  <c r="AF711" s="1"/>
  <c r="AD712"/>
  <c r="AF712" s="1"/>
  <c r="AD713"/>
  <c r="AF713" s="1"/>
  <c r="AD714"/>
  <c r="AF714" s="1"/>
  <c r="AD715"/>
  <c r="AF715" s="1"/>
  <c r="AD716"/>
  <c r="AF716" s="1"/>
  <c r="AD717"/>
  <c r="AF717" s="1"/>
  <c r="AD718"/>
  <c r="AF718" s="1"/>
  <c r="AD719"/>
  <c r="AF719" s="1"/>
  <c r="AD720"/>
  <c r="AF720" s="1"/>
  <c r="AD721"/>
  <c r="AF721" s="1"/>
  <c r="AD722"/>
  <c r="AF722" s="1"/>
  <c r="AD723"/>
  <c r="AF723" s="1"/>
  <c r="AD724"/>
  <c r="AF724" s="1"/>
  <c r="AD725"/>
  <c r="AF725" s="1"/>
  <c r="AD726"/>
  <c r="AF726" s="1"/>
  <c r="AD727"/>
  <c r="AF727" s="1"/>
  <c r="AD728"/>
  <c r="AF728" s="1"/>
  <c r="AD729"/>
  <c r="AF729" s="1"/>
  <c r="AD730"/>
  <c r="AF730" s="1"/>
  <c r="AD731"/>
  <c r="AF731" s="1"/>
  <c r="AD732"/>
  <c r="AF732" s="1"/>
  <c r="AD733"/>
  <c r="AF733" s="1"/>
  <c r="AD734"/>
  <c r="AF734" s="1"/>
  <c r="AD735"/>
  <c r="AF735" s="1"/>
  <c r="AD736"/>
  <c r="AF736" s="1"/>
  <c r="AD737"/>
  <c r="AF737" s="1"/>
  <c r="AD738"/>
  <c r="AF738" s="1"/>
  <c r="AD739"/>
  <c r="AF739" s="1"/>
  <c r="AD740"/>
  <c r="AF740" s="1"/>
  <c r="AD741"/>
  <c r="AF741" s="1"/>
  <c r="AD742"/>
  <c r="AF742" s="1"/>
  <c r="AD743"/>
  <c r="AF743" s="1"/>
  <c r="AD744"/>
  <c r="AF744" s="1"/>
  <c r="AD745"/>
  <c r="AF745" s="1"/>
  <c r="AD746"/>
  <c r="AF746" s="1"/>
  <c r="AD747"/>
  <c r="AF747" s="1"/>
  <c r="AD748"/>
  <c r="AF748" s="1"/>
  <c r="AD749"/>
  <c r="AF749" s="1"/>
  <c r="AD750"/>
  <c r="AF750" s="1"/>
  <c r="AD751"/>
  <c r="AF751" s="1"/>
  <c r="AD752"/>
  <c r="AF752" s="1"/>
  <c r="AD753"/>
  <c r="AF753" s="1"/>
  <c r="AD754"/>
  <c r="AF754" s="1"/>
  <c r="AD755"/>
  <c r="AF755" s="1"/>
  <c r="AD756"/>
  <c r="AF756" s="1"/>
  <c r="AD757"/>
  <c r="AF757" s="1"/>
  <c r="AD758"/>
  <c r="AF758" s="1"/>
  <c r="AD759"/>
  <c r="AF759" s="1"/>
  <c r="AD760"/>
  <c r="AF760" s="1"/>
  <c r="AD761"/>
  <c r="AF761" s="1"/>
  <c r="AD762"/>
  <c r="AF762" s="1"/>
  <c r="AD763"/>
  <c r="AF763" s="1"/>
  <c r="AD764"/>
  <c r="AF764" s="1"/>
  <c r="AD765"/>
  <c r="AF765" s="1"/>
  <c r="AD766"/>
  <c r="AF766" s="1"/>
  <c r="AD767"/>
  <c r="AF767" s="1"/>
  <c r="AD768"/>
  <c r="AF768" s="1"/>
  <c r="AD769"/>
  <c r="AF769" s="1"/>
  <c r="AD770"/>
  <c r="AF770" s="1"/>
  <c r="AD771"/>
  <c r="AF771" s="1"/>
  <c r="AD772"/>
  <c r="AF772" s="1"/>
  <c r="AD773"/>
  <c r="AF773" s="1"/>
  <c r="AD774"/>
  <c r="AF774" s="1"/>
  <c r="AD775"/>
  <c r="AF775" s="1"/>
  <c r="AD776"/>
  <c r="AF776" s="1"/>
  <c r="AD777"/>
  <c r="AF777" s="1"/>
  <c r="AD778"/>
  <c r="AF778" s="1"/>
  <c r="AD779"/>
  <c r="AF779" s="1"/>
  <c r="AD780"/>
  <c r="AF780" s="1"/>
  <c r="AD781"/>
  <c r="AF781" s="1"/>
  <c r="AD782"/>
  <c r="AF782" s="1"/>
  <c r="AD783"/>
  <c r="AF783" s="1"/>
  <c r="AD784"/>
  <c r="AF784" s="1"/>
  <c r="AD785"/>
  <c r="AF785" s="1"/>
  <c r="AD786"/>
  <c r="AF786" s="1"/>
  <c r="AD787"/>
  <c r="AF787" s="1"/>
  <c r="AD788"/>
  <c r="AF788" s="1"/>
  <c r="AD789"/>
  <c r="AF789" s="1"/>
  <c r="AD790"/>
  <c r="AF790" s="1"/>
  <c r="AD791"/>
  <c r="AF791" s="1"/>
  <c r="AD792"/>
  <c r="AF792" s="1"/>
  <c r="AD793"/>
  <c r="AF793" s="1"/>
  <c r="AD794"/>
  <c r="AF794" s="1"/>
  <c r="AD795"/>
  <c r="AF795" s="1"/>
  <c r="AD796"/>
  <c r="AF796" s="1"/>
  <c r="AD797"/>
  <c r="AF797" s="1"/>
  <c r="AD798"/>
  <c r="AF798" s="1"/>
  <c r="AD799"/>
  <c r="AF799" s="1"/>
  <c r="AD800"/>
  <c r="AF800" s="1"/>
  <c r="AD801"/>
  <c r="AF801" s="1"/>
  <c r="AD802"/>
  <c r="AF802" s="1"/>
  <c r="AD803"/>
  <c r="AF803" s="1"/>
  <c r="AD804"/>
  <c r="AF804" s="1"/>
  <c r="AD805"/>
  <c r="AF805" s="1"/>
  <c r="AD806"/>
  <c r="AF806" s="1"/>
  <c r="AD807"/>
  <c r="AF807" s="1"/>
  <c r="AD808"/>
  <c r="AF808" s="1"/>
  <c r="AD809"/>
  <c r="AF809" s="1"/>
  <c r="AD810"/>
  <c r="AF810" s="1"/>
  <c r="AD811"/>
  <c r="AF811" s="1"/>
  <c r="AD812"/>
  <c r="AF812" s="1"/>
  <c r="AD813"/>
  <c r="AF813" s="1"/>
  <c r="AD814"/>
  <c r="AF814" s="1"/>
  <c r="AD815"/>
  <c r="AF815" s="1"/>
  <c r="AD816"/>
  <c r="AF816" s="1"/>
  <c r="AD817"/>
  <c r="AF817" s="1"/>
  <c r="AD818"/>
  <c r="AF818" s="1"/>
  <c r="AD819"/>
  <c r="AF819" s="1"/>
  <c r="AD820"/>
  <c r="AF820" s="1"/>
  <c r="AD821"/>
  <c r="AF821" s="1"/>
  <c r="AD822"/>
  <c r="AF822" s="1"/>
  <c r="AD823"/>
  <c r="AF823" s="1"/>
  <c r="AD824"/>
  <c r="AF824" s="1"/>
  <c r="AD825"/>
  <c r="AF825" s="1"/>
  <c r="AD826"/>
  <c r="AF826" s="1"/>
  <c r="AD827"/>
  <c r="AF827" s="1"/>
  <c r="AD828"/>
  <c r="AF828" s="1"/>
  <c r="AD829"/>
  <c r="AF829" s="1"/>
  <c r="AD830"/>
  <c r="AF830" s="1"/>
  <c r="AD831"/>
  <c r="AF831" s="1"/>
  <c r="AD832"/>
  <c r="AF832" s="1"/>
  <c r="AD833"/>
  <c r="AF833" s="1"/>
  <c r="AD834"/>
  <c r="AF834" s="1"/>
  <c r="AD835"/>
  <c r="AF835" s="1"/>
  <c r="AD836"/>
  <c r="AF836" s="1"/>
  <c r="AD837"/>
  <c r="AF837" s="1"/>
  <c r="AD838"/>
  <c r="AF838" s="1"/>
  <c r="AD839"/>
  <c r="AF839" s="1"/>
  <c r="AD840"/>
  <c r="AF840" s="1"/>
  <c r="AD841"/>
  <c r="AF841" s="1"/>
  <c r="AD842"/>
  <c r="AF842" s="1"/>
  <c r="AD843"/>
  <c r="AF843" s="1"/>
  <c r="AD844"/>
  <c r="AF844" s="1"/>
  <c r="AD845"/>
  <c r="AF845" s="1"/>
  <c r="AD846"/>
  <c r="AF846" s="1"/>
  <c r="AD847"/>
  <c r="AF847" s="1"/>
  <c r="AD848"/>
  <c r="AF848" s="1"/>
  <c r="AD849"/>
  <c r="AF849" s="1"/>
  <c r="AD850"/>
  <c r="AF850" s="1"/>
  <c r="AD851"/>
  <c r="AF851" s="1"/>
  <c r="AD852"/>
  <c r="AF852" s="1"/>
  <c r="AD853"/>
  <c r="AF853" s="1"/>
  <c r="AD854"/>
  <c r="AF854" s="1"/>
  <c r="AD855"/>
  <c r="AF855" s="1"/>
  <c r="AD856"/>
  <c r="AF856" s="1"/>
  <c r="AD857"/>
  <c r="AF857" s="1"/>
  <c r="AD858"/>
  <c r="AF858" s="1"/>
  <c r="AD859"/>
  <c r="AF859" s="1"/>
  <c r="AD860"/>
  <c r="AF860" s="1"/>
  <c r="AD861"/>
  <c r="AF861" s="1"/>
  <c r="AD862"/>
  <c r="AF862" s="1"/>
  <c r="AD863"/>
  <c r="AF863" s="1"/>
  <c r="AD864"/>
  <c r="AF864" s="1"/>
  <c r="AD865"/>
  <c r="AF865" s="1"/>
  <c r="AD866"/>
  <c r="AF866" s="1"/>
  <c r="AD867"/>
  <c r="AF867" s="1"/>
  <c r="AD868"/>
  <c r="AF868" s="1"/>
  <c r="AD869"/>
  <c r="AF869" s="1"/>
  <c r="AD870"/>
  <c r="AF870" s="1"/>
  <c r="AD871"/>
  <c r="AF871" s="1"/>
  <c r="AD872"/>
  <c r="AF872" s="1"/>
  <c r="AD873"/>
  <c r="AF873" s="1"/>
  <c r="AD448"/>
  <c r="AF448" s="1"/>
  <c r="AD449"/>
  <c r="AF449" s="1"/>
  <c r="AD450"/>
  <c r="AF450" s="1"/>
  <c r="AD451"/>
  <c r="AF451" s="1"/>
  <c r="AD452"/>
  <c r="AF452" s="1"/>
  <c r="AD453"/>
  <c r="AF453" s="1"/>
  <c r="AD454"/>
  <c r="AF454" s="1"/>
  <c r="AD455"/>
  <c r="AF455" s="1"/>
  <c r="AD456"/>
  <c r="AF456" s="1"/>
  <c r="AD457"/>
  <c r="AF457" s="1"/>
  <c r="AD458"/>
  <c r="AF458" s="1"/>
  <c r="AD459"/>
  <c r="AF459" s="1"/>
  <c r="AD460"/>
  <c r="AF460" s="1"/>
  <c r="AD461"/>
  <c r="AF461" s="1"/>
  <c r="AD462"/>
  <c r="AF462" s="1"/>
  <c r="AD463"/>
  <c r="AF463" s="1"/>
  <c r="AD464"/>
  <c r="AF464" s="1"/>
  <c r="AD465"/>
  <c r="AF465" s="1"/>
  <c r="AD466"/>
  <c r="AF466" s="1"/>
  <c r="AD467"/>
  <c r="AF467" s="1"/>
  <c r="AD468"/>
  <c r="AF468" s="1"/>
  <c r="AD469"/>
  <c r="AF469" s="1"/>
  <c r="AD470"/>
  <c r="AF470" s="1"/>
  <c r="AD471"/>
  <c r="AF471" s="1"/>
  <c r="AD472"/>
  <c r="AF472" s="1"/>
  <c r="AD473"/>
  <c r="AF473" s="1"/>
  <c r="AD474"/>
  <c r="AF474" s="1"/>
  <c r="AD475"/>
  <c r="AF475" s="1"/>
  <c r="AD476"/>
  <c r="AF476" s="1"/>
  <c r="AD477"/>
  <c r="AF477" s="1"/>
  <c r="AD478"/>
  <c r="AF478" s="1"/>
  <c r="AD479"/>
  <c r="AF479" s="1"/>
  <c r="AD480"/>
  <c r="AF480" s="1"/>
  <c r="AD481"/>
  <c r="AF481" s="1"/>
  <c r="AD482"/>
  <c r="AF482" s="1"/>
  <c r="AD483"/>
  <c r="AF483" s="1"/>
  <c r="AD484"/>
  <c r="AF484" s="1"/>
  <c r="AD485"/>
  <c r="AF485" s="1"/>
  <c r="AD486"/>
  <c r="AF486" s="1"/>
  <c r="AD487"/>
  <c r="AF487" s="1"/>
  <c r="AD488"/>
  <c r="AF488" s="1"/>
  <c r="AD489"/>
  <c r="AF489" s="1"/>
  <c r="AD490"/>
  <c r="AF490" s="1"/>
  <c r="AD491"/>
  <c r="AF491" s="1"/>
  <c r="AD492"/>
  <c r="AF492" s="1"/>
  <c r="AD493"/>
  <c r="AF493" s="1"/>
  <c r="AD494"/>
  <c r="AF494" s="1"/>
  <c r="AD495"/>
  <c r="AF495" s="1"/>
  <c r="AD496"/>
  <c r="AF496" s="1"/>
  <c r="AD497"/>
  <c r="AF497" s="1"/>
  <c r="AD498"/>
  <c r="AF498" s="1"/>
  <c r="AD499"/>
  <c r="AF499" s="1"/>
  <c r="AD500"/>
  <c r="AF500" s="1"/>
  <c r="AD501"/>
  <c r="AF501" s="1"/>
  <c r="AD502"/>
  <c r="AF502" s="1"/>
  <c r="AD503"/>
  <c r="AF503" s="1"/>
  <c r="AD504"/>
  <c r="AF504" s="1"/>
  <c r="AD505"/>
  <c r="AF505" s="1"/>
  <c r="AD506"/>
  <c r="AF506" s="1"/>
  <c r="AD507"/>
  <c r="AF507" s="1"/>
  <c r="AD508"/>
  <c r="AF508" s="1"/>
  <c r="AD509"/>
  <c r="AF509" s="1"/>
  <c r="AD510"/>
  <c r="AF510" s="1"/>
  <c r="AD511"/>
  <c r="AF511" s="1"/>
  <c r="AD512"/>
  <c r="AF512" s="1"/>
  <c r="AD513"/>
  <c r="AF513" s="1"/>
  <c r="AD514"/>
  <c r="AF514" s="1"/>
  <c r="AD515"/>
  <c r="AF515" s="1"/>
  <c r="AD516"/>
  <c r="AF516" s="1"/>
  <c r="AD517"/>
  <c r="AF517" s="1"/>
  <c r="AD518"/>
  <c r="AF518" s="1"/>
  <c r="AD519"/>
  <c r="AF519" s="1"/>
  <c r="AD520"/>
  <c r="AF520" s="1"/>
  <c r="AD521"/>
  <c r="AF521" s="1"/>
  <c r="AD522"/>
  <c r="AF522" s="1"/>
  <c r="AD523"/>
  <c r="AF523" s="1"/>
  <c r="AD524"/>
  <c r="AF524" s="1"/>
  <c r="AD525"/>
  <c r="AF525" s="1"/>
  <c r="AD526"/>
  <c r="AF526" s="1"/>
  <c r="AD527"/>
  <c r="AF527" s="1"/>
  <c r="AD528"/>
  <c r="AF528" s="1"/>
  <c r="AD529"/>
  <c r="AF529" s="1"/>
  <c r="AD530"/>
  <c r="AF530" s="1"/>
  <c r="AD531"/>
  <c r="AF531" s="1"/>
  <c r="AD532"/>
  <c r="AF532" s="1"/>
  <c r="AD533"/>
  <c r="AF533" s="1"/>
  <c r="AD534"/>
  <c r="AF534" s="1"/>
  <c r="AD535"/>
  <c r="AF535" s="1"/>
  <c r="AD536"/>
  <c r="AF536" s="1"/>
  <c r="AD537"/>
  <c r="AF537" s="1"/>
  <c r="AD538"/>
  <c r="AF538" s="1"/>
  <c r="AD539"/>
  <c r="AF539" s="1"/>
  <c r="AD540"/>
  <c r="AF540" s="1"/>
  <c r="AD541"/>
  <c r="AF541" s="1"/>
  <c r="AD542"/>
  <c r="AF542" s="1"/>
  <c r="AD543"/>
  <c r="AF543" s="1"/>
  <c r="AD544"/>
  <c r="AF544" s="1"/>
  <c r="AD545"/>
  <c r="AF545" s="1"/>
  <c r="AD546"/>
  <c r="AF546" s="1"/>
  <c r="AD547"/>
  <c r="AF547" s="1"/>
  <c r="AD548"/>
  <c r="AF548" s="1"/>
  <c r="AD549"/>
  <c r="AF549" s="1"/>
  <c r="AD550"/>
  <c r="AF550" s="1"/>
  <c r="AD551"/>
  <c r="AF551" s="1"/>
  <c r="AD552"/>
  <c r="AF552" s="1"/>
  <c r="AD553"/>
  <c r="AF553" s="1"/>
  <c r="AD554"/>
  <c r="AF554" s="1"/>
  <c r="AD555"/>
  <c r="AF555" s="1"/>
  <c r="AD556"/>
  <c r="AF556" s="1"/>
  <c r="AD557"/>
  <c r="AF557" s="1"/>
  <c r="AD558"/>
  <c r="AF558" s="1"/>
  <c r="AD559"/>
  <c r="AF559" s="1"/>
  <c r="AD560"/>
  <c r="AF560" s="1"/>
  <c r="AD561"/>
  <c r="AF561" s="1"/>
  <c r="AD562"/>
  <c r="AF562" s="1"/>
  <c r="AD563"/>
  <c r="AF563" s="1"/>
  <c r="AD564"/>
  <c r="AF564" s="1"/>
  <c r="AD565"/>
  <c r="AF565" s="1"/>
  <c r="AD566"/>
  <c r="AF566" s="1"/>
  <c r="AD567"/>
  <c r="AF567" s="1"/>
  <c r="AD568"/>
  <c r="AF568" s="1"/>
  <c r="AD569"/>
  <c r="AF569" s="1"/>
  <c r="AD570"/>
  <c r="AF570" s="1"/>
  <c r="AD571"/>
  <c r="AF571" s="1"/>
  <c r="AD572"/>
  <c r="AF572" s="1"/>
  <c r="AD573"/>
  <c r="AF573" s="1"/>
  <c r="AD574"/>
  <c r="AF574" s="1"/>
  <c r="AD575"/>
  <c r="AF575" s="1"/>
  <c r="AD576"/>
  <c r="AF576" s="1"/>
  <c r="AD577"/>
  <c r="AF577" s="1"/>
  <c r="AD578"/>
  <c r="AF578" s="1"/>
  <c r="AD579"/>
  <c r="AF579" s="1"/>
  <c r="AD580"/>
  <c r="AF580" s="1"/>
  <c r="AD581"/>
  <c r="AF581" s="1"/>
  <c r="AD582"/>
  <c r="AF582" s="1"/>
  <c r="AD583"/>
  <c r="AF583" s="1"/>
  <c r="AD584"/>
  <c r="AF584" s="1"/>
  <c r="AD585"/>
  <c r="AF585" s="1"/>
  <c r="AD586"/>
  <c r="AF586" s="1"/>
  <c r="AD587"/>
  <c r="AF587" s="1"/>
  <c r="AD588"/>
  <c r="AF588" s="1"/>
  <c r="AD589"/>
  <c r="AF589" s="1"/>
  <c r="AD590"/>
  <c r="AF590" s="1"/>
  <c r="AD591"/>
  <c r="AF591" s="1"/>
  <c r="AD592"/>
  <c r="AF592" s="1"/>
  <c r="AD593"/>
  <c r="AF593" s="1"/>
  <c r="AD594"/>
  <c r="AF594" s="1"/>
  <c r="AD595"/>
  <c r="AF595" s="1"/>
  <c r="AD596"/>
  <c r="AF596" s="1"/>
  <c r="AD597"/>
  <c r="AF597" s="1"/>
  <c r="AD598"/>
  <c r="AF598" s="1"/>
  <c r="AD599"/>
  <c r="AF599" s="1"/>
  <c r="AD600"/>
  <c r="AF600" s="1"/>
  <c r="AD601"/>
  <c r="AF601" s="1"/>
  <c r="AD602"/>
  <c r="AF602" s="1"/>
  <c r="AD603"/>
  <c r="AF603" s="1"/>
  <c r="AD604"/>
  <c r="AF604" s="1"/>
  <c r="AD605"/>
  <c r="AF605" s="1"/>
  <c r="AD606"/>
  <c r="AF606" s="1"/>
  <c r="AD607"/>
  <c r="AF607" s="1"/>
  <c r="AD608"/>
  <c r="AF608" s="1"/>
  <c r="AD302"/>
  <c r="AF302" s="1"/>
  <c r="AD303"/>
  <c r="AF303" s="1"/>
  <c r="AD304"/>
  <c r="AF304" s="1"/>
  <c r="AD305"/>
  <c r="AF305" s="1"/>
  <c r="AD306"/>
  <c r="AF306" s="1"/>
  <c r="AD307"/>
  <c r="AF307" s="1"/>
  <c r="AD308"/>
  <c r="AF308" s="1"/>
  <c r="AD309"/>
  <c r="AF309" s="1"/>
  <c r="AD310"/>
  <c r="AF310" s="1"/>
  <c r="AD311"/>
  <c r="AF311" s="1"/>
  <c r="AD312"/>
  <c r="AF312" s="1"/>
  <c r="AD313"/>
  <c r="AF313" s="1"/>
  <c r="AD314"/>
  <c r="AF314" s="1"/>
  <c r="AD315"/>
  <c r="AF315" s="1"/>
  <c r="AD316"/>
  <c r="AF316" s="1"/>
  <c r="AD317"/>
  <c r="AF317" s="1"/>
  <c r="AD318"/>
  <c r="AF318" s="1"/>
  <c r="AD319"/>
  <c r="AF319" s="1"/>
  <c r="AD320"/>
  <c r="AF320" s="1"/>
  <c r="AD321"/>
  <c r="AF321" s="1"/>
  <c r="AD322"/>
  <c r="AF322" s="1"/>
  <c r="AD323"/>
  <c r="AF323" s="1"/>
  <c r="AD324"/>
  <c r="AF324" s="1"/>
  <c r="AD325"/>
  <c r="AF325" s="1"/>
  <c r="AD326"/>
  <c r="AF326" s="1"/>
  <c r="AD327"/>
  <c r="AF327" s="1"/>
  <c r="AD328"/>
  <c r="AF328" s="1"/>
  <c r="AD329"/>
  <c r="AF329" s="1"/>
  <c r="AD330"/>
  <c r="AF330" s="1"/>
  <c r="AD331"/>
  <c r="AF331" s="1"/>
  <c r="AD332"/>
  <c r="AF332" s="1"/>
  <c r="AD333"/>
  <c r="AF333" s="1"/>
  <c r="AD334"/>
  <c r="AF334" s="1"/>
  <c r="AD335"/>
  <c r="AF335" s="1"/>
  <c r="AD336"/>
  <c r="AF336" s="1"/>
  <c r="AD337"/>
  <c r="AF337" s="1"/>
  <c r="AD338"/>
  <c r="AF338" s="1"/>
  <c r="AD339"/>
  <c r="AF339" s="1"/>
  <c r="AD340"/>
  <c r="AF340" s="1"/>
  <c r="AD341"/>
  <c r="AF341" s="1"/>
  <c r="AD342"/>
  <c r="AF342" s="1"/>
  <c r="AD343"/>
  <c r="AF343" s="1"/>
  <c r="AD344"/>
  <c r="AF344" s="1"/>
  <c r="AD345"/>
  <c r="AF345" s="1"/>
  <c r="AD346"/>
  <c r="AF346" s="1"/>
  <c r="AD347"/>
  <c r="AF347" s="1"/>
  <c r="AD348"/>
  <c r="AF348" s="1"/>
  <c r="AD349"/>
  <c r="AF349" s="1"/>
  <c r="AD350"/>
  <c r="AF350" s="1"/>
  <c r="AD351"/>
  <c r="AF351" s="1"/>
  <c r="AD352"/>
  <c r="AF352" s="1"/>
  <c r="AD353"/>
  <c r="AF353" s="1"/>
  <c r="AD354"/>
  <c r="AF354" s="1"/>
  <c r="AD355"/>
  <c r="AF355" s="1"/>
  <c r="AD356"/>
  <c r="AF356" s="1"/>
  <c r="AD357"/>
  <c r="AF357" s="1"/>
  <c r="AD358"/>
  <c r="AF358" s="1"/>
  <c r="AD359"/>
  <c r="AF359" s="1"/>
  <c r="AD360"/>
  <c r="AF360" s="1"/>
  <c r="AD361"/>
  <c r="AF361" s="1"/>
  <c r="AD362"/>
  <c r="AF362" s="1"/>
  <c r="AD363"/>
  <c r="AF363" s="1"/>
  <c r="AD364"/>
  <c r="AF364" s="1"/>
  <c r="AD365"/>
  <c r="AF365" s="1"/>
  <c r="AD366"/>
  <c r="AF366" s="1"/>
  <c r="AD367"/>
  <c r="AF367" s="1"/>
  <c r="AD368"/>
  <c r="AF368" s="1"/>
  <c r="AD369"/>
  <c r="AF369" s="1"/>
  <c r="AD370"/>
  <c r="AF370" s="1"/>
  <c r="AD371"/>
  <c r="AF371" s="1"/>
  <c r="AD372"/>
  <c r="AF372" s="1"/>
  <c r="AD373"/>
  <c r="AF373" s="1"/>
  <c r="AD374"/>
  <c r="AF374" s="1"/>
  <c r="AD375"/>
  <c r="AF375" s="1"/>
  <c r="AD376"/>
  <c r="AF376" s="1"/>
  <c r="AD377"/>
  <c r="AF377" s="1"/>
  <c r="AD378"/>
  <c r="AF378" s="1"/>
  <c r="AD379"/>
  <c r="AF379" s="1"/>
  <c r="AD380"/>
  <c r="AF380" s="1"/>
  <c r="AD381"/>
  <c r="AF381" s="1"/>
  <c r="AD382"/>
  <c r="AF382" s="1"/>
  <c r="AD383"/>
  <c r="AF383" s="1"/>
  <c r="AD384"/>
  <c r="AF384" s="1"/>
  <c r="AD385"/>
  <c r="AF385" s="1"/>
  <c r="AD386"/>
  <c r="AF386" s="1"/>
  <c r="AD387"/>
  <c r="AF387" s="1"/>
  <c r="AD388"/>
  <c r="AF388" s="1"/>
  <c r="AD389"/>
  <c r="AF389" s="1"/>
  <c r="AD390"/>
  <c r="AF390" s="1"/>
  <c r="AD391"/>
  <c r="AF391" s="1"/>
  <c r="AD392"/>
  <c r="AF392" s="1"/>
  <c r="AD393"/>
  <c r="AF393" s="1"/>
  <c r="AD394"/>
  <c r="AF394" s="1"/>
  <c r="AD395"/>
  <c r="AF395" s="1"/>
  <c r="AD396"/>
  <c r="AF396" s="1"/>
  <c r="AD397"/>
  <c r="AF397" s="1"/>
  <c r="AD398"/>
  <c r="AF398" s="1"/>
  <c r="AD399"/>
  <c r="AF399" s="1"/>
  <c r="AD400"/>
  <c r="AF400" s="1"/>
  <c r="AD401"/>
  <c r="AF401" s="1"/>
  <c r="AD402"/>
  <c r="AF402" s="1"/>
  <c r="AD403"/>
  <c r="AF403" s="1"/>
  <c r="AD404"/>
  <c r="AF404" s="1"/>
  <c r="AD405"/>
  <c r="AF405" s="1"/>
  <c r="AD406"/>
  <c r="AF406" s="1"/>
  <c r="AD407"/>
  <c r="AF407" s="1"/>
  <c r="AD408"/>
  <c r="AF408" s="1"/>
  <c r="AD409"/>
  <c r="AF409" s="1"/>
  <c r="AD410"/>
  <c r="AF410" s="1"/>
  <c r="AD411"/>
  <c r="AF411" s="1"/>
  <c r="AD412"/>
  <c r="AF412" s="1"/>
  <c r="AD413"/>
  <c r="AF413" s="1"/>
  <c r="AD414"/>
  <c r="AF414" s="1"/>
  <c r="AD415"/>
  <c r="AF415" s="1"/>
  <c r="AD416"/>
  <c r="AF416" s="1"/>
  <c r="AD417"/>
  <c r="AF417" s="1"/>
  <c r="AD418"/>
  <c r="AF418" s="1"/>
  <c r="AD419"/>
  <c r="AF419" s="1"/>
  <c r="AD420"/>
  <c r="AF420" s="1"/>
  <c r="AD421"/>
  <c r="AF421" s="1"/>
  <c r="AD422"/>
  <c r="AF422" s="1"/>
  <c r="AD423"/>
  <c r="AF423" s="1"/>
  <c r="AD424"/>
  <c r="AF424" s="1"/>
  <c r="AD425"/>
  <c r="AF425" s="1"/>
  <c r="AD426"/>
  <c r="AF426" s="1"/>
  <c r="AD427"/>
  <c r="AF427" s="1"/>
  <c r="AD428"/>
  <c r="AF428" s="1"/>
  <c r="AD429"/>
  <c r="AF429" s="1"/>
  <c r="AD430"/>
  <c r="AF430" s="1"/>
  <c r="AD431"/>
  <c r="AF431" s="1"/>
  <c r="AD432"/>
  <c r="AF432" s="1"/>
  <c r="AD433"/>
  <c r="AF433" s="1"/>
  <c r="AD434"/>
  <c r="AF434" s="1"/>
  <c r="AD435"/>
  <c r="AF435" s="1"/>
  <c r="AD436"/>
  <c r="AF436" s="1"/>
  <c r="AD437"/>
  <c r="AF437" s="1"/>
  <c r="AD438"/>
  <c r="AF438" s="1"/>
  <c r="AD439"/>
  <c r="AF439" s="1"/>
  <c r="AD440"/>
  <c r="AF440" s="1"/>
  <c r="AD441"/>
  <c r="AF441" s="1"/>
  <c r="AD442"/>
  <c r="AF442" s="1"/>
  <c r="AD443"/>
  <c r="AF443" s="1"/>
  <c r="AD444"/>
  <c r="AF444" s="1"/>
  <c r="AD445"/>
  <c r="AF445" s="1"/>
  <c r="AD446"/>
  <c r="AF446" s="1"/>
  <c r="AD447"/>
  <c r="AF447" s="1"/>
  <c r="AD175"/>
  <c r="AF175" s="1"/>
  <c r="AD176"/>
  <c r="AF176" s="1"/>
  <c r="AD177"/>
  <c r="AF177" s="1"/>
  <c r="AD178"/>
  <c r="AF178" s="1"/>
  <c r="AD179"/>
  <c r="AF179" s="1"/>
  <c r="AD180"/>
  <c r="AF180" s="1"/>
  <c r="AD181"/>
  <c r="AF181" s="1"/>
  <c r="AD182"/>
  <c r="AF182" s="1"/>
  <c r="AD183"/>
  <c r="AF183" s="1"/>
  <c r="AD184"/>
  <c r="AF184" s="1"/>
  <c r="AD185"/>
  <c r="AF185" s="1"/>
  <c r="AD186"/>
  <c r="AF186" s="1"/>
  <c r="AD187"/>
  <c r="AF187" s="1"/>
  <c r="AD188"/>
  <c r="AF188" s="1"/>
  <c r="AD189"/>
  <c r="AF189" s="1"/>
  <c r="AD190"/>
  <c r="AF190" s="1"/>
  <c r="AD191"/>
  <c r="AF191" s="1"/>
  <c r="AD192"/>
  <c r="AF192" s="1"/>
  <c r="AD193"/>
  <c r="AF193" s="1"/>
  <c r="AD194"/>
  <c r="AF194" s="1"/>
  <c r="AD195"/>
  <c r="AF195" s="1"/>
  <c r="AD196"/>
  <c r="AF196" s="1"/>
  <c r="AD197"/>
  <c r="AF197" s="1"/>
  <c r="AD198"/>
  <c r="AF198" s="1"/>
  <c r="AD199"/>
  <c r="AF199" s="1"/>
  <c r="AD200"/>
  <c r="AF200" s="1"/>
  <c r="AD201"/>
  <c r="AF201" s="1"/>
  <c r="AD202"/>
  <c r="AF202" s="1"/>
  <c r="AD203"/>
  <c r="AF203" s="1"/>
  <c r="AD204"/>
  <c r="AF204" s="1"/>
  <c r="AD205"/>
  <c r="AF205" s="1"/>
  <c r="AD206"/>
  <c r="AF206" s="1"/>
  <c r="AD207"/>
  <c r="AF207" s="1"/>
  <c r="AD208"/>
  <c r="AF208" s="1"/>
  <c r="AD209"/>
  <c r="AF209" s="1"/>
  <c r="AD210"/>
  <c r="AF210" s="1"/>
  <c r="AD211"/>
  <c r="AF211" s="1"/>
  <c r="AD212"/>
  <c r="AF212" s="1"/>
  <c r="AD213"/>
  <c r="AF213" s="1"/>
  <c r="AD214"/>
  <c r="AF214" s="1"/>
  <c r="AD215"/>
  <c r="AF215" s="1"/>
  <c r="AD216"/>
  <c r="AF216" s="1"/>
  <c r="AD217"/>
  <c r="AF217" s="1"/>
  <c r="AD218"/>
  <c r="AF218" s="1"/>
  <c r="AD219"/>
  <c r="AF219" s="1"/>
  <c r="AD220"/>
  <c r="AF220" s="1"/>
  <c r="AD221"/>
  <c r="AF221" s="1"/>
  <c r="AD222"/>
  <c r="AF222" s="1"/>
  <c r="AD223"/>
  <c r="AF223" s="1"/>
  <c r="AD224"/>
  <c r="AF224" s="1"/>
  <c r="AD225"/>
  <c r="AF225" s="1"/>
  <c r="AD226"/>
  <c r="AF226" s="1"/>
  <c r="AD227"/>
  <c r="AF227" s="1"/>
  <c r="AD228"/>
  <c r="AF228" s="1"/>
  <c r="AD229"/>
  <c r="AF229" s="1"/>
  <c r="AD230"/>
  <c r="AF230" s="1"/>
  <c r="AD231"/>
  <c r="AF231" s="1"/>
  <c r="AD232"/>
  <c r="AF232" s="1"/>
  <c r="AD233"/>
  <c r="AF233" s="1"/>
  <c r="AD234"/>
  <c r="AF234" s="1"/>
  <c r="AD235"/>
  <c r="AF235" s="1"/>
  <c r="AD236"/>
  <c r="AF236" s="1"/>
  <c r="AD237"/>
  <c r="AF237" s="1"/>
  <c r="AD238"/>
  <c r="AF238" s="1"/>
  <c r="AD239"/>
  <c r="AF239" s="1"/>
  <c r="AD240"/>
  <c r="AF240" s="1"/>
  <c r="AD241"/>
  <c r="AF241" s="1"/>
  <c r="AD242"/>
  <c r="AF242" s="1"/>
  <c r="AD243"/>
  <c r="AF243" s="1"/>
  <c r="AD244"/>
  <c r="AF244" s="1"/>
  <c r="AD245"/>
  <c r="AF245" s="1"/>
  <c r="AD246"/>
  <c r="AF246" s="1"/>
  <c r="AD247"/>
  <c r="AF247" s="1"/>
  <c r="AD248"/>
  <c r="AF248" s="1"/>
  <c r="AD249"/>
  <c r="AF249" s="1"/>
  <c r="AD250"/>
  <c r="AF250" s="1"/>
  <c r="AD251"/>
  <c r="AF251" s="1"/>
  <c r="AD252"/>
  <c r="AF252" s="1"/>
  <c r="AD253"/>
  <c r="AF253" s="1"/>
  <c r="AD254"/>
  <c r="AF254" s="1"/>
  <c r="AD255"/>
  <c r="AF255" s="1"/>
  <c r="AD256"/>
  <c r="AF256" s="1"/>
  <c r="AD257"/>
  <c r="AF257" s="1"/>
  <c r="AD258"/>
  <c r="AF258" s="1"/>
  <c r="AD259"/>
  <c r="AF259" s="1"/>
  <c r="AD260"/>
  <c r="AF260" s="1"/>
  <c r="AD261"/>
  <c r="AF261" s="1"/>
  <c r="AD262"/>
  <c r="AF262" s="1"/>
  <c r="AD263"/>
  <c r="AF263" s="1"/>
  <c r="AD264"/>
  <c r="AF264" s="1"/>
  <c r="AD265"/>
  <c r="AF265" s="1"/>
  <c r="AD266"/>
  <c r="AF266" s="1"/>
  <c r="AD267"/>
  <c r="AF267" s="1"/>
  <c r="AD268"/>
  <c r="AF268" s="1"/>
  <c r="AD269"/>
  <c r="AF269" s="1"/>
  <c r="AD270"/>
  <c r="AF270" s="1"/>
  <c r="AD271"/>
  <c r="AF271" s="1"/>
  <c r="AD272"/>
  <c r="AF272" s="1"/>
  <c r="AD273"/>
  <c r="AF273" s="1"/>
  <c r="AD274"/>
  <c r="AF274" s="1"/>
  <c r="AD275"/>
  <c r="AF275" s="1"/>
  <c r="AD276"/>
  <c r="AF276" s="1"/>
  <c r="AD277"/>
  <c r="AF277" s="1"/>
  <c r="AD278"/>
  <c r="AF278" s="1"/>
  <c r="AD279"/>
  <c r="AF279" s="1"/>
  <c r="AD280"/>
  <c r="AF280" s="1"/>
  <c r="AD281"/>
  <c r="AF281" s="1"/>
  <c r="AD282"/>
  <c r="AF282" s="1"/>
  <c r="AD283"/>
  <c r="AF283" s="1"/>
  <c r="AD284"/>
  <c r="AF284" s="1"/>
  <c r="AD285"/>
  <c r="AF285" s="1"/>
  <c r="AD286"/>
  <c r="AF286" s="1"/>
  <c r="AD287"/>
  <c r="AF287" s="1"/>
  <c r="AD288"/>
  <c r="AF288" s="1"/>
  <c r="AD289"/>
  <c r="AF289" s="1"/>
  <c r="AD290"/>
  <c r="AF290" s="1"/>
  <c r="AD291"/>
  <c r="AF291" s="1"/>
  <c r="AD292"/>
  <c r="AF292" s="1"/>
  <c r="AD293"/>
  <c r="AF293" s="1"/>
  <c r="AD294"/>
  <c r="AF294" s="1"/>
  <c r="AD295"/>
  <c r="AF295" s="1"/>
  <c r="AD296"/>
  <c r="AF296" s="1"/>
  <c r="AD297"/>
  <c r="AF297" s="1"/>
  <c r="AD298"/>
  <c r="AF298" s="1"/>
  <c r="AD299"/>
  <c r="AF299" s="1"/>
  <c r="AD300"/>
  <c r="AF300" s="1"/>
  <c r="AD301"/>
  <c r="AF301" s="1"/>
  <c r="AD9"/>
  <c r="AF9" s="1"/>
  <c r="AD10"/>
  <c r="AF10" s="1"/>
  <c r="AD11"/>
  <c r="AF11" s="1"/>
  <c r="AD12"/>
  <c r="AF12" s="1"/>
  <c r="AD13"/>
  <c r="AF13" s="1"/>
  <c r="AD14"/>
  <c r="AF14" s="1"/>
  <c r="AD15"/>
  <c r="AF15" s="1"/>
  <c r="AD16"/>
  <c r="AF16" s="1"/>
  <c r="AD17"/>
  <c r="AF17" s="1"/>
  <c r="AD18"/>
  <c r="AF18" s="1"/>
  <c r="AD19"/>
  <c r="AF19" s="1"/>
  <c r="AD20"/>
  <c r="AF20" s="1"/>
  <c r="AD21"/>
  <c r="AF21" s="1"/>
  <c r="AD22"/>
  <c r="AF22" s="1"/>
  <c r="AD23"/>
  <c r="AF23" s="1"/>
  <c r="AD24"/>
  <c r="AF24" s="1"/>
  <c r="AD25"/>
  <c r="AF25" s="1"/>
  <c r="AD26"/>
  <c r="AF26" s="1"/>
  <c r="AD27"/>
  <c r="AF27" s="1"/>
  <c r="AD28"/>
  <c r="AF28" s="1"/>
  <c r="AD29"/>
  <c r="AF29" s="1"/>
  <c r="AD30"/>
  <c r="AF30" s="1"/>
  <c r="AD31"/>
  <c r="AF31" s="1"/>
  <c r="AD32"/>
  <c r="AF32" s="1"/>
  <c r="AD33"/>
  <c r="AF33" s="1"/>
  <c r="AD34"/>
  <c r="AF34" s="1"/>
  <c r="AD35"/>
  <c r="AF35" s="1"/>
  <c r="AD36"/>
  <c r="AF36" s="1"/>
  <c r="AD37"/>
  <c r="AF37" s="1"/>
  <c r="AD38"/>
  <c r="AF38" s="1"/>
  <c r="AD39"/>
  <c r="AF39" s="1"/>
  <c r="AD40"/>
  <c r="AF40" s="1"/>
  <c r="AD41"/>
  <c r="AF41" s="1"/>
  <c r="AD42"/>
  <c r="AF42" s="1"/>
  <c r="AD43"/>
  <c r="AF43" s="1"/>
  <c r="AD44"/>
  <c r="AF44" s="1"/>
  <c r="AD45"/>
  <c r="AF45" s="1"/>
  <c r="AD46"/>
  <c r="AF46" s="1"/>
  <c r="AD47"/>
  <c r="AF47" s="1"/>
  <c r="AD48"/>
  <c r="AF48" s="1"/>
  <c r="AD49"/>
  <c r="AF49" s="1"/>
  <c r="AD50"/>
  <c r="AF50" s="1"/>
  <c r="AD51"/>
  <c r="AF51" s="1"/>
  <c r="AD52"/>
  <c r="AF52" s="1"/>
  <c r="AD53"/>
  <c r="AF53" s="1"/>
  <c r="AD54"/>
  <c r="AF54" s="1"/>
  <c r="AD55"/>
  <c r="AF55" s="1"/>
  <c r="AD56"/>
  <c r="AF56" s="1"/>
  <c r="AD57"/>
  <c r="AF57" s="1"/>
  <c r="AD58"/>
  <c r="AF58" s="1"/>
  <c r="AD59"/>
  <c r="AF59" s="1"/>
  <c r="AD60"/>
  <c r="AF60" s="1"/>
  <c r="AD61"/>
  <c r="AF61" s="1"/>
  <c r="AD62"/>
  <c r="AF62" s="1"/>
  <c r="AD63"/>
  <c r="AF63" s="1"/>
  <c r="AD64"/>
  <c r="AF64" s="1"/>
  <c r="AD65"/>
  <c r="AF65" s="1"/>
  <c r="AD66"/>
  <c r="AF66" s="1"/>
  <c r="AD67"/>
  <c r="AF67" s="1"/>
  <c r="AD68"/>
  <c r="AF68" s="1"/>
  <c r="AD69"/>
  <c r="AF69" s="1"/>
  <c r="AD70"/>
  <c r="AF70" s="1"/>
  <c r="AD71"/>
  <c r="AF71" s="1"/>
  <c r="AD72"/>
  <c r="AF72" s="1"/>
  <c r="AD73"/>
  <c r="AF73" s="1"/>
  <c r="AD74"/>
  <c r="AF74" s="1"/>
  <c r="AD75"/>
  <c r="AF75" s="1"/>
  <c r="AD76"/>
  <c r="AF76" s="1"/>
  <c r="AD77"/>
  <c r="AF77" s="1"/>
  <c r="AD78"/>
  <c r="AF78" s="1"/>
  <c r="AD79"/>
  <c r="AF79" s="1"/>
  <c r="AD80"/>
  <c r="AF80" s="1"/>
  <c r="AD81"/>
  <c r="AF81" s="1"/>
  <c r="AD82"/>
  <c r="AF82" s="1"/>
  <c r="AD83"/>
  <c r="AF83" s="1"/>
  <c r="AD84"/>
  <c r="AF84" s="1"/>
  <c r="AD85"/>
  <c r="AF85" s="1"/>
  <c r="AD86"/>
  <c r="AF86" s="1"/>
  <c r="AD87"/>
  <c r="AF87" s="1"/>
  <c r="AD88"/>
  <c r="AF88" s="1"/>
  <c r="AD89"/>
  <c r="AF89" s="1"/>
  <c r="AD90"/>
  <c r="AF90" s="1"/>
  <c r="AD91"/>
  <c r="AF91" s="1"/>
  <c r="AD92"/>
  <c r="AF92" s="1"/>
  <c r="AD93"/>
  <c r="AF93" s="1"/>
  <c r="AD94"/>
  <c r="AF94" s="1"/>
  <c r="AD95"/>
  <c r="AF95" s="1"/>
  <c r="AD104"/>
  <c r="AF104" s="1"/>
  <c r="AD105"/>
  <c r="AF105" s="1"/>
  <c r="AD106"/>
  <c r="AF106" s="1"/>
  <c r="AD107"/>
  <c r="AF107" s="1"/>
  <c r="AD108"/>
  <c r="AF108" s="1"/>
  <c r="AD109"/>
  <c r="AF109" s="1"/>
  <c r="AD110"/>
  <c r="AF110" s="1"/>
  <c r="AD111"/>
  <c r="AF111" s="1"/>
  <c r="AD112"/>
  <c r="AF112" s="1"/>
  <c r="AD113"/>
  <c r="AF113" s="1"/>
  <c r="AD114"/>
  <c r="AF114" s="1"/>
  <c r="AD115"/>
  <c r="AF115" s="1"/>
  <c r="AD116"/>
  <c r="AF116" s="1"/>
  <c r="AD117"/>
  <c r="AF117" s="1"/>
  <c r="AD118"/>
  <c r="AF118" s="1"/>
  <c r="AD119"/>
  <c r="AF119" s="1"/>
  <c r="AD120"/>
  <c r="AF120" s="1"/>
  <c r="AD121"/>
  <c r="AF121" s="1"/>
  <c r="AD122"/>
  <c r="AF122" s="1"/>
  <c r="AD123"/>
  <c r="AF123" s="1"/>
  <c r="AD124"/>
  <c r="AF124" s="1"/>
  <c r="AD125"/>
  <c r="AF125" s="1"/>
  <c r="AD126"/>
  <c r="AF126" s="1"/>
  <c r="AD127"/>
  <c r="AF127" s="1"/>
  <c r="AD128"/>
  <c r="AF128" s="1"/>
  <c r="AD129"/>
  <c r="AF129" s="1"/>
  <c r="AD130"/>
  <c r="AF130" s="1"/>
  <c r="AD131"/>
  <c r="AF131" s="1"/>
  <c r="AD132"/>
  <c r="AF132" s="1"/>
  <c r="AD133"/>
  <c r="AF133" s="1"/>
  <c r="AD134"/>
  <c r="AF134" s="1"/>
  <c r="AD135"/>
  <c r="AF135" s="1"/>
  <c r="AD136"/>
  <c r="AF136" s="1"/>
  <c r="AD137"/>
  <c r="AF137" s="1"/>
  <c r="AD138"/>
  <c r="AF138" s="1"/>
  <c r="AD139"/>
  <c r="AF139" s="1"/>
  <c r="AD140"/>
  <c r="AF140" s="1"/>
  <c r="AD141"/>
  <c r="AF141" s="1"/>
  <c r="AD142"/>
  <c r="AF142" s="1"/>
  <c r="AD143"/>
  <c r="AF143" s="1"/>
  <c r="AD144"/>
  <c r="AF144" s="1"/>
  <c r="AD145"/>
  <c r="AF145" s="1"/>
  <c r="AD146"/>
  <c r="AF146" s="1"/>
  <c r="AD147"/>
  <c r="AF147" s="1"/>
  <c r="AD148"/>
  <c r="AF148" s="1"/>
  <c r="AD149"/>
  <c r="AF149" s="1"/>
  <c r="AD150"/>
  <c r="AF150" s="1"/>
  <c r="AD151"/>
  <c r="AF151" s="1"/>
  <c r="AD152"/>
  <c r="AF152" s="1"/>
  <c r="AD153"/>
  <c r="AF153" s="1"/>
  <c r="AD154"/>
  <c r="AF154" s="1"/>
  <c r="AD155"/>
  <c r="AF155" s="1"/>
  <c r="AD156"/>
  <c r="AF156" s="1"/>
  <c r="AD157"/>
  <c r="AF157" s="1"/>
  <c r="AD158"/>
  <c r="AF158" s="1"/>
  <c r="AD159"/>
  <c r="AF159" s="1"/>
  <c r="AD160"/>
  <c r="AF160" s="1"/>
  <c r="AD161"/>
  <c r="AF161" s="1"/>
  <c r="AD162"/>
  <c r="AF162" s="1"/>
  <c r="AD163"/>
  <c r="AF163" s="1"/>
  <c r="AD164"/>
  <c r="AF164" s="1"/>
  <c r="AD165"/>
  <c r="AF165" s="1"/>
  <c r="AD166"/>
  <c r="AF166" s="1"/>
  <c r="AD167"/>
  <c r="AF167" s="1"/>
  <c r="AD168"/>
  <c r="AF168" s="1"/>
  <c r="AD169"/>
  <c r="AF169" s="1"/>
  <c r="AD170"/>
  <c r="AF170" s="1"/>
  <c r="AD171"/>
  <c r="AF171" s="1"/>
  <c r="AD172"/>
  <c r="AF172" s="1"/>
  <c r="AD173"/>
  <c r="AF173" s="1"/>
  <c r="AD174"/>
  <c r="AF174" s="1"/>
  <c r="DF28"/>
  <c r="DF60"/>
  <c r="AI60" s="1"/>
  <c r="DF92"/>
  <c r="DW126"/>
  <c r="DF143"/>
  <c r="AI143" s="1"/>
  <c r="DF175"/>
  <c r="AI175" s="1"/>
  <c r="DF183"/>
  <c r="AI183" s="1"/>
  <c r="DF191"/>
  <c r="AI191" s="1"/>
  <c r="DF199"/>
  <c r="AI199" s="1"/>
  <c r="DF207"/>
  <c r="AI207" s="1"/>
  <c r="DF223"/>
  <c r="AI223" s="1"/>
  <c r="DF243"/>
  <c r="AI243" s="1"/>
  <c r="DF335"/>
  <c r="AI335" s="1"/>
  <c r="DF413"/>
  <c r="AI413" s="1"/>
  <c r="DF445"/>
  <c r="AI445" s="1"/>
  <c r="DK539"/>
  <c r="DK540"/>
  <c r="DK541"/>
  <c r="DK542"/>
  <c r="DK543"/>
  <c r="DK544"/>
  <c r="DK545"/>
  <c r="DK546"/>
  <c r="DK547"/>
  <c r="DK548"/>
  <c r="DK549"/>
  <c r="DK550"/>
  <c r="DK551"/>
  <c r="DK552"/>
  <c r="DK553"/>
  <c r="DK554"/>
  <c r="DK555"/>
  <c r="DK556"/>
  <c r="DK557"/>
  <c r="DK558"/>
  <c r="DK559"/>
  <c r="DK560"/>
  <c r="DK561"/>
  <c r="DK562"/>
  <c r="DK563"/>
  <c r="DK564"/>
  <c r="DK565"/>
  <c r="DK566"/>
  <c r="DK567"/>
  <c r="DK568"/>
  <c r="DK569"/>
  <c r="DK570"/>
  <c r="DK571"/>
  <c r="DK572"/>
  <c r="DK573"/>
  <c r="DK574"/>
  <c r="DK575"/>
  <c r="DK576"/>
  <c r="DK577"/>
  <c r="DK578"/>
  <c r="DK579"/>
  <c r="DK580"/>
  <c r="DG581"/>
  <c r="DH581"/>
  <c r="DK581"/>
  <c r="DG582"/>
  <c r="DH582"/>
  <c r="DK582"/>
  <c r="DG583"/>
  <c r="DH583"/>
  <c r="DK583"/>
  <c r="DG584"/>
  <c r="DH584"/>
  <c r="DK584"/>
  <c r="DL584"/>
  <c r="DM584"/>
  <c r="DN584"/>
  <c r="DO584"/>
  <c r="DG585"/>
  <c r="DH585"/>
  <c r="DK585"/>
  <c r="DL585"/>
  <c r="DM585"/>
  <c r="DN585"/>
  <c r="DO585"/>
  <c r="DG586"/>
  <c r="DH586"/>
  <c r="DK586"/>
  <c r="DL586"/>
  <c r="DM586"/>
  <c r="DN586"/>
  <c r="DO586"/>
  <c r="DG587"/>
  <c r="DH587"/>
  <c r="DK587"/>
  <c r="DL587"/>
  <c r="DM587"/>
  <c r="DN587"/>
  <c r="DO587"/>
  <c r="DG588"/>
  <c r="DH588"/>
  <c r="DK588"/>
  <c r="DL588"/>
  <c r="DM588"/>
  <c r="DN588"/>
  <c r="DO588"/>
  <c r="DG589"/>
  <c r="DH589"/>
  <c r="DK589"/>
  <c r="DL589"/>
  <c r="DM589"/>
  <c r="DN589"/>
  <c r="DO589"/>
  <c r="DG590"/>
  <c r="DH590"/>
  <c r="DK590"/>
  <c r="DL590"/>
  <c r="DM590"/>
  <c r="DN590"/>
  <c r="DO590"/>
  <c r="DG591"/>
  <c r="DH591"/>
  <c r="DK591"/>
  <c r="DL591"/>
  <c r="DM591"/>
  <c r="DN591"/>
  <c r="DO591"/>
  <c r="DG592"/>
  <c r="DH592"/>
  <c r="DK592"/>
  <c r="DL592"/>
  <c r="DM592"/>
  <c r="DN592"/>
  <c r="DO592"/>
  <c r="DG593"/>
  <c r="DH593"/>
  <c r="DK593"/>
  <c r="DL593"/>
  <c r="DM593"/>
  <c r="DN593"/>
  <c r="DO593"/>
  <c r="DG594"/>
  <c r="DH594"/>
  <c r="DK594"/>
  <c r="DL594"/>
  <c r="DM594"/>
  <c r="DN594"/>
  <c r="DO594"/>
  <c r="DG595"/>
  <c r="DH595"/>
  <c r="DK595"/>
  <c r="DL595"/>
  <c r="DM595"/>
  <c r="DN595"/>
  <c r="DO595"/>
  <c r="DG596"/>
  <c r="DH596"/>
  <c r="DK596"/>
  <c r="DL596"/>
  <c r="DM596"/>
  <c r="DN596"/>
  <c r="DO596"/>
  <c r="DG597"/>
  <c r="DH597"/>
  <c r="DK597"/>
  <c r="DL597"/>
  <c r="DM597"/>
  <c r="DN597"/>
  <c r="DO597"/>
  <c r="DG598"/>
  <c r="DH598"/>
  <c r="DK598"/>
  <c r="DL598"/>
  <c r="DM598"/>
  <c r="DN598"/>
  <c r="DO598"/>
  <c r="DG599"/>
  <c r="DH599"/>
  <c r="DK599"/>
  <c r="DL599"/>
  <c r="DM599"/>
  <c r="DN599"/>
  <c r="DO599"/>
  <c r="DG600"/>
  <c r="DH600"/>
  <c r="DK600"/>
  <c r="DL600"/>
  <c r="DM600"/>
  <c r="DN600"/>
  <c r="DO600"/>
  <c r="DG601"/>
  <c r="DH601"/>
  <c r="DK601"/>
  <c r="DL601"/>
  <c r="DM601"/>
  <c r="DN601"/>
  <c r="DO601"/>
  <c r="DG602"/>
  <c r="DH602"/>
  <c r="DK602"/>
  <c r="DL602"/>
  <c r="DM602"/>
  <c r="DN602"/>
  <c r="DO602"/>
  <c r="DG603"/>
  <c r="DH603"/>
  <c r="DK603"/>
  <c r="DL603"/>
  <c r="DM603"/>
  <c r="DN603"/>
  <c r="DO603"/>
  <c r="DG604"/>
  <c r="DH604"/>
  <c r="DK604"/>
  <c r="DL604"/>
  <c r="DM604"/>
  <c r="DN604"/>
  <c r="DO604"/>
  <c r="DG605"/>
  <c r="DH605"/>
  <c r="DK605"/>
  <c r="DL605"/>
  <c r="DM605"/>
  <c r="DN605"/>
  <c r="DO605"/>
  <c r="DG606"/>
  <c r="DH606"/>
  <c r="DK606"/>
  <c r="DL606"/>
  <c r="DM606"/>
  <c r="DN606"/>
  <c r="DO606"/>
  <c r="DG607"/>
  <c r="DH607"/>
  <c r="DK607"/>
  <c r="DL607"/>
  <c r="DM607"/>
  <c r="DN607"/>
  <c r="DO607"/>
  <c r="DG608"/>
  <c r="DH608"/>
  <c r="DK608"/>
  <c r="DL608"/>
  <c r="DM608"/>
  <c r="DN608"/>
  <c r="DO608"/>
  <c r="DG609"/>
  <c r="DH609"/>
  <c r="DJ609"/>
  <c r="DK609"/>
  <c r="DL609"/>
  <c r="DM609"/>
  <c r="DN609"/>
  <c r="DO609"/>
  <c r="DG610"/>
  <c r="DH610"/>
  <c r="DJ610"/>
  <c r="DK610"/>
  <c r="DL610"/>
  <c r="DM610"/>
  <c r="DN610"/>
  <c r="DO610"/>
  <c r="DG611"/>
  <c r="DH611"/>
  <c r="DJ611"/>
  <c r="DK611"/>
  <c r="DL611"/>
  <c r="DM611"/>
  <c r="DN611"/>
  <c r="DO611"/>
  <c r="DG612"/>
  <c r="DH612"/>
  <c r="DJ612"/>
  <c r="DK612"/>
  <c r="DL612"/>
  <c r="DM612"/>
  <c r="DN612"/>
  <c r="DO612"/>
  <c r="DG613"/>
  <c r="DH613"/>
  <c r="DJ613"/>
  <c r="DK613"/>
  <c r="DL613"/>
  <c r="DM613"/>
  <c r="DN613"/>
  <c r="DO613"/>
  <c r="DG614"/>
  <c r="DH614"/>
  <c r="DJ614"/>
  <c r="DK614"/>
  <c r="DL614"/>
  <c r="DM614"/>
  <c r="DN614"/>
  <c r="DO614"/>
  <c r="DG615"/>
  <c r="DH615"/>
  <c r="DJ615"/>
  <c r="DK615"/>
  <c r="DL615"/>
  <c r="DM615"/>
  <c r="DN615"/>
  <c r="DO615"/>
  <c r="DG616"/>
  <c r="DH616"/>
  <c r="DJ616"/>
  <c r="DK616"/>
  <c r="DL616"/>
  <c r="DM616"/>
  <c r="DN616"/>
  <c r="DO616"/>
  <c r="DG617"/>
  <c r="DH617"/>
  <c r="DJ617"/>
  <c r="DK617"/>
  <c r="DL617"/>
  <c r="DM617"/>
  <c r="DN617"/>
  <c r="DO617"/>
  <c r="DG618"/>
  <c r="DH618"/>
  <c r="DJ618"/>
  <c r="DK618"/>
  <c r="DL618"/>
  <c r="DM618"/>
  <c r="DN618"/>
  <c r="DO618"/>
  <c r="DG619"/>
  <c r="DH619"/>
  <c r="DJ619"/>
  <c r="DK619"/>
  <c r="DL619"/>
  <c r="DM619"/>
  <c r="DN619"/>
  <c r="DO619"/>
  <c r="DG620"/>
  <c r="DH620"/>
  <c r="DJ620"/>
  <c r="DK620"/>
  <c r="DL620"/>
  <c r="DM620"/>
  <c r="DN620"/>
  <c r="DO620"/>
  <c r="DG621"/>
  <c r="DH621"/>
  <c r="DJ621"/>
  <c r="DK621"/>
  <c r="DL621"/>
  <c r="DM621"/>
  <c r="DN621"/>
  <c r="DO621"/>
  <c r="DG622"/>
  <c r="DH622"/>
  <c r="DJ622"/>
  <c r="DK622"/>
  <c r="DL622"/>
  <c r="DM622"/>
  <c r="DN622"/>
  <c r="DO622"/>
  <c r="DG623"/>
  <c r="DH623"/>
  <c r="DJ623"/>
  <c r="DK623"/>
  <c r="DL623"/>
  <c r="DM623"/>
  <c r="DN623"/>
  <c r="DO623"/>
  <c r="DG624"/>
  <c r="DH624"/>
  <c r="DJ624"/>
  <c r="DK624"/>
  <c r="DL624"/>
  <c r="DM624"/>
  <c r="DN624"/>
  <c r="DO624"/>
  <c r="DG625"/>
  <c r="DH625"/>
  <c r="DJ625"/>
  <c r="DK625"/>
  <c r="DL625"/>
  <c r="DM625"/>
  <c r="DN625"/>
  <c r="DO625"/>
  <c r="DG626"/>
  <c r="DH626"/>
  <c r="DJ626"/>
  <c r="DK626"/>
  <c r="DL626"/>
  <c r="DM626"/>
  <c r="DN626"/>
  <c r="DO626"/>
  <c r="DG627"/>
  <c r="DH627"/>
  <c r="DJ627"/>
  <c r="DK627"/>
  <c r="DL627"/>
  <c r="DM627"/>
  <c r="DN627"/>
  <c r="DO627"/>
  <c r="DG628"/>
  <c r="DH628"/>
  <c r="DJ628"/>
  <c r="DK628"/>
  <c r="DL628"/>
  <c r="DM628"/>
  <c r="DN628"/>
  <c r="DO628"/>
  <c r="DG629"/>
  <c r="DH629"/>
  <c r="DJ629"/>
  <c r="DK629"/>
  <c r="DL629"/>
  <c r="DM629"/>
  <c r="DN629"/>
  <c r="DO629"/>
  <c r="DG630"/>
  <c r="DH630"/>
  <c r="DJ630"/>
  <c r="DK630"/>
  <c r="DL630"/>
  <c r="DM630"/>
  <c r="DN630"/>
  <c r="DO630"/>
  <c r="DG631"/>
  <c r="DH631"/>
  <c r="DJ631"/>
  <c r="DK631"/>
  <c r="DL631"/>
  <c r="DM631"/>
  <c r="DN631"/>
  <c r="DO631"/>
  <c r="DG632"/>
  <c r="DH632"/>
  <c r="DJ632"/>
  <c r="DK632"/>
  <c r="DL632"/>
  <c r="DM632"/>
  <c r="DN632"/>
  <c r="DO632"/>
  <c r="DG633"/>
  <c r="DH633"/>
  <c r="DJ633"/>
  <c r="DK633"/>
  <c r="DL633"/>
  <c r="DM633"/>
  <c r="DN633"/>
  <c r="DO633"/>
  <c r="DG634"/>
  <c r="DH634"/>
  <c r="DJ634"/>
  <c r="DK634"/>
  <c r="DL634"/>
  <c r="DM634"/>
  <c r="DN634"/>
  <c r="DO634"/>
  <c r="DG635"/>
  <c r="DH635"/>
  <c r="DJ635"/>
  <c r="DK635"/>
  <c r="DL635"/>
  <c r="DM635"/>
  <c r="DN635"/>
  <c r="DO635"/>
  <c r="DG636"/>
  <c r="DH636"/>
  <c r="DJ636"/>
  <c r="DK636"/>
  <c r="DL636"/>
  <c r="DM636"/>
  <c r="DN636"/>
  <c r="DO636"/>
  <c r="DG637"/>
  <c r="DH637"/>
  <c r="DJ637"/>
  <c r="DK637"/>
  <c r="DL637"/>
  <c r="DM637"/>
  <c r="DN637"/>
  <c r="DO637"/>
  <c r="DG638"/>
  <c r="DH638"/>
  <c r="DJ638"/>
  <c r="DK638"/>
  <c r="DL638"/>
  <c r="DM638"/>
  <c r="DN638"/>
  <c r="DO638"/>
  <c r="DG639"/>
  <c r="DH639"/>
  <c r="DJ639"/>
  <c r="DK639"/>
  <c r="DL639"/>
  <c r="DM639"/>
  <c r="DN639"/>
  <c r="DO639"/>
  <c r="DG640"/>
  <c r="DH640"/>
  <c r="DJ640"/>
  <c r="DK640"/>
  <c r="DL640"/>
  <c r="DM640"/>
  <c r="DN640"/>
  <c r="DO640"/>
  <c r="DG641"/>
  <c r="DH641"/>
  <c r="DJ641"/>
  <c r="DK641"/>
  <c r="DL641"/>
  <c r="DM641"/>
  <c r="DN641"/>
  <c r="DO641"/>
  <c r="DG642"/>
  <c r="DH642"/>
  <c r="DJ642"/>
  <c r="DK642"/>
  <c r="DL642"/>
  <c r="DM642"/>
  <c r="DN642"/>
  <c r="DO642"/>
  <c r="DG643"/>
  <c r="DH643"/>
  <c r="DJ643"/>
  <c r="DK643"/>
  <c r="DL643"/>
  <c r="DM643"/>
  <c r="DN643"/>
  <c r="DO643"/>
  <c r="DG644"/>
  <c r="DH644"/>
  <c r="DJ644"/>
  <c r="DK644"/>
  <c r="DL644"/>
  <c r="DM644"/>
  <c r="DN644"/>
  <c r="DO644"/>
  <c r="DG645"/>
  <c r="DH645"/>
  <c r="DJ645"/>
  <c r="DK645"/>
  <c r="DL645"/>
  <c r="DM645"/>
  <c r="DN645"/>
  <c r="DO645"/>
  <c r="DG646"/>
  <c r="DH646"/>
  <c r="DJ646"/>
  <c r="DK646"/>
  <c r="DL646"/>
  <c r="DM646"/>
  <c r="DN646"/>
  <c r="DO646"/>
  <c r="DG647"/>
  <c r="DH647"/>
  <c r="DJ647"/>
  <c r="DK647"/>
  <c r="DL647"/>
  <c r="DM647"/>
  <c r="DN647"/>
  <c r="DO647"/>
  <c r="DG648"/>
  <c r="DH648"/>
  <c r="DJ648"/>
  <c r="DK648"/>
  <c r="DL648"/>
  <c r="DM648"/>
  <c r="DN648"/>
  <c r="DO648"/>
  <c r="DG649"/>
  <c r="DH649"/>
  <c r="DJ649"/>
  <c r="DK649"/>
  <c r="DL649"/>
  <c r="DM649"/>
  <c r="DN649"/>
  <c r="DO649"/>
  <c r="DG650"/>
  <c r="DH650"/>
  <c r="DJ650"/>
  <c r="DK650"/>
  <c r="DL650"/>
  <c r="DM650"/>
  <c r="DN650"/>
  <c r="DO650"/>
  <c r="DG651"/>
  <c r="DH651"/>
  <c r="DJ651"/>
  <c r="DK651"/>
  <c r="DL651"/>
  <c r="DM651"/>
  <c r="DN651"/>
  <c r="DO651"/>
  <c r="DG652"/>
  <c r="DH652"/>
  <c r="DJ652"/>
  <c r="DK652"/>
  <c r="DL652"/>
  <c r="DM652"/>
  <c r="DN652"/>
  <c r="DO652"/>
  <c r="DG653"/>
  <c r="DH653"/>
  <c r="DJ653"/>
  <c r="DK653"/>
  <c r="DL653"/>
  <c r="DM653"/>
  <c r="DN653"/>
  <c r="DO653"/>
  <c r="DG654"/>
  <c r="DH654"/>
  <c r="DJ654"/>
  <c r="DK654"/>
  <c r="DL654"/>
  <c r="DM654"/>
  <c r="DN654"/>
  <c r="DO654"/>
  <c r="DG655"/>
  <c r="DH655"/>
  <c r="DJ655"/>
  <c r="DK655"/>
  <c r="DL655"/>
  <c r="DM655"/>
  <c r="DN655"/>
  <c r="DO655"/>
  <c r="DG656"/>
  <c r="DH656"/>
  <c r="DJ656"/>
  <c r="DK656"/>
  <c r="DL656"/>
  <c r="DM656"/>
  <c r="DN656"/>
  <c r="DO656"/>
  <c r="DG657"/>
  <c r="DH657"/>
  <c r="DJ657"/>
  <c r="DK657"/>
  <c r="DL657"/>
  <c r="DM657"/>
  <c r="DN657"/>
  <c r="DO657"/>
  <c r="DG658"/>
  <c r="DH658"/>
  <c r="DJ658"/>
  <c r="DK658"/>
  <c r="DL658"/>
  <c r="DM658"/>
  <c r="DN658"/>
  <c r="DO658"/>
  <c r="DG659"/>
  <c r="DH659"/>
  <c r="DJ659"/>
  <c r="DK659"/>
  <c r="DL659"/>
  <c r="DM659"/>
  <c r="DN659"/>
  <c r="DO659"/>
  <c r="DG660"/>
  <c r="DH660"/>
  <c r="DJ660"/>
  <c r="DK660"/>
  <c r="DL660"/>
  <c r="DM660"/>
  <c r="DN660"/>
  <c r="DO660"/>
  <c r="DG661"/>
  <c r="DH661"/>
  <c r="DJ661"/>
  <c r="DK661"/>
  <c r="DL661"/>
  <c r="DM661"/>
  <c r="DN661"/>
  <c r="DO661"/>
  <c r="DG662"/>
  <c r="DH662"/>
  <c r="DJ662"/>
  <c r="DK662"/>
  <c r="DL662"/>
  <c r="DM662"/>
  <c r="DN662"/>
  <c r="DO662"/>
  <c r="DG663"/>
  <c r="DH663"/>
  <c r="DJ663"/>
  <c r="DK663"/>
  <c r="DL663"/>
  <c r="DM663"/>
  <c r="DN663"/>
  <c r="DO663"/>
  <c r="DG664"/>
  <c r="DH664"/>
  <c r="DJ664"/>
  <c r="DK664"/>
  <c r="DL664"/>
  <c r="DM664"/>
  <c r="DN664"/>
  <c r="DO664"/>
  <c r="DG665"/>
  <c r="DH665"/>
  <c r="DJ665"/>
  <c r="DK665"/>
  <c r="DL665"/>
  <c r="DM665"/>
  <c r="DN665"/>
  <c r="DO665"/>
  <c r="DG666"/>
  <c r="DH666"/>
  <c r="DJ666"/>
  <c r="DK666"/>
  <c r="DL666"/>
  <c r="DM666"/>
  <c r="DN666"/>
  <c r="DO666"/>
  <c r="DG667"/>
  <c r="DH667"/>
  <c r="DJ667"/>
  <c r="DK667"/>
  <c r="DL667"/>
  <c r="DM667"/>
  <c r="DN667"/>
  <c r="DO667"/>
  <c r="DG668"/>
  <c r="DH668"/>
  <c r="DJ668"/>
  <c r="DK668"/>
  <c r="DL668"/>
  <c r="DM668"/>
  <c r="DN668"/>
  <c r="DO668"/>
  <c r="DG669"/>
  <c r="DH669"/>
  <c r="DJ669"/>
  <c r="DK669"/>
  <c r="DL669"/>
  <c r="DM669"/>
  <c r="DN669"/>
  <c r="DO669"/>
  <c r="DG670"/>
  <c r="DH670"/>
  <c r="DJ670"/>
  <c r="DK670"/>
  <c r="DL670"/>
  <c r="DM670"/>
  <c r="DN670"/>
  <c r="DO670"/>
  <c r="DG671"/>
  <c r="DH671"/>
  <c r="DJ671"/>
  <c r="DK671"/>
  <c r="DL671"/>
  <c r="DM671"/>
  <c r="DN671"/>
  <c r="DO671"/>
  <c r="DG672"/>
  <c r="DH672"/>
  <c r="DJ672"/>
  <c r="DK672"/>
  <c r="DL672"/>
  <c r="DM672"/>
  <c r="DN672"/>
  <c r="DO672"/>
  <c r="DG673"/>
  <c r="DH673"/>
  <c r="DJ673"/>
  <c r="DK673"/>
  <c r="DL673"/>
  <c r="DM673"/>
  <c r="DN673"/>
  <c r="DO673"/>
  <c r="DG674"/>
  <c r="DH674"/>
  <c r="DJ674"/>
  <c r="DK674"/>
  <c r="DL674"/>
  <c r="DM674"/>
  <c r="DN674"/>
  <c r="DO674"/>
  <c r="DG675"/>
  <c r="DH675"/>
  <c r="DJ675"/>
  <c r="DK675"/>
  <c r="DL675"/>
  <c r="DM675"/>
  <c r="DN675"/>
  <c r="DO675"/>
  <c r="DG676"/>
  <c r="DH676"/>
  <c r="DJ676"/>
  <c r="DK676"/>
  <c r="DL676"/>
  <c r="DM676"/>
  <c r="DN676"/>
  <c r="DO676"/>
  <c r="DG677"/>
  <c r="DH677"/>
  <c r="DJ677"/>
  <c r="DK677"/>
  <c r="DL677"/>
  <c r="DM677"/>
  <c r="DN677"/>
  <c r="DO677"/>
  <c r="DG678"/>
  <c r="DH678"/>
  <c r="DJ678"/>
  <c r="DK678"/>
  <c r="DL678"/>
  <c r="DM678"/>
  <c r="DN678"/>
  <c r="DO678"/>
  <c r="DG679"/>
  <c r="DH679"/>
  <c r="DJ679"/>
  <c r="DK679"/>
  <c r="DL679"/>
  <c r="DM679"/>
  <c r="DN679"/>
  <c r="DO679"/>
  <c r="DG680"/>
  <c r="DH680"/>
  <c r="DJ680"/>
  <c r="DK680"/>
  <c r="DL680"/>
  <c r="DM680"/>
  <c r="DN680"/>
  <c r="DO680"/>
  <c r="DG681"/>
  <c r="DH681"/>
  <c r="DJ681"/>
  <c r="DK681"/>
  <c r="DL681"/>
  <c r="DM681"/>
  <c r="DN681"/>
  <c r="DO681"/>
  <c r="DG682"/>
  <c r="DH682"/>
  <c r="DJ682"/>
  <c r="DK682"/>
  <c r="DL682"/>
  <c r="DM682"/>
  <c r="DN682"/>
  <c r="DO682"/>
  <c r="DG683"/>
  <c r="DH683"/>
  <c r="DJ683"/>
  <c r="DK683"/>
  <c r="DL683"/>
  <c r="DM683"/>
  <c r="DN683"/>
  <c r="DO683"/>
  <c r="DG684"/>
  <c r="DH684"/>
  <c r="DJ684"/>
  <c r="DK684"/>
  <c r="DL684"/>
  <c r="DM684"/>
  <c r="DN684"/>
  <c r="DO684"/>
  <c r="DG685"/>
  <c r="DH685"/>
  <c r="DJ685"/>
  <c r="DK685"/>
  <c r="DL685"/>
  <c r="DM685"/>
  <c r="DN685"/>
  <c r="DO685"/>
  <c r="DG686"/>
  <c r="DH686"/>
  <c r="DJ686"/>
  <c r="DK686"/>
  <c r="DL686"/>
  <c r="DM686"/>
  <c r="DN686"/>
  <c r="DO686"/>
  <c r="DG687"/>
  <c r="DH687"/>
  <c r="DJ687"/>
  <c r="DK687"/>
  <c r="DL687"/>
  <c r="DM687"/>
  <c r="DN687"/>
  <c r="DO687"/>
  <c r="DG688"/>
  <c r="DH688"/>
  <c r="DJ688"/>
  <c r="DK688"/>
  <c r="DL688"/>
  <c r="DM688"/>
  <c r="DN688"/>
  <c r="DO688"/>
  <c r="DG689"/>
  <c r="DH689"/>
  <c r="DJ689"/>
  <c r="DK689"/>
  <c r="DL689"/>
  <c r="DM689"/>
  <c r="DN689"/>
  <c r="DO689"/>
  <c r="DG690"/>
  <c r="DH690"/>
  <c r="DJ690"/>
  <c r="DK690"/>
  <c r="DL690"/>
  <c r="DM690"/>
  <c r="DN690"/>
  <c r="DO690"/>
  <c r="DG691"/>
  <c r="DH691"/>
  <c r="DJ691"/>
  <c r="DK691"/>
  <c r="DL691"/>
  <c r="DM691"/>
  <c r="DN691"/>
  <c r="DO691"/>
  <c r="DG692"/>
  <c r="DH692"/>
  <c r="DJ692"/>
  <c r="DK692"/>
  <c r="DL692"/>
  <c r="DM692"/>
  <c r="DN692"/>
  <c r="DO692"/>
  <c r="DG693"/>
  <c r="DH693"/>
  <c r="DJ693"/>
  <c r="DK693"/>
  <c r="DL693"/>
  <c r="DM693"/>
  <c r="DN693"/>
  <c r="DO693"/>
  <c r="DG694"/>
  <c r="DH694"/>
  <c r="DJ694"/>
  <c r="DK694"/>
  <c r="DL694"/>
  <c r="DM694"/>
  <c r="DN694"/>
  <c r="DO694"/>
  <c r="DG695"/>
  <c r="DH695"/>
  <c r="DJ695"/>
  <c r="DK695"/>
  <c r="DL695"/>
  <c r="DM695"/>
  <c r="DN695"/>
  <c r="DO695"/>
  <c r="DG696"/>
  <c r="DH696"/>
  <c r="DJ696"/>
  <c r="DK696"/>
  <c r="DL696"/>
  <c r="DM696"/>
  <c r="DN696"/>
  <c r="DO696"/>
  <c r="DG697"/>
  <c r="DH697"/>
  <c r="DJ697"/>
  <c r="DK697"/>
  <c r="DL697"/>
  <c r="DM697"/>
  <c r="DN697"/>
  <c r="DO697"/>
  <c r="DG698"/>
  <c r="DH698"/>
  <c r="DJ698"/>
  <c r="DK698"/>
  <c r="DL698"/>
  <c r="DM698"/>
  <c r="DN698"/>
  <c r="DO698"/>
  <c r="DG699"/>
  <c r="DH699"/>
  <c r="DJ699"/>
  <c r="DK699"/>
  <c r="DL699"/>
  <c r="DM699"/>
  <c r="DN699"/>
  <c r="DO699"/>
  <c r="DG700"/>
  <c r="DH700"/>
  <c r="DJ700"/>
  <c r="DK700"/>
  <c r="DL700"/>
  <c r="DM700"/>
  <c r="DN700"/>
  <c r="DO700"/>
  <c r="DG701"/>
  <c r="DH701"/>
  <c r="DJ701"/>
  <c r="DK701"/>
  <c r="DL701"/>
  <c r="DM701"/>
  <c r="DN701"/>
  <c r="DO701"/>
  <c r="DG702"/>
  <c r="DH702"/>
  <c r="DJ702"/>
  <c r="DK702"/>
  <c r="DL702"/>
  <c r="DM702"/>
  <c r="DN702"/>
  <c r="DO702"/>
  <c r="DG703"/>
  <c r="DH703"/>
  <c r="DJ703"/>
  <c r="DK703"/>
  <c r="DL703"/>
  <c r="DM703"/>
  <c r="DN703"/>
  <c r="DO703"/>
  <c r="DG704"/>
  <c r="DH704"/>
  <c r="DJ704"/>
  <c r="DK704"/>
  <c r="DL704"/>
  <c r="DM704"/>
  <c r="DN704"/>
  <c r="DO704"/>
  <c r="DG705"/>
  <c r="DH705"/>
  <c r="DJ705"/>
  <c r="DK705"/>
  <c r="DL705"/>
  <c r="DM705"/>
  <c r="DN705"/>
  <c r="DO705"/>
  <c r="DG706"/>
  <c r="DH706"/>
  <c r="DJ706"/>
  <c r="DK706"/>
  <c r="DL706"/>
  <c r="DM706"/>
  <c r="DN706"/>
  <c r="DO706"/>
  <c r="DG707"/>
  <c r="DH707"/>
  <c r="DJ707"/>
  <c r="DK707"/>
  <c r="DL707"/>
  <c r="DM707"/>
  <c r="DN707"/>
  <c r="DO707"/>
  <c r="DG708"/>
  <c r="DH708"/>
  <c r="DJ708"/>
  <c r="DK708"/>
  <c r="DL708"/>
  <c r="DM708"/>
  <c r="DN708"/>
  <c r="DO708"/>
  <c r="DG709"/>
  <c r="DH709"/>
  <c r="DJ709"/>
  <c r="DK709"/>
  <c r="DL709"/>
  <c r="DM709"/>
  <c r="DN709"/>
  <c r="DO709"/>
  <c r="DG710"/>
  <c r="DH710"/>
  <c r="DJ710"/>
  <c r="DK710"/>
  <c r="DL710"/>
  <c r="DM710"/>
  <c r="DN710"/>
  <c r="DO710"/>
  <c r="DG711"/>
  <c r="DH711"/>
  <c r="DJ711"/>
  <c r="DK711"/>
  <c r="DL711"/>
  <c r="DM711"/>
  <c r="DN711"/>
  <c r="DO711"/>
  <c r="DG712"/>
  <c r="DH712"/>
  <c r="DJ712"/>
  <c r="DK712"/>
  <c r="DL712"/>
  <c r="DM712"/>
  <c r="DN712"/>
  <c r="DO712"/>
  <c r="DG713"/>
  <c r="DH713"/>
  <c r="DJ713"/>
  <c r="DK713"/>
  <c r="DL713"/>
  <c r="DM713"/>
  <c r="DN713"/>
  <c r="DO713"/>
  <c r="DG714"/>
  <c r="DH714"/>
  <c r="DJ714"/>
  <c r="DK714"/>
  <c r="DL714"/>
  <c r="DM714"/>
  <c r="DN714"/>
  <c r="DO714"/>
  <c r="DG715"/>
  <c r="DH715"/>
  <c r="DJ715"/>
  <c r="DK715"/>
  <c r="DL715"/>
  <c r="DM715"/>
  <c r="DN715"/>
  <c r="DO715"/>
  <c r="DG716"/>
  <c r="DH716"/>
  <c r="DJ716"/>
  <c r="DK716"/>
  <c r="DL716"/>
  <c r="DM716"/>
  <c r="DN716"/>
  <c r="DO716"/>
  <c r="DG717"/>
  <c r="DH717"/>
  <c r="DJ717"/>
  <c r="DK717"/>
  <c r="DL717"/>
  <c r="DM717"/>
  <c r="DN717"/>
  <c r="DO717"/>
  <c r="DG718"/>
  <c r="DH718"/>
  <c r="DJ718"/>
  <c r="DK718"/>
  <c r="DL718"/>
  <c r="DM718"/>
  <c r="DN718"/>
  <c r="DO718"/>
  <c r="DG719"/>
  <c r="DH719"/>
  <c r="DJ719"/>
  <c r="DK719"/>
  <c r="DL719"/>
  <c r="DM719"/>
  <c r="DN719"/>
  <c r="DO719"/>
  <c r="DG720"/>
  <c r="DH720"/>
  <c r="DJ720"/>
  <c r="DK720"/>
  <c r="DL720"/>
  <c r="DM720"/>
  <c r="DN720"/>
  <c r="DO720"/>
  <c r="DG721"/>
  <c r="DH721"/>
  <c r="DJ721"/>
  <c r="DK721"/>
  <c r="DL721"/>
  <c r="DM721"/>
  <c r="DN721"/>
  <c r="DO721"/>
  <c r="DG722"/>
  <c r="DH722"/>
  <c r="DJ722"/>
  <c r="DK722"/>
  <c r="DL722"/>
  <c r="DM722"/>
  <c r="DN722"/>
  <c r="DO722"/>
  <c r="DG723"/>
  <c r="DH723"/>
  <c r="DJ723"/>
  <c r="DK723"/>
  <c r="DL723"/>
  <c r="DM723"/>
  <c r="DN723"/>
  <c r="DO723"/>
  <c r="DG724"/>
  <c r="DH724"/>
  <c r="DJ724"/>
  <c r="DK724"/>
  <c r="DL724"/>
  <c r="DM724"/>
  <c r="DN724"/>
  <c r="DO724"/>
  <c r="DG725"/>
  <c r="DH725"/>
  <c r="DJ725"/>
  <c r="DK725"/>
  <c r="DL725"/>
  <c r="DM725"/>
  <c r="DN725"/>
  <c r="DO725"/>
  <c r="DG726"/>
  <c r="DH726"/>
  <c r="DJ726"/>
  <c r="DK726"/>
  <c r="DL726"/>
  <c r="DM726"/>
  <c r="DN726"/>
  <c r="DO726"/>
  <c r="DG727"/>
  <c r="DH727"/>
  <c r="DJ727"/>
  <c r="DK727"/>
  <c r="DL727"/>
  <c r="DM727"/>
  <c r="DN727"/>
  <c r="DO727"/>
  <c r="DG728"/>
  <c r="DH728"/>
  <c r="DJ728"/>
  <c r="DK728"/>
  <c r="DL728"/>
  <c r="DM728"/>
  <c r="DN728"/>
  <c r="DO728"/>
  <c r="DG729"/>
  <c r="DH729"/>
  <c r="DJ729"/>
  <c r="DK729"/>
  <c r="DL729"/>
  <c r="DM729"/>
  <c r="DN729"/>
  <c r="DO729"/>
  <c r="DG730"/>
  <c r="DH730"/>
  <c r="DJ730"/>
  <c r="DK730"/>
  <c r="DL730"/>
  <c r="DM730"/>
  <c r="DN730"/>
  <c r="DO730"/>
  <c r="DG731"/>
  <c r="DH731"/>
  <c r="DJ731"/>
  <c r="DK731"/>
  <c r="DL731"/>
  <c r="DM731"/>
  <c r="DN731"/>
  <c r="DO731"/>
  <c r="DG732"/>
  <c r="DH732"/>
  <c r="DJ732"/>
  <c r="DK732"/>
  <c r="DL732"/>
  <c r="DM732"/>
  <c r="DN732"/>
  <c r="DO732"/>
  <c r="DG733"/>
  <c r="DH733"/>
  <c r="DJ733"/>
  <c r="DK733"/>
  <c r="DL733"/>
  <c r="DM733"/>
  <c r="DN733"/>
  <c r="DO733"/>
  <c r="DG734"/>
  <c r="DH734"/>
  <c r="DJ734"/>
  <c r="DK734"/>
  <c r="DL734"/>
  <c r="DM734"/>
  <c r="DN734"/>
  <c r="DO734"/>
  <c r="DG735"/>
  <c r="DH735"/>
  <c r="DJ735"/>
  <c r="DK735"/>
  <c r="DL735"/>
  <c r="DM735"/>
  <c r="DN735"/>
  <c r="DO735"/>
  <c r="DG736"/>
  <c r="DH736"/>
  <c r="DJ736"/>
  <c r="DK736"/>
  <c r="DL736"/>
  <c r="DM736"/>
  <c r="DN736"/>
  <c r="DO736"/>
  <c r="DG737"/>
  <c r="DH737"/>
  <c r="DJ737"/>
  <c r="DK737"/>
  <c r="DL737"/>
  <c r="DM737"/>
  <c r="DN737"/>
  <c r="DO737"/>
  <c r="DG738"/>
  <c r="DH738"/>
  <c r="DJ738"/>
  <c r="DK738"/>
  <c r="DL738"/>
  <c r="DM738"/>
  <c r="DN738"/>
  <c r="DO738"/>
  <c r="DG739"/>
  <c r="DH739"/>
  <c r="DJ739"/>
  <c r="DK739"/>
  <c r="DL739"/>
  <c r="DM739"/>
  <c r="DN739"/>
  <c r="DO739"/>
  <c r="DG740"/>
  <c r="DH740"/>
  <c r="DJ740"/>
  <c r="DK740"/>
  <c r="DL740"/>
  <c r="DM740"/>
  <c r="DN740"/>
  <c r="DO740"/>
  <c r="DG741"/>
  <c r="DH741"/>
  <c r="DJ741"/>
  <c r="DK741"/>
  <c r="DL741"/>
  <c r="DM741"/>
  <c r="DN741"/>
  <c r="DO741"/>
  <c r="DG742"/>
  <c r="DH742"/>
  <c r="DJ742"/>
  <c r="DK742"/>
  <c r="DL742"/>
  <c r="DM742"/>
  <c r="DN742"/>
  <c r="DO742"/>
  <c r="DG743"/>
  <c r="DH743"/>
  <c r="DJ743"/>
  <c r="DK743"/>
  <c r="DL743"/>
  <c r="DM743"/>
  <c r="DN743"/>
  <c r="DO743"/>
  <c r="DG744"/>
  <c r="DH744"/>
  <c r="DJ744"/>
  <c r="DK744"/>
  <c r="DL744"/>
  <c r="DM744"/>
  <c r="DN744"/>
  <c r="DO744"/>
  <c r="DG745"/>
  <c r="DH745"/>
  <c r="DJ745"/>
  <c r="DK745"/>
  <c r="DL745"/>
  <c r="DM745"/>
  <c r="DN745"/>
  <c r="DO745"/>
  <c r="DG746"/>
  <c r="DH746"/>
  <c r="DJ746"/>
  <c r="DK746"/>
  <c r="DL746"/>
  <c r="DM746"/>
  <c r="DN746"/>
  <c r="DO746"/>
  <c r="DG747"/>
  <c r="DH747"/>
  <c r="DJ747"/>
  <c r="DK747"/>
  <c r="DL747"/>
  <c r="DM747"/>
  <c r="DN747"/>
  <c r="DO747"/>
  <c r="DG748"/>
  <c r="DH748"/>
  <c r="DJ748"/>
  <c r="DK748"/>
  <c r="DL748"/>
  <c r="DM748"/>
  <c r="DN748"/>
  <c r="DO748"/>
  <c r="DG749"/>
  <c r="DH749"/>
  <c r="DJ749"/>
  <c r="DK749"/>
  <c r="DL749"/>
  <c r="DM749"/>
  <c r="DN749"/>
  <c r="DO749"/>
  <c r="DG750"/>
  <c r="DH750"/>
  <c r="DJ750"/>
  <c r="DK750"/>
  <c r="DL750"/>
  <c r="DM750"/>
  <c r="DN750"/>
  <c r="DO750"/>
  <c r="DG751"/>
  <c r="DH751"/>
  <c r="DJ751"/>
  <c r="DK751"/>
  <c r="DL751"/>
  <c r="DM751"/>
  <c r="DN751"/>
  <c r="DO751"/>
  <c r="DG752"/>
  <c r="DH752"/>
  <c r="DJ752"/>
  <c r="DK752"/>
  <c r="DL752"/>
  <c r="DM752"/>
  <c r="DN752"/>
  <c r="DO752"/>
  <c r="DG753"/>
  <c r="DH753"/>
  <c r="DJ753"/>
  <c r="DK753"/>
  <c r="DL753"/>
  <c r="DM753"/>
  <c r="DN753"/>
  <c r="DO753"/>
  <c r="DG754"/>
  <c r="DH754"/>
  <c r="DJ754"/>
  <c r="DK754"/>
  <c r="DL754"/>
  <c r="DM754"/>
  <c r="DN754"/>
  <c r="DO754"/>
  <c r="DG755"/>
  <c r="DH755"/>
  <c r="DJ755"/>
  <c r="DK755"/>
  <c r="DL755"/>
  <c r="DM755"/>
  <c r="DN755"/>
  <c r="DO755"/>
  <c r="DG756"/>
  <c r="DH756"/>
  <c r="DJ756"/>
  <c r="DK756"/>
  <c r="DL756"/>
  <c r="DM756"/>
  <c r="DN756"/>
  <c r="DO756"/>
  <c r="DG757"/>
  <c r="DH757"/>
  <c r="DJ757"/>
  <c r="DK757"/>
  <c r="DL757"/>
  <c r="DM757"/>
  <c r="DN757"/>
  <c r="DO757"/>
  <c r="DG758"/>
  <c r="DH758"/>
  <c r="DJ758"/>
  <c r="DK758"/>
  <c r="DL758"/>
  <c r="DM758"/>
  <c r="DN758"/>
  <c r="DO758"/>
  <c r="DG759"/>
  <c r="DH759"/>
  <c r="DJ759"/>
  <c r="DK759"/>
  <c r="DL759"/>
  <c r="DM759"/>
  <c r="DN759"/>
  <c r="DO759"/>
  <c r="DG760"/>
  <c r="DH760"/>
  <c r="DJ760"/>
  <c r="DK760"/>
  <c r="DL760"/>
  <c r="DM760"/>
  <c r="DN760"/>
  <c r="DO760"/>
  <c r="DG761"/>
  <c r="DH761"/>
  <c r="DJ761"/>
  <c r="DK761"/>
  <c r="DL761"/>
  <c r="DM761"/>
  <c r="DN761"/>
  <c r="DO761"/>
  <c r="DG762"/>
  <c r="DH762"/>
  <c r="DJ762"/>
  <c r="DK762"/>
  <c r="DL762"/>
  <c r="DM762"/>
  <c r="DN762"/>
  <c r="DO762"/>
  <c r="DG763"/>
  <c r="DH763"/>
  <c r="DJ763"/>
  <c r="DK763"/>
  <c r="DL763"/>
  <c r="DM763"/>
  <c r="DN763"/>
  <c r="DO763"/>
  <c r="DG764"/>
  <c r="DH764"/>
  <c r="DJ764"/>
  <c r="DK764"/>
  <c r="DL764"/>
  <c r="DM764"/>
  <c r="DN764"/>
  <c r="DO764"/>
  <c r="DG765"/>
  <c r="DH765"/>
  <c r="DJ765"/>
  <c r="DK765"/>
  <c r="DL765"/>
  <c r="DM765"/>
  <c r="DN765"/>
  <c r="DO765"/>
  <c r="DG766"/>
  <c r="DH766"/>
  <c r="DJ766"/>
  <c r="DK766"/>
  <c r="DL766"/>
  <c r="DM766"/>
  <c r="DN766"/>
  <c r="DO766"/>
  <c r="DG767"/>
  <c r="DH767"/>
  <c r="DJ767"/>
  <c r="DK767"/>
  <c r="DL767"/>
  <c r="DM767"/>
  <c r="DN767"/>
  <c r="DO767"/>
  <c r="DG768"/>
  <c r="DH768"/>
  <c r="DJ768"/>
  <c r="DK768"/>
  <c r="DL768"/>
  <c r="DM768"/>
  <c r="DN768"/>
  <c r="DO768"/>
  <c r="DG769"/>
  <c r="DH769"/>
  <c r="DJ769"/>
  <c r="DK769"/>
  <c r="DL769"/>
  <c r="DM769"/>
  <c r="DN769"/>
  <c r="DO769"/>
  <c r="DG770"/>
  <c r="DH770"/>
  <c r="DJ770"/>
  <c r="DK770"/>
  <c r="DL770"/>
  <c r="DM770"/>
  <c r="DN770"/>
  <c r="DO770"/>
  <c r="DG771"/>
  <c r="DH771"/>
  <c r="DJ771"/>
  <c r="DK771"/>
  <c r="DL771"/>
  <c r="DM771"/>
  <c r="DN771"/>
  <c r="DO771"/>
  <c r="DG772"/>
  <c r="DH772"/>
  <c r="DJ772"/>
  <c r="DK772"/>
  <c r="DL772"/>
  <c r="DM772"/>
  <c r="DN772"/>
  <c r="DO772"/>
  <c r="DG773"/>
  <c r="DH773"/>
  <c r="DJ773"/>
  <c r="DK773"/>
  <c r="DL773"/>
  <c r="DM773"/>
  <c r="DN773"/>
  <c r="DO773"/>
  <c r="DG774"/>
  <c r="DH774"/>
  <c r="DJ774"/>
  <c r="DK774"/>
  <c r="DL774"/>
  <c r="DM774"/>
  <c r="DN774"/>
  <c r="DO774"/>
  <c r="DG775"/>
  <c r="DH775"/>
  <c r="DJ775"/>
  <c r="DK775"/>
  <c r="DL775"/>
  <c r="DM775"/>
  <c r="DN775"/>
  <c r="DO775"/>
  <c r="DG776"/>
  <c r="DH776"/>
  <c r="DJ776"/>
  <c r="DK776"/>
  <c r="DL776"/>
  <c r="DM776"/>
  <c r="DN776"/>
  <c r="DO776"/>
  <c r="DG777"/>
  <c r="DH777"/>
  <c r="DJ777"/>
  <c r="DK777"/>
  <c r="DL777"/>
  <c r="DM777"/>
  <c r="DN777"/>
  <c r="DO777"/>
  <c r="DG778"/>
  <c r="DH778"/>
  <c r="DJ778"/>
  <c r="DK778"/>
  <c r="DL778"/>
  <c r="DM778"/>
  <c r="DN778"/>
  <c r="DO778"/>
  <c r="DG779"/>
  <c r="DH779"/>
  <c r="DJ779"/>
  <c r="DK779"/>
  <c r="DL779"/>
  <c r="DM779"/>
  <c r="DN779"/>
  <c r="DO779"/>
  <c r="DG780"/>
  <c r="DH780"/>
  <c r="DJ780"/>
  <c r="DK780"/>
  <c r="DL780"/>
  <c r="DM780"/>
  <c r="DN780"/>
  <c r="DO780"/>
  <c r="DG781"/>
  <c r="DH781"/>
  <c r="DJ781"/>
  <c r="DK781"/>
  <c r="DL781"/>
  <c r="DM781"/>
  <c r="DN781"/>
  <c r="DO781"/>
  <c r="DG782"/>
  <c r="DH782"/>
  <c r="DJ782"/>
  <c r="DK782"/>
  <c r="DL782"/>
  <c r="DM782"/>
  <c r="DN782"/>
  <c r="DO782"/>
  <c r="DG783"/>
  <c r="DH783"/>
  <c r="DJ783"/>
  <c r="DK783"/>
  <c r="DL783"/>
  <c r="DM783"/>
  <c r="DN783"/>
  <c r="DO783"/>
  <c r="DG784"/>
  <c r="DH784"/>
  <c r="DJ784"/>
  <c r="DK784"/>
  <c r="DL784"/>
  <c r="DM784"/>
  <c r="DN784"/>
  <c r="DO784"/>
  <c r="DG785"/>
  <c r="DH785"/>
  <c r="DJ785"/>
  <c r="DK785"/>
  <c r="DL785"/>
  <c r="DM785"/>
  <c r="DN785"/>
  <c r="DO785"/>
  <c r="DG786"/>
  <c r="DH786"/>
  <c r="DJ786"/>
  <c r="DK786"/>
  <c r="DL786"/>
  <c r="DM786"/>
  <c r="DN786"/>
  <c r="DO786"/>
  <c r="DG787"/>
  <c r="DH787"/>
  <c r="DJ787"/>
  <c r="DK787"/>
  <c r="DL787"/>
  <c r="DM787"/>
  <c r="DN787"/>
  <c r="DO787"/>
  <c r="DG788"/>
  <c r="DH788"/>
  <c r="DJ788"/>
  <c r="DK788"/>
  <c r="DL788"/>
  <c r="DM788"/>
  <c r="DN788"/>
  <c r="DO788"/>
  <c r="DG789"/>
  <c r="DH789"/>
  <c r="DJ789"/>
  <c r="DK789"/>
  <c r="DL789"/>
  <c r="DM789"/>
  <c r="DN789"/>
  <c r="DO789"/>
  <c r="DG790"/>
  <c r="DH790"/>
  <c r="DJ790"/>
  <c r="DK790"/>
  <c r="DL790"/>
  <c r="DM790"/>
  <c r="DN790"/>
  <c r="DO790"/>
  <c r="DG791"/>
  <c r="DH791"/>
  <c r="DJ791"/>
  <c r="DK791"/>
  <c r="DL791"/>
  <c r="DM791"/>
  <c r="DN791"/>
  <c r="DO791"/>
  <c r="DG792"/>
  <c r="DH792"/>
  <c r="DJ792"/>
  <c r="DK792"/>
  <c r="DL792"/>
  <c r="DM792"/>
  <c r="DN792"/>
  <c r="DO792"/>
  <c r="DG793"/>
  <c r="DH793"/>
  <c r="DJ793"/>
  <c r="DK793"/>
  <c r="DL793"/>
  <c r="DM793"/>
  <c r="DN793"/>
  <c r="DO793"/>
  <c r="DG794"/>
  <c r="DH794"/>
  <c r="DJ794"/>
  <c r="DK794"/>
  <c r="DL794"/>
  <c r="DM794"/>
  <c r="DN794"/>
  <c r="DO794"/>
  <c r="DG795"/>
  <c r="DH795"/>
  <c r="DJ795"/>
  <c r="DK795"/>
  <c r="DL795"/>
  <c r="DM795"/>
  <c r="DN795"/>
  <c r="DO795"/>
  <c r="DG796"/>
  <c r="DH796"/>
  <c r="DJ796"/>
  <c r="DK796"/>
  <c r="DL796"/>
  <c r="DM796"/>
  <c r="DN796"/>
  <c r="DO796"/>
  <c r="DG797"/>
  <c r="DH797"/>
  <c r="DJ797"/>
  <c r="DK797"/>
  <c r="DL797"/>
  <c r="DM797"/>
  <c r="DN797"/>
  <c r="DO797"/>
  <c r="DG798"/>
  <c r="DH798"/>
  <c r="DJ798"/>
  <c r="DK798"/>
  <c r="DL798"/>
  <c r="DM798"/>
  <c r="DN798"/>
  <c r="DO798"/>
  <c r="DG799"/>
  <c r="DH799"/>
  <c r="DJ799"/>
  <c r="DK799"/>
  <c r="DL799"/>
  <c r="DM799"/>
  <c r="DN799"/>
  <c r="DO799"/>
  <c r="DG800"/>
  <c r="DH800"/>
  <c r="DJ800"/>
  <c r="DK800"/>
  <c r="DL800"/>
  <c r="DM800"/>
  <c r="DN800"/>
  <c r="DO800"/>
  <c r="DG801"/>
  <c r="DH801"/>
  <c r="DJ801"/>
  <c r="DK801"/>
  <c r="DL801"/>
  <c r="DM801"/>
  <c r="DN801"/>
  <c r="DO801"/>
  <c r="DG802"/>
  <c r="DH802"/>
  <c r="DJ802"/>
  <c r="DK802"/>
  <c r="DL802"/>
  <c r="DM802"/>
  <c r="DN802"/>
  <c r="DO802"/>
  <c r="DG803"/>
  <c r="DH803"/>
  <c r="DJ803"/>
  <c r="DK803"/>
  <c r="DL803"/>
  <c r="DM803"/>
  <c r="DN803"/>
  <c r="DO803"/>
  <c r="DG804"/>
  <c r="DH804"/>
  <c r="DJ804"/>
  <c r="DK804"/>
  <c r="DL804"/>
  <c r="DM804"/>
  <c r="DN804"/>
  <c r="DO804"/>
  <c r="DG805"/>
  <c r="DH805"/>
  <c r="DJ805"/>
  <c r="DK805"/>
  <c r="DL805"/>
  <c r="DM805"/>
  <c r="DN805"/>
  <c r="DO805"/>
  <c r="DG806"/>
  <c r="DH806"/>
  <c r="DJ806"/>
  <c r="DK806"/>
  <c r="DL806"/>
  <c r="DM806"/>
  <c r="DN806"/>
  <c r="DO806"/>
  <c r="DG807"/>
  <c r="DH807"/>
  <c r="DJ807"/>
  <c r="DK807"/>
  <c r="DL807"/>
  <c r="DM807"/>
  <c r="DN807"/>
  <c r="DO807"/>
  <c r="DG808"/>
  <c r="DH808"/>
  <c r="DJ808"/>
  <c r="DK808"/>
  <c r="DL808"/>
  <c r="DM808"/>
  <c r="DN808"/>
  <c r="DO808"/>
  <c r="DG809"/>
  <c r="DH809"/>
  <c r="DJ809"/>
  <c r="DK809"/>
  <c r="DL809"/>
  <c r="DM809"/>
  <c r="DN809"/>
  <c r="DO809"/>
  <c r="DG810"/>
  <c r="DH810"/>
  <c r="DJ810"/>
  <c r="DK810"/>
  <c r="DL810"/>
  <c r="DM810"/>
  <c r="DN810"/>
  <c r="DO810"/>
  <c r="DG811"/>
  <c r="DH811"/>
  <c r="DJ811"/>
  <c r="DK811"/>
  <c r="DL811"/>
  <c r="DM811"/>
  <c r="DN811"/>
  <c r="DO811"/>
  <c r="DG812"/>
  <c r="DH812"/>
  <c r="DJ812"/>
  <c r="DK812"/>
  <c r="DL812"/>
  <c r="DM812"/>
  <c r="DN812"/>
  <c r="DO812"/>
  <c r="DG813"/>
  <c r="DH813"/>
  <c r="DJ813"/>
  <c r="DK813"/>
  <c r="DL813"/>
  <c r="DM813"/>
  <c r="DN813"/>
  <c r="DO813"/>
  <c r="DG814"/>
  <c r="DH814"/>
  <c r="DJ814"/>
  <c r="DK814"/>
  <c r="DL814"/>
  <c r="DM814"/>
  <c r="DN814"/>
  <c r="DO814"/>
  <c r="DG815"/>
  <c r="DH815"/>
  <c r="DJ815"/>
  <c r="DK815"/>
  <c r="DL815"/>
  <c r="DM815"/>
  <c r="DN815"/>
  <c r="DO815"/>
  <c r="DG816"/>
  <c r="DH816"/>
  <c r="DJ816"/>
  <c r="DK816"/>
  <c r="DL816"/>
  <c r="DM816"/>
  <c r="DN816"/>
  <c r="DO816"/>
  <c r="DG817"/>
  <c r="DH817"/>
  <c r="DJ817"/>
  <c r="DK817"/>
  <c r="DL817"/>
  <c r="DM817"/>
  <c r="DN817"/>
  <c r="DO817"/>
  <c r="DG818"/>
  <c r="DH818"/>
  <c r="DJ818"/>
  <c r="DK818"/>
  <c r="DL818"/>
  <c r="DM818"/>
  <c r="DN818"/>
  <c r="DO818"/>
  <c r="DG819"/>
  <c r="DH819"/>
  <c r="DJ819"/>
  <c r="DK819"/>
  <c r="DL819"/>
  <c r="DM819"/>
  <c r="DN819"/>
  <c r="DO819"/>
  <c r="DG820"/>
  <c r="DH820"/>
  <c r="DJ820"/>
  <c r="DK820"/>
  <c r="DL820"/>
  <c r="DM820"/>
  <c r="DN820"/>
  <c r="DO820"/>
  <c r="DG821"/>
  <c r="DH821"/>
  <c r="DJ821"/>
  <c r="DK821"/>
  <c r="DL821"/>
  <c r="DM821"/>
  <c r="DN821"/>
  <c r="DO821"/>
  <c r="DG822"/>
  <c r="DH822"/>
  <c r="DJ822"/>
  <c r="DK822"/>
  <c r="DL822"/>
  <c r="DM822"/>
  <c r="DN822"/>
  <c r="DO822"/>
  <c r="DG823"/>
  <c r="DH823"/>
  <c r="DJ823"/>
  <c r="DK823"/>
  <c r="DL823"/>
  <c r="DM823"/>
  <c r="DN823"/>
  <c r="DO823"/>
  <c r="DG824"/>
  <c r="DH824"/>
  <c r="DJ824"/>
  <c r="DK824"/>
  <c r="DL824"/>
  <c r="DM824"/>
  <c r="DN824"/>
  <c r="DO824"/>
  <c r="DG825"/>
  <c r="DH825"/>
  <c r="DJ825"/>
  <c r="DK825"/>
  <c r="DL825"/>
  <c r="DM825"/>
  <c r="DN825"/>
  <c r="DO825"/>
  <c r="DG826"/>
  <c r="DH826"/>
  <c r="DJ826"/>
  <c r="DK826"/>
  <c r="DL826"/>
  <c r="DM826"/>
  <c r="DN826"/>
  <c r="DO826"/>
  <c r="DG827"/>
  <c r="DH827"/>
  <c r="DJ827"/>
  <c r="DK827"/>
  <c r="DL827"/>
  <c r="DM827"/>
  <c r="DN827"/>
  <c r="DO827"/>
  <c r="DG828"/>
  <c r="DH828"/>
  <c r="DJ828"/>
  <c r="DK828"/>
  <c r="DL828"/>
  <c r="DM828"/>
  <c r="DN828"/>
  <c r="DO828"/>
  <c r="DG829"/>
  <c r="DH829"/>
  <c r="DJ829"/>
  <c r="DK829"/>
  <c r="DL829"/>
  <c r="DM829"/>
  <c r="DN829"/>
  <c r="DO829"/>
  <c r="DG830"/>
  <c r="DH830"/>
  <c r="DJ830"/>
  <c r="DK830"/>
  <c r="DL830"/>
  <c r="DM830"/>
  <c r="DN830"/>
  <c r="DO830"/>
  <c r="DG831"/>
  <c r="DH831"/>
  <c r="DJ831"/>
  <c r="DK831"/>
  <c r="DL831"/>
  <c r="DM831"/>
  <c r="DN831"/>
  <c r="DO831"/>
  <c r="DG832"/>
  <c r="DH832"/>
  <c r="DJ832"/>
  <c r="DK832"/>
  <c r="DL832"/>
  <c r="DM832"/>
  <c r="DN832"/>
  <c r="DO832"/>
  <c r="DG833"/>
  <c r="DH833"/>
  <c r="DJ833"/>
  <c r="DK833"/>
  <c r="DL833"/>
  <c r="DM833"/>
  <c r="DN833"/>
  <c r="DO833"/>
  <c r="DG834"/>
  <c r="DH834"/>
  <c r="DJ834"/>
  <c r="DK834"/>
  <c r="DL834"/>
  <c r="DM834"/>
  <c r="DN834"/>
  <c r="DO834"/>
  <c r="DG835"/>
  <c r="DH835"/>
  <c r="DJ835"/>
  <c r="DK835"/>
  <c r="DL835"/>
  <c r="DM835"/>
  <c r="DN835"/>
  <c r="DO835"/>
  <c r="DG836"/>
  <c r="DH836"/>
  <c r="DJ836"/>
  <c r="DK836"/>
  <c r="DL836"/>
  <c r="DM836"/>
  <c r="DN836"/>
  <c r="DO836"/>
  <c r="DG837"/>
  <c r="DH837"/>
  <c r="DJ837"/>
  <c r="DK837"/>
  <c r="DL837"/>
  <c r="DM837"/>
  <c r="DN837"/>
  <c r="DO837"/>
  <c r="DG838"/>
  <c r="DH838"/>
  <c r="DJ838"/>
  <c r="DK838"/>
  <c r="DL838"/>
  <c r="DM838"/>
  <c r="DN838"/>
  <c r="DO838"/>
  <c r="DG839"/>
  <c r="DH839"/>
  <c r="DJ839"/>
  <c r="DK839"/>
  <c r="DL839"/>
  <c r="DM839"/>
  <c r="DN839"/>
  <c r="DO839"/>
  <c r="DG840"/>
  <c r="DH840"/>
  <c r="DJ840"/>
  <c r="DK840"/>
  <c r="DL840"/>
  <c r="DM840"/>
  <c r="DN840"/>
  <c r="DO840"/>
  <c r="DG841"/>
  <c r="DH841"/>
  <c r="DJ841"/>
  <c r="DK841"/>
  <c r="DL841"/>
  <c r="DM841"/>
  <c r="DN841"/>
  <c r="DO841"/>
  <c r="DG842"/>
  <c r="DH842"/>
  <c r="DJ842"/>
  <c r="DK842"/>
  <c r="DL842"/>
  <c r="DM842"/>
  <c r="DN842"/>
  <c r="DO842"/>
  <c r="DG843"/>
  <c r="DH843"/>
  <c r="DJ843"/>
  <c r="DK843"/>
  <c r="DL843"/>
  <c r="DM843"/>
  <c r="DN843"/>
  <c r="DO843"/>
  <c r="DG844"/>
  <c r="DH844"/>
  <c r="DJ844"/>
  <c r="DK844"/>
  <c r="DL844"/>
  <c r="DM844"/>
  <c r="DN844"/>
  <c r="DO844"/>
  <c r="DG845"/>
  <c r="DH845"/>
  <c r="DJ845"/>
  <c r="DK845"/>
  <c r="DL845"/>
  <c r="DM845"/>
  <c r="DN845"/>
  <c r="DO845"/>
  <c r="DG846"/>
  <c r="DH846"/>
  <c r="DJ846"/>
  <c r="DK846"/>
  <c r="DL846"/>
  <c r="DM846"/>
  <c r="DN846"/>
  <c r="DO846"/>
  <c r="DG847"/>
  <c r="DH847"/>
  <c r="DJ847"/>
  <c r="DK847"/>
  <c r="DL847"/>
  <c r="DM847"/>
  <c r="DN847"/>
  <c r="DO847"/>
  <c r="DG848"/>
  <c r="DH848"/>
  <c r="DJ848"/>
  <c r="DK848"/>
  <c r="DL848"/>
  <c r="DM848"/>
  <c r="DN848"/>
  <c r="DO848"/>
  <c r="DG849"/>
  <c r="DH849"/>
  <c r="DJ849"/>
  <c r="DK849"/>
  <c r="DL849"/>
  <c r="DM849"/>
  <c r="DN849"/>
  <c r="DO849"/>
  <c r="DG850"/>
  <c r="DH850"/>
  <c r="DJ850"/>
  <c r="DK850"/>
  <c r="DL850"/>
  <c r="DM850"/>
  <c r="DN850"/>
  <c r="DO850"/>
  <c r="DG851"/>
  <c r="DH851"/>
  <c r="DJ851"/>
  <c r="DK851"/>
  <c r="DL851"/>
  <c r="DM851"/>
  <c r="DN851"/>
  <c r="DO851"/>
  <c r="DG852"/>
  <c r="DH852"/>
  <c r="DJ852"/>
  <c r="DK852"/>
  <c r="DL852"/>
  <c r="DM852"/>
  <c r="DN852"/>
  <c r="DO852"/>
  <c r="DG853"/>
  <c r="DH853"/>
  <c r="DJ853"/>
  <c r="DK853"/>
  <c r="DL853"/>
  <c r="DM853"/>
  <c r="DN853"/>
  <c r="DO853"/>
  <c r="DG854"/>
  <c r="DH854"/>
  <c r="DJ854"/>
  <c r="DK854"/>
  <c r="DL854"/>
  <c r="DM854"/>
  <c r="DN854"/>
  <c r="DO854"/>
  <c r="DG855"/>
  <c r="DH855"/>
  <c r="DJ855"/>
  <c r="DK855"/>
  <c r="DL855"/>
  <c r="DM855"/>
  <c r="DN855"/>
  <c r="DO855"/>
  <c r="DG856"/>
  <c r="DH856"/>
  <c r="DJ856"/>
  <c r="DK856"/>
  <c r="DL856"/>
  <c r="DM856"/>
  <c r="DN856"/>
  <c r="DO856"/>
  <c r="DG857"/>
  <c r="DH857"/>
  <c r="DJ857"/>
  <c r="DK857"/>
  <c r="DL857"/>
  <c r="DM857"/>
  <c r="DN857"/>
  <c r="DO857"/>
  <c r="DG858"/>
  <c r="DH858"/>
  <c r="DJ858"/>
  <c r="DK858"/>
  <c r="DL858"/>
  <c r="DM858"/>
  <c r="DN858"/>
  <c r="DO858"/>
  <c r="DG859"/>
  <c r="DH859"/>
  <c r="DJ859"/>
  <c r="DK859"/>
  <c r="DL859"/>
  <c r="DM859"/>
  <c r="DN859"/>
  <c r="DO859"/>
  <c r="DG860"/>
  <c r="DH860"/>
  <c r="DJ860"/>
  <c r="DK860"/>
  <c r="DL860"/>
  <c r="DM860"/>
  <c r="DN860"/>
  <c r="DO860"/>
  <c r="DG861"/>
  <c r="DH861"/>
  <c r="DJ861"/>
  <c r="DK861"/>
  <c r="DL861"/>
  <c r="DM861"/>
  <c r="DN861"/>
  <c r="DO861"/>
  <c r="DG862"/>
  <c r="DH862"/>
  <c r="DJ862"/>
  <c r="DK862"/>
  <c r="DL862"/>
  <c r="DM862"/>
  <c r="DN862"/>
  <c r="DO862"/>
  <c r="DG863"/>
  <c r="DH863"/>
  <c r="DJ863"/>
  <c r="DK863"/>
  <c r="DL863"/>
  <c r="DM863"/>
  <c r="DN863"/>
  <c r="DO863"/>
  <c r="DG864"/>
  <c r="DH864"/>
  <c r="DJ864"/>
  <c r="DK864"/>
  <c r="DL864"/>
  <c r="DM864"/>
  <c r="DN864"/>
  <c r="DO864"/>
  <c r="DG865"/>
  <c r="DH865"/>
  <c r="DJ865"/>
  <c r="DK865"/>
  <c r="DL865"/>
  <c r="DM865"/>
  <c r="DN865"/>
  <c r="DO865"/>
  <c r="DG866"/>
  <c r="DH866"/>
  <c r="DJ866"/>
  <c r="DK866"/>
  <c r="DL866"/>
  <c r="DM866"/>
  <c r="DN866"/>
  <c r="DO866"/>
  <c r="DG867"/>
  <c r="DH867"/>
  <c r="DJ867"/>
  <c r="DK867"/>
  <c r="DL867"/>
  <c r="DM867"/>
  <c r="DN867"/>
  <c r="DO867"/>
  <c r="DG868"/>
  <c r="DH868"/>
  <c r="DJ868"/>
  <c r="DK868"/>
  <c r="DL868"/>
  <c r="DM868"/>
  <c r="DN868"/>
  <c r="DO868"/>
  <c r="DG869"/>
  <c r="DH869"/>
  <c r="DJ869"/>
  <c r="DK869"/>
  <c r="DL869"/>
  <c r="DM869"/>
  <c r="DN869"/>
  <c r="DO869"/>
  <c r="DG870"/>
  <c r="DH870"/>
  <c r="DJ870"/>
  <c r="DK870"/>
  <c r="DL870"/>
  <c r="DM870"/>
  <c r="DN870"/>
  <c r="DO870"/>
  <c r="DG871"/>
  <c r="DH871"/>
  <c r="DJ871"/>
  <c r="DK871"/>
  <c r="DL871"/>
  <c r="DM871"/>
  <c r="DN871"/>
  <c r="DO871"/>
  <c r="DG872"/>
  <c r="DH872"/>
  <c r="DJ872"/>
  <c r="DK872"/>
  <c r="DL872"/>
  <c r="DM872"/>
  <c r="DN872"/>
  <c r="DO872"/>
  <c r="DG873"/>
  <c r="DH873"/>
  <c r="DJ873"/>
  <c r="DK873"/>
  <c r="DL873"/>
  <c r="DM873"/>
  <c r="DN873"/>
  <c r="DO873"/>
  <c r="DG874"/>
  <c r="DH874"/>
  <c r="DJ874"/>
  <c r="DK874"/>
  <c r="DL874"/>
  <c r="DM874"/>
  <c r="DN874"/>
  <c r="DO874"/>
  <c r="DG875"/>
  <c r="DH875"/>
  <c r="DJ875"/>
  <c r="DK875"/>
  <c r="DL875"/>
  <c r="DM875"/>
  <c r="DN875"/>
  <c r="DO875"/>
  <c r="DG876"/>
  <c r="DH876"/>
  <c r="DJ876"/>
  <c r="DK876"/>
  <c r="DL876"/>
  <c r="DM876"/>
  <c r="DN876"/>
  <c r="DO876"/>
  <c r="DG877"/>
  <c r="DH877"/>
  <c r="DJ877"/>
  <c r="DK877"/>
  <c r="DL877"/>
  <c r="DM877"/>
  <c r="DN877"/>
  <c r="DO877"/>
  <c r="DG878"/>
  <c r="DH878"/>
  <c r="DJ878"/>
  <c r="DK878"/>
  <c r="DL878"/>
  <c r="DM878"/>
  <c r="DN878"/>
  <c r="DO878"/>
  <c r="DG879"/>
  <c r="DH879"/>
  <c r="DJ879"/>
  <c r="DK879"/>
  <c r="DL879"/>
  <c r="DM879"/>
  <c r="DN879"/>
  <c r="DO879"/>
  <c r="DG880"/>
  <c r="DH880"/>
  <c r="DJ880"/>
  <c r="DK880"/>
  <c r="DL880"/>
  <c r="DM880"/>
  <c r="DN880"/>
  <c r="DO880"/>
  <c r="DG881"/>
  <c r="DH881"/>
  <c r="DJ881"/>
  <c r="DK881"/>
  <c r="DL881"/>
  <c r="DM881"/>
  <c r="DN881"/>
  <c r="DO881"/>
  <c r="DG882"/>
  <c r="DH882"/>
  <c r="DJ882"/>
  <c r="DK882"/>
  <c r="DL882"/>
  <c r="DM882"/>
  <c r="DN882"/>
  <c r="DO882"/>
  <c r="DG883"/>
  <c r="DH883"/>
  <c r="DJ883"/>
  <c r="DK883"/>
  <c r="DL883"/>
  <c r="DM883"/>
  <c r="DN883"/>
  <c r="DO883"/>
  <c r="DG884"/>
  <c r="DH884"/>
  <c r="DJ884"/>
  <c r="DK884"/>
  <c r="DL884"/>
  <c r="DM884"/>
  <c r="DN884"/>
  <c r="DO884"/>
  <c r="DG885"/>
  <c r="DH885"/>
  <c r="DJ885"/>
  <c r="DK885"/>
  <c r="DL885"/>
  <c r="DM885"/>
  <c r="DN885"/>
  <c r="DO885"/>
  <c r="DG886"/>
  <c r="DH886"/>
  <c r="DJ886"/>
  <c r="DK886"/>
  <c r="DL886"/>
  <c r="DM886"/>
  <c r="DN886"/>
  <c r="DO886"/>
  <c r="DG887"/>
  <c r="DH887"/>
  <c r="DJ887"/>
  <c r="DK887"/>
  <c r="DL887"/>
  <c r="DM887"/>
  <c r="DN887"/>
  <c r="DO887"/>
  <c r="DG888"/>
  <c r="DH888"/>
  <c r="DJ888"/>
  <c r="DK888"/>
  <c r="DL888"/>
  <c r="DM888"/>
  <c r="DN888"/>
  <c r="DO888"/>
  <c r="DG889"/>
  <c r="DH889"/>
  <c r="DJ889"/>
  <c r="DK889"/>
  <c r="DL889"/>
  <c r="DM889"/>
  <c r="DN889"/>
  <c r="DO889"/>
  <c r="DG890"/>
  <c r="DH890"/>
  <c r="DJ890"/>
  <c r="DK890"/>
  <c r="DL890"/>
  <c r="DM890"/>
  <c r="DN890"/>
  <c r="DO890"/>
  <c r="DG891"/>
  <c r="DH891"/>
  <c r="DJ891"/>
  <c r="DK891"/>
  <c r="DL891"/>
  <c r="DM891"/>
  <c r="DN891"/>
  <c r="DO891"/>
  <c r="DG892"/>
  <c r="DH892"/>
  <c r="DJ892"/>
  <c r="DK892"/>
  <c r="DL892"/>
  <c r="DM892"/>
  <c r="DN892"/>
  <c r="DO892"/>
  <c r="DG893"/>
  <c r="DH893"/>
  <c r="DJ893"/>
  <c r="DK893"/>
  <c r="DL893"/>
  <c r="DM893"/>
  <c r="DN893"/>
  <c r="DO893"/>
  <c r="DG894"/>
  <c r="DH894"/>
  <c r="DJ894"/>
  <c r="DK894"/>
  <c r="DL894"/>
  <c r="DM894"/>
  <c r="DN894"/>
  <c r="DO894"/>
  <c r="DG895"/>
  <c r="DH895"/>
  <c r="DJ895"/>
  <c r="DK895"/>
  <c r="DL895"/>
  <c r="DM895"/>
  <c r="DN895"/>
  <c r="DO895"/>
  <c r="DG896"/>
  <c r="DH896"/>
  <c r="DJ896"/>
  <c r="DK896"/>
  <c r="DL896"/>
  <c r="DM896"/>
  <c r="DN896"/>
  <c r="DO896"/>
  <c r="DG897"/>
  <c r="DH897"/>
  <c r="DJ897"/>
  <c r="DK897"/>
  <c r="DL897"/>
  <c r="DM897"/>
  <c r="DN897"/>
  <c r="DO897"/>
  <c r="DG898"/>
  <c r="DH898"/>
  <c r="DJ898"/>
  <c r="DK898"/>
  <c r="DL898"/>
  <c r="DM898"/>
  <c r="DN898"/>
  <c r="DO898"/>
  <c r="DG899"/>
  <c r="DH899"/>
  <c r="DJ899"/>
  <c r="DK899"/>
  <c r="DL899"/>
  <c r="DM899"/>
  <c r="DN899"/>
  <c r="DO899"/>
  <c r="DG900"/>
  <c r="DH900"/>
  <c r="DJ900"/>
  <c r="DK900"/>
  <c r="DL900"/>
  <c r="DM900"/>
  <c r="DN900"/>
  <c r="DO900"/>
  <c r="DG901"/>
  <c r="DH901"/>
  <c r="DJ901"/>
  <c r="DK901"/>
  <c r="DL901"/>
  <c r="DM901"/>
  <c r="DN901"/>
  <c r="DO901"/>
  <c r="DG902"/>
  <c r="DH902"/>
  <c r="DJ902"/>
  <c r="DK902"/>
  <c r="DL902"/>
  <c r="DM902"/>
  <c r="DN902"/>
  <c r="DO902"/>
  <c r="DG903"/>
  <c r="DH903"/>
  <c r="DJ903"/>
  <c r="DK903"/>
  <c r="DL903"/>
  <c r="DM903"/>
  <c r="DN903"/>
  <c r="DO903"/>
  <c r="DG904"/>
  <c r="DH904"/>
  <c r="DJ904"/>
  <c r="DK904"/>
  <c r="DL904"/>
  <c r="DM904"/>
  <c r="DN904"/>
  <c r="DO904"/>
  <c r="DG905"/>
  <c r="DH905"/>
  <c r="DJ905"/>
  <c r="DK905"/>
  <c r="DL905"/>
  <c r="DM905"/>
  <c r="DN905"/>
  <c r="DO905"/>
  <c r="DG906"/>
  <c r="DH906"/>
  <c r="DJ906"/>
  <c r="DK906"/>
  <c r="DL906"/>
  <c r="DM906"/>
  <c r="DN906"/>
  <c r="DO906"/>
  <c r="DG907"/>
  <c r="DH907"/>
  <c r="DJ907"/>
  <c r="DK907"/>
  <c r="DL907"/>
  <c r="DM907"/>
  <c r="DN907"/>
  <c r="DO907"/>
  <c r="DG908"/>
  <c r="DH908"/>
  <c r="DJ908"/>
  <c r="DK908"/>
  <c r="DL908"/>
  <c r="DM908"/>
  <c r="DN908"/>
  <c r="DO908"/>
  <c r="DQ908"/>
  <c r="DR908"/>
  <c r="DS908"/>
  <c r="DT908"/>
  <c r="DU908"/>
  <c r="DV908"/>
  <c r="DG909"/>
  <c r="DH909"/>
  <c r="DJ909"/>
  <c r="DK909"/>
  <c r="DL909"/>
  <c r="DM909"/>
  <c r="DN909"/>
  <c r="DO909"/>
  <c r="DQ909"/>
  <c r="DR909"/>
  <c r="DS909"/>
  <c r="DT909"/>
  <c r="DU909"/>
  <c r="DV909"/>
  <c r="DG910"/>
  <c r="DH910"/>
  <c r="DJ910"/>
  <c r="DK910"/>
  <c r="DL910"/>
  <c r="DM910"/>
  <c r="DN910"/>
  <c r="DO910"/>
  <c r="DQ910"/>
  <c r="DR910"/>
  <c r="DS910"/>
  <c r="DT910"/>
  <c r="DU910"/>
  <c r="DV910"/>
  <c r="DG911"/>
  <c r="DH911"/>
  <c r="DJ911"/>
  <c r="DK911"/>
  <c r="DL911"/>
  <c r="DM911"/>
  <c r="DN911"/>
  <c r="DO911"/>
  <c r="DQ911"/>
  <c r="DR911"/>
  <c r="DS911"/>
  <c r="DT911"/>
  <c r="DU911"/>
  <c r="DV911"/>
  <c r="DG912"/>
  <c r="DH912"/>
  <c r="DJ912"/>
  <c r="DK912"/>
  <c r="DL912"/>
  <c r="DM912"/>
  <c r="DN912"/>
  <c r="DO912"/>
  <c r="DQ912"/>
  <c r="DR912"/>
  <c r="DS912"/>
  <c r="DT912"/>
  <c r="DU912"/>
  <c r="DV912"/>
  <c r="DG913"/>
  <c r="DH913"/>
  <c r="DJ913"/>
  <c r="DK913"/>
  <c r="DL913"/>
  <c r="DM913"/>
  <c r="DN913"/>
  <c r="DO913"/>
  <c r="DQ913"/>
  <c r="DR913"/>
  <c r="DS913"/>
  <c r="DT913"/>
  <c r="DU913"/>
  <c r="DV913"/>
  <c r="DG914"/>
  <c r="DH914"/>
  <c r="DJ914"/>
  <c r="DK914"/>
  <c r="DL914"/>
  <c r="DM914"/>
  <c r="DN914"/>
  <c r="DO914"/>
  <c r="DQ914"/>
  <c r="DR914"/>
  <c r="DS914"/>
  <c r="DT914"/>
  <c r="DU914"/>
  <c r="DV914"/>
  <c r="DG915"/>
  <c r="DH915"/>
  <c r="DF915" s="1"/>
  <c r="AI915" s="1"/>
  <c r="DJ915"/>
  <c r="DK915"/>
  <c r="DL915"/>
  <c r="DM915"/>
  <c r="DN915"/>
  <c r="DO915"/>
  <c r="DQ915"/>
  <c r="DR915"/>
  <c r="DS915"/>
  <c r="DT915"/>
  <c r="DU915"/>
  <c r="DV915"/>
  <c r="DG916"/>
  <c r="DH916"/>
  <c r="DJ916"/>
  <c r="DK916"/>
  <c r="DL916"/>
  <c r="DM916"/>
  <c r="DX916" s="1"/>
  <c r="DN916"/>
  <c r="DO916"/>
  <c r="DQ916"/>
  <c r="DR916"/>
  <c r="DS916"/>
  <c r="DT916"/>
  <c r="DU916"/>
  <c r="DV916"/>
  <c r="DG917"/>
  <c r="DH917"/>
  <c r="DJ917"/>
  <c r="DK917"/>
  <c r="DL917"/>
  <c r="DM917"/>
  <c r="DN917"/>
  <c r="DO917"/>
  <c r="DQ917"/>
  <c r="DR917"/>
  <c r="DS917"/>
  <c r="DT917"/>
  <c r="DU917"/>
  <c r="DV917"/>
  <c r="DG918"/>
  <c r="DH918"/>
  <c r="DF918" s="1"/>
  <c r="AI918" s="1"/>
  <c r="DJ918"/>
  <c r="DK918"/>
  <c r="DL918"/>
  <c r="DM918"/>
  <c r="DN918"/>
  <c r="DO918"/>
  <c r="DQ918"/>
  <c r="DR918"/>
  <c r="DS918"/>
  <c r="DT918"/>
  <c r="DU918"/>
  <c r="DV918"/>
  <c r="DG919"/>
  <c r="DH919"/>
  <c r="DJ919"/>
  <c r="DK919"/>
  <c r="DL919"/>
  <c r="DM919"/>
  <c r="DN919"/>
  <c r="DO919"/>
  <c r="DQ919"/>
  <c r="DR919"/>
  <c r="DS919"/>
  <c r="DT919"/>
  <c r="DU919"/>
  <c r="DV919"/>
  <c r="DG920"/>
  <c r="DH920"/>
  <c r="DJ920"/>
  <c r="DK920"/>
  <c r="DL920"/>
  <c r="DM920"/>
  <c r="DN920"/>
  <c r="DO920"/>
  <c r="DQ920"/>
  <c r="DR920"/>
  <c r="DS920"/>
  <c r="DT920"/>
  <c r="DU920"/>
  <c r="DV920"/>
  <c r="DG921"/>
  <c r="DH921"/>
  <c r="DJ921"/>
  <c r="DK921"/>
  <c r="DL921"/>
  <c r="DM921"/>
  <c r="DN921"/>
  <c r="DO921"/>
  <c r="DQ921"/>
  <c r="DR921"/>
  <c r="DS921"/>
  <c r="DT921"/>
  <c r="DU921"/>
  <c r="DV921"/>
  <c r="DG922"/>
  <c r="DH922"/>
  <c r="DJ922"/>
  <c r="DK922"/>
  <c r="DL922"/>
  <c r="DM922"/>
  <c r="DN922"/>
  <c r="DO922"/>
  <c r="DQ922"/>
  <c r="DR922"/>
  <c r="DS922"/>
  <c r="DT922"/>
  <c r="DU922"/>
  <c r="DV922"/>
  <c r="DG923"/>
  <c r="DH923"/>
  <c r="DJ923"/>
  <c r="DK923"/>
  <c r="DL923"/>
  <c r="DM923"/>
  <c r="DN923"/>
  <c r="DO923"/>
  <c r="DQ923"/>
  <c r="DR923"/>
  <c r="DS923"/>
  <c r="DT923"/>
  <c r="DU923"/>
  <c r="DV923"/>
  <c r="DG924"/>
  <c r="DH924"/>
  <c r="DF924" s="1"/>
  <c r="DJ924"/>
  <c r="DK924"/>
  <c r="DL924"/>
  <c r="DM924"/>
  <c r="DN924"/>
  <c r="DO924"/>
  <c r="DQ924"/>
  <c r="DR924"/>
  <c r="DS924"/>
  <c r="DT924"/>
  <c r="DU924"/>
  <c r="DV924"/>
  <c r="DG925"/>
  <c r="DH925"/>
  <c r="DJ925"/>
  <c r="DK925"/>
  <c r="DL925"/>
  <c r="DM925"/>
  <c r="DN925"/>
  <c r="DO925"/>
  <c r="DQ925"/>
  <c r="DR925"/>
  <c r="DS925"/>
  <c r="DT925"/>
  <c r="DU925"/>
  <c r="DV925"/>
  <c r="DG926"/>
  <c r="DH926"/>
  <c r="DJ926"/>
  <c r="DK926"/>
  <c r="DL926"/>
  <c r="DM926"/>
  <c r="DN926"/>
  <c r="DO926"/>
  <c r="DQ926"/>
  <c r="DR926"/>
  <c r="DS926"/>
  <c r="DT926"/>
  <c r="DU926"/>
  <c r="DV926"/>
  <c r="DG927"/>
  <c r="DH927"/>
  <c r="DJ927"/>
  <c r="DK927"/>
  <c r="DL927"/>
  <c r="DM927"/>
  <c r="DN927"/>
  <c r="DO927"/>
  <c r="DQ927"/>
  <c r="DR927"/>
  <c r="DS927"/>
  <c r="DT927"/>
  <c r="DU927"/>
  <c r="DV927"/>
  <c r="DG928"/>
  <c r="DH928"/>
  <c r="DJ928"/>
  <c r="DK928"/>
  <c r="DL928"/>
  <c r="DM928"/>
  <c r="DN928"/>
  <c r="DO928"/>
  <c r="DQ928"/>
  <c r="DR928"/>
  <c r="DS928"/>
  <c r="DT928"/>
  <c r="DU928"/>
  <c r="DV928"/>
  <c r="DG929"/>
  <c r="DH929"/>
  <c r="DJ929"/>
  <c r="DK929"/>
  <c r="DL929"/>
  <c r="DM929"/>
  <c r="DN929"/>
  <c r="DO929"/>
  <c r="DQ929"/>
  <c r="DR929"/>
  <c r="DS929"/>
  <c r="DT929"/>
  <c r="DU929"/>
  <c r="DV929"/>
  <c r="DG930"/>
  <c r="DH930"/>
  <c r="DJ930"/>
  <c r="DK930"/>
  <c r="DL930"/>
  <c r="DM930"/>
  <c r="DN930"/>
  <c r="DO930"/>
  <c r="DQ930"/>
  <c r="DR930"/>
  <c r="DS930"/>
  <c r="DT930"/>
  <c r="DU930"/>
  <c r="DV930"/>
  <c r="DG931"/>
  <c r="DH931"/>
  <c r="DJ931"/>
  <c r="DK931"/>
  <c r="DL931"/>
  <c r="DM931"/>
  <c r="DN931"/>
  <c r="DO931"/>
  <c r="DQ931"/>
  <c r="DR931"/>
  <c r="DS931"/>
  <c r="DT931"/>
  <c r="DU931"/>
  <c r="DV931"/>
  <c r="DG932"/>
  <c r="DH932"/>
  <c r="DJ932"/>
  <c r="DK932"/>
  <c r="DL932"/>
  <c r="DM932"/>
  <c r="DN932"/>
  <c r="DO932"/>
  <c r="DQ932"/>
  <c r="DR932"/>
  <c r="DS932"/>
  <c r="DT932"/>
  <c r="DU932"/>
  <c r="DV932"/>
  <c r="DG933"/>
  <c r="DH933"/>
  <c r="DJ933"/>
  <c r="DK933"/>
  <c r="DL933"/>
  <c r="DM933"/>
  <c r="DN933"/>
  <c r="DO933"/>
  <c r="DQ933"/>
  <c r="DR933"/>
  <c r="DS933"/>
  <c r="DT933"/>
  <c r="DU933"/>
  <c r="DV933"/>
  <c r="DG934"/>
  <c r="DH934"/>
  <c r="DJ934"/>
  <c r="DK934"/>
  <c r="DL934"/>
  <c r="DM934"/>
  <c r="DN934"/>
  <c r="DO934"/>
  <c r="DQ934"/>
  <c r="DR934"/>
  <c r="DS934"/>
  <c r="DT934"/>
  <c r="DU934"/>
  <c r="DV934"/>
  <c r="DG935"/>
  <c r="DH935"/>
  <c r="DJ935"/>
  <c r="DK935"/>
  <c r="DL935"/>
  <c r="DM935"/>
  <c r="DN935"/>
  <c r="DO935"/>
  <c r="DQ935"/>
  <c r="DR935"/>
  <c r="DS935"/>
  <c r="DT935"/>
  <c r="DU935"/>
  <c r="DV935"/>
  <c r="DG936"/>
  <c r="DH936"/>
  <c r="DJ936"/>
  <c r="DK936"/>
  <c r="DL936"/>
  <c r="DM936"/>
  <c r="DN936"/>
  <c r="DO936"/>
  <c r="DQ936"/>
  <c r="DR936"/>
  <c r="DS936"/>
  <c r="DT936"/>
  <c r="DU936"/>
  <c r="DV936"/>
  <c r="DG937"/>
  <c r="DH937"/>
  <c r="DJ937"/>
  <c r="DK937"/>
  <c r="DL937"/>
  <c r="DM937"/>
  <c r="DN937"/>
  <c r="DO937"/>
  <c r="DQ937"/>
  <c r="DR937"/>
  <c r="DS937"/>
  <c r="DT937"/>
  <c r="DU937"/>
  <c r="DV937"/>
  <c r="DG938"/>
  <c r="DH938"/>
  <c r="DJ938"/>
  <c r="DK938"/>
  <c r="DL938"/>
  <c r="DM938"/>
  <c r="DN938"/>
  <c r="DO938"/>
  <c r="DQ938"/>
  <c r="DR938"/>
  <c r="DS938"/>
  <c r="DT938"/>
  <c r="DU938"/>
  <c r="DV938"/>
  <c r="DG939"/>
  <c r="DH939"/>
  <c r="DJ939"/>
  <c r="DK939"/>
  <c r="DL939"/>
  <c r="DM939"/>
  <c r="DN939"/>
  <c r="DO939"/>
  <c r="DQ939"/>
  <c r="DR939"/>
  <c r="DS939"/>
  <c r="DT939"/>
  <c r="DU939"/>
  <c r="DV939"/>
  <c r="DG940"/>
  <c r="DH940"/>
  <c r="DJ940"/>
  <c r="DK940"/>
  <c r="DL940"/>
  <c r="DM940"/>
  <c r="DN940"/>
  <c r="DO940"/>
  <c r="DQ940"/>
  <c r="DR940"/>
  <c r="DS940"/>
  <c r="DT940"/>
  <c r="DU940"/>
  <c r="DV940"/>
  <c r="DG941"/>
  <c r="DH941"/>
  <c r="DJ941"/>
  <c r="DK941"/>
  <c r="DL941"/>
  <c r="DM941"/>
  <c r="DN941"/>
  <c r="DO941"/>
  <c r="DQ941"/>
  <c r="DR941"/>
  <c r="DS941"/>
  <c r="DT941"/>
  <c r="DU941"/>
  <c r="DV941"/>
  <c r="DG942"/>
  <c r="DH942"/>
  <c r="DJ942"/>
  <c r="DK942"/>
  <c r="DL942"/>
  <c r="DM942"/>
  <c r="DN942"/>
  <c r="DO942"/>
  <c r="DQ942"/>
  <c r="DR942"/>
  <c r="DS942"/>
  <c r="DT942"/>
  <c r="DU942"/>
  <c r="DV942"/>
  <c r="DG943"/>
  <c r="DH943"/>
  <c r="DJ943"/>
  <c r="DK943"/>
  <c r="DL943"/>
  <c r="DM943"/>
  <c r="DN943"/>
  <c r="DO943"/>
  <c r="DQ943"/>
  <c r="DR943"/>
  <c r="DS943"/>
  <c r="DT943"/>
  <c r="DU943"/>
  <c r="DV943"/>
  <c r="DG944"/>
  <c r="DH944"/>
  <c r="DJ944"/>
  <c r="DK944"/>
  <c r="DL944"/>
  <c r="DM944"/>
  <c r="DN944"/>
  <c r="DO944"/>
  <c r="DQ944"/>
  <c r="DR944"/>
  <c r="DS944"/>
  <c r="DT944"/>
  <c r="DU944"/>
  <c r="DV944"/>
  <c r="DG945"/>
  <c r="DH945"/>
  <c r="DJ945"/>
  <c r="DK945"/>
  <c r="DL945"/>
  <c r="DM945"/>
  <c r="DN945"/>
  <c r="DO945"/>
  <c r="DQ945"/>
  <c r="DR945"/>
  <c r="DS945"/>
  <c r="DT945"/>
  <c r="DU945"/>
  <c r="DV945"/>
  <c r="DG946"/>
  <c r="DH946"/>
  <c r="DJ946"/>
  <c r="DK946"/>
  <c r="DL946"/>
  <c r="DM946"/>
  <c r="DN946"/>
  <c r="DO946"/>
  <c r="DQ946"/>
  <c r="DR946"/>
  <c r="DS946"/>
  <c r="DT946"/>
  <c r="DU946"/>
  <c r="DV946"/>
  <c r="DG947"/>
  <c r="DH947"/>
  <c r="DF947" s="1"/>
  <c r="DJ947"/>
  <c r="DK947"/>
  <c r="DL947"/>
  <c r="DM947"/>
  <c r="DN947"/>
  <c r="DO947"/>
  <c r="DQ947"/>
  <c r="DR947"/>
  <c r="DS947"/>
  <c r="DT947"/>
  <c r="DU947"/>
  <c r="DV947"/>
  <c r="DG948"/>
  <c r="DH948"/>
  <c r="DJ948"/>
  <c r="DK948"/>
  <c r="DL948"/>
  <c r="DM948"/>
  <c r="DN948"/>
  <c r="DO948"/>
  <c r="DQ948"/>
  <c r="DR948"/>
  <c r="DS948"/>
  <c r="DT948"/>
  <c r="DU948"/>
  <c r="DV948"/>
  <c r="DG949"/>
  <c r="DH949"/>
  <c r="DJ949"/>
  <c r="DK949"/>
  <c r="DL949"/>
  <c r="DM949"/>
  <c r="DN949"/>
  <c r="DO949"/>
  <c r="DQ949"/>
  <c r="DR949"/>
  <c r="DS949"/>
  <c r="DT949"/>
  <c r="DU949"/>
  <c r="DV949"/>
  <c r="DG950"/>
  <c r="DH950"/>
  <c r="DJ950"/>
  <c r="DK950"/>
  <c r="DL950"/>
  <c r="DM950"/>
  <c r="DN950"/>
  <c r="DO950"/>
  <c r="DQ950"/>
  <c r="DR950"/>
  <c r="DS950"/>
  <c r="DT950"/>
  <c r="DU950"/>
  <c r="DV950"/>
  <c r="DG951"/>
  <c r="DH951"/>
  <c r="DF951" s="1"/>
  <c r="AI951" s="1"/>
  <c r="DJ951"/>
  <c r="DK951"/>
  <c r="DL951"/>
  <c r="DM951"/>
  <c r="DN951"/>
  <c r="DO951"/>
  <c r="DQ951"/>
  <c r="DR951"/>
  <c r="DS951"/>
  <c r="DT951"/>
  <c r="DU951"/>
  <c r="DV951"/>
  <c r="DG952"/>
  <c r="DH952"/>
  <c r="DJ952"/>
  <c r="DK952"/>
  <c r="DL952"/>
  <c r="DM952"/>
  <c r="DN952"/>
  <c r="DO952"/>
  <c r="DQ952"/>
  <c r="DR952"/>
  <c r="DS952"/>
  <c r="DT952"/>
  <c r="DU952"/>
  <c r="DV952"/>
  <c r="DG953"/>
  <c r="DH953"/>
  <c r="DJ953"/>
  <c r="DK953"/>
  <c r="DL953"/>
  <c r="DM953"/>
  <c r="DN953"/>
  <c r="DO953"/>
  <c r="DQ953"/>
  <c r="DR953"/>
  <c r="DS953"/>
  <c r="DT953"/>
  <c r="DU953"/>
  <c r="DV953"/>
  <c r="DG954"/>
  <c r="DH954"/>
  <c r="DJ954"/>
  <c r="DK954"/>
  <c r="DL954"/>
  <c r="DM954"/>
  <c r="DN954"/>
  <c r="DO954"/>
  <c r="DQ954"/>
  <c r="DR954"/>
  <c r="DS954"/>
  <c r="DT954"/>
  <c r="DU954"/>
  <c r="DV954"/>
  <c r="DG955"/>
  <c r="DH955"/>
  <c r="DF955" s="1"/>
  <c r="AI955" s="1"/>
  <c r="DJ955"/>
  <c r="DK955"/>
  <c r="DL955"/>
  <c r="DM955"/>
  <c r="DN955"/>
  <c r="DO955"/>
  <c r="DQ955"/>
  <c r="DR955"/>
  <c r="DS955"/>
  <c r="DT955"/>
  <c r="DU955"/>
  <c r="DV955"/>
  <c r="DG956"/>
  <c r="DH956"/>
  <c r="DJ956"/>
  <c r="DK956"/>
  <c r="DL956"/>
  <c r="DM956"/>
  <c r="DN956"/>
  <c r="DO956"/>
  <c r="DQ956"/>
  <c r="DR956"/>
  <c r="DS956"/>
  <c r="DT956"/>
  <c r="DU956"/>
  <c r="DV956"/>
  <c r="DG957"/>
  <c r="DH957"/>
  <c r="DJ957"/>
  <c r="DK957"/>
  <c r="DL957"/>
  <c r="DM957"/>
  <c r="DN957"/>
  <c r="DO957"/>
  <c r="DQ957"/>
  <c r="DR957"/>
  <c r="DS957"/>
  <c r="DT957"/>
  <c r="DU957"/>
  <c r="DV957"/>
  <c r="DG958"/>
  <c r="DH958"/>
  <c r="DJ958"/>
  <c r="DK958"/>
  <c r="DL958"/>
  <c r="DM958"/>
  <c r="DN958"/>
  <c r="DO958"/>
  <c r="DQ958"/>
  <c r="DR958"/>
  <c r="DS958"/>
  <c r="DT958"/>
  <c r="DU958"/>
  <c r="DV958"/>
  <c r="DG959"/>
  <c r="DH959"/>
  <c r="DF959" s="1"/>
  <c r="AI959" s="1"/>
  <c r="DJ959"/>
  <c r="DK959"/>
  <c r="DL959"/>
  <c r="DM959"/>
  <c r="DN959"/>
  <c r="DO959"/>
  <c r="DQ959"/>
  <c r="DR959"/>
  <c r="DS959"/>
  <c r="DT959"/>
  <c r="DU959"/>
  <c r="DV959"/>
  <c r="DG960"/>
  <c r="DH960"/>
  <c r="DJ960"/>
  <c r="DK960"/>
  <c r="DL960"/>
  <c r="DM960"/>
  <c r="DN960"/>
  <c r="DO960"/>
  <c r="DQ960"/>
  <c r="DR960"/>
  <c r="DS960"/>
  <c r="DT960"/>
  <c r="DU960"/>
  <c r="DV960"/>
  <c r="DG961"/>
  <c r="DH961"/>
  <c r="DJ961"/>
  <c r="DK961"/>
  <c r="DL961"/>
  <c r="DM961"/>
  <c r="DN961"/>
  <c r="DO961"/>
  <c r="DQ961"/>
  <c r="DR961"/>
  <c r="DS961"/>
  <c r="DT961"/>
  <c r="DU961"/>
  <c r="DV961"/>
  <c r="DG962"/>
  <c r="DH962"/>
  <c r="DJ962"/>
  <c r="DK962"/>
  <c r="DL962"/>
  <c r="DM962"/>
  <c r="DN962"/>
  <c r="DO962"/>
  <c r="DQ962"/>
  <c r="DR962"/>
  <c r="DS962"/>
  <c r="DT962"/>
  <c r="DU962"/>
  <c r="DV962"/>
  <c r="DG963"/>
  <c r="DH963"/>
  <c r="DF963" s="1"/>
  <c r="AQ994" s="1"/>
  <c r="DJ963"/>
  <c r="DK963"/>
  <c r="DL963"/>
  <c r="DM963"/>
  <c r="DN963"/>
  <c r="DO963"/>
  <c r="DQ963"/>
  <c r="DR963"/>
  <c r="DS963"/>
  <c r="DT963"/>
  <c r="DU963"/>
  <c r="DV963"/>
  <c r="DG964"/>
  <c r="DH964"/>
  <c r="DJ964"/>
  <c r="DK964"/>
  <c r="DL964"/>
  <c r="DM964"/>
  <c r="DN964"/>
  <c r="DO964"/>
  <c r="DQ964"/>
  <c r="DR964"/>
  <c r="DS964"/>
  <c r="DT964"/>
  <c r="DU964"/>
  <c r="DV964"/>
  <c r="DG965"/>
  <c r="DH965"/>
  <c r="DJ965"/>
  <c r="DK965"/>
  <c r="DL965"/>
  <c r="DM965"/>
  <c r="DN965"/>
  <c r="DO965"/>
  <c r="DQ965"/>
  <c r="DR965"/>
  <c r="DS965"/>
  <c r="DT965"/>
  <c r="DU965"/>
  <c r="DV965"/>
  <c r="DG966"/>
  <c r="DH966"/>
  <c r="DJ966"/>
  <c r="DK966"/>
  <c r="DL966"/>
  <c r="DM966"/>
  <c r="DN966"/>
  <c r="DO966"/>
  <c r="DQ966"/>
  <c r="DR966"/>
  <c r="DS966"/>
  <c r="DT966"/>
  <c r="DU966"/>
  <c r="DV966"/>
  <c r="DG967"/>
  <c r="DH967"/>
  <c r="DF967" s="1"/>
  <c r="AI967" s="1"/>
  <c r="DJ967"/>
  <c r="DK967"/>
  <c r="DL967"/>
  <c r="DM967"/>
  <c r="DN967"/>
  <c r="DO967"/>
  <c r="DQ967"/>
  <c r="DR967"/>
  <c r="DS967"/>
  <c r="DT967"/>
  <c r="DU967"/>
  <c r="DV967"/>
  <c r="DG968"/>
  <c r="DH968"/>
  <c r="DJ968"/>
  <c r="DK968"/>
  <c r="DL968"/>
  <c r="DM968"/>
  <c r="DN968"/>
  <c r="DO968"/>
  <c r="DQ968"/>
  <c r="DR968"/>
  <c r="DS968"/>
  <c r="DT968"/>
  <c r="DU968"/>
  <c r="DV968"/>
  <c r="DG969"/>
  <c r="DH969"/>
  <c r="DJ969"/>
  <c r="DK969"/>
  <c r="DL969"/>
  <c r="DM969"/>
  <c r="DN969"/>
  <c r="DO969"/>
  <c r="DQ969"/>
  <c r="DR969"/>
  <c r="DS969"/>
  <c r="DT969"/>
  <c r="DU969"/>
  <c r="DV969"/>
  <c r="DG970"/>
  <c r="DH970"/>
  <c r="DJ970"/>
  <c r="DK970"/>
  <c r="DL970"/>
  <c r="DM970"/>
  <c r="DN970"/>
  <c r="DO970"/>
  <c r="DQ970"/>
  <c r="DR970"/>
  <c r="DS970"/>
  <c r="DT970"/>
  <c r="DU970"/>
  <c r="DV970"/>
  <c r="DG971"/>
  <c r="DH971"/>
  <c r="DF971" s="1"/>
  <c r="AI971" s="1"/>
  <c r="DJ971"/>
  <c r="DK971"/>
  <c r="DL971"/>
  <c r="DM971"/>
  <c r="DN971"/>
  <c r="DO971"/>
  <c r="DQ971"/>
  <c r="DR971"/>
  <c r="DS971"/>
  <c r="DT971"/>
  <c r="DU971"/>
  <c r="DV971"/>
  <c r="DG972"/>
  <c r="DH972"/>
  <c r="DJ972"/>
  <c r="DK972"/>
  <c r="DL972"/>
  <c r="DM972"/>
  <c r="DN972"/>
  <c r="DO972"/>
  <c r="DQ972"/>
  <c r="DR972"/>
  <c r="DS972"/>
  <c r="DT972"/>
  <c r="DU972"/>
  <c r="DV972"/>
  <c r="DG973"/>
  <c r="DH973"/>
  <c r="DJ973"/>
  <c r="DK973"/>
  <c r="DL973"/>
  <c r="DM973"/>
  <c r="DN973"/>
  <c r="DO973"/>
  <c r="DQ973"/>
  <c r="DR973"/>
  <c r="DS973"/>
  <c r="DT973"/>
  <c r="DU973"/>
  <c r="DV973"/>
  <c r="DG974"/>
  <c r="DH974"/>
  <c r="DJ974"/>
  <c r="DK974"/>
  <c r="DL974"/>
  <c r="DM974"/>
  <c r="DN974"/>
  <c r="DO974"/>
  <c r="DQ974"/>
  <c r="DR974"/>
  <c r="DS974"/>
  <c r="DT974"/>
  <c r="DU974"/>
  <c r="DV974"/>
  <c r="DG975"/>
  <c r="DH975"/>
  <c r="DF975" s="1"/>
  <c r="AI975" s="1"/>
  <c r="DJ975"/>
  <c r="DK975"/>
  <c r="DL975"/>
  <c r="DM975"/>
  <c r="DN975"/>
  <c r="DO975"/>
  <c r="DQ975"/>
  <c r="DR975"/>
  <c r="DS975"/>
  <c r="DT975"/>
  <c r="DU975"/>
  <c r="DV975"/>
  <c r="DG976"/>
  <c r="DH976"/>
  <c r="DJ976"/>
  <c r="DK976"/>
  <c r="DL976"/>
  <c r="DM976"/>
  <c r="DN976"/>
  <c r="DO976"/>
  <c r="DQ976"/>
  <c r="DR976"/>
  <c r="DS976"/>
  <c r="DT976"/>
  <c r="DU976"/>
  <c r="DV976"/>
  <c r="DG977"/>
  <c r="DH977"/>
  <c r="DJ977"/>
  <c r="DK977"/>
  <c r="DL977"/>
  <c r="DM977"/>
  <c r="DN977"/>
  <c r="DO977"/>
  <c r="DQ977"/>
  <c r="DR977"/>
  <c r="DS977"/>
  <c r="DT977"/>
  <c r="DU977"/>
  <c r="DV977"/>
  <c r="DG978"/>
  <c r="DH978"/>
  <c r="DJ978"/>
  <c r="DK978"/>
  <c r="DL978"/>
  <c r="DM978"/>
  <c r="DN978"/>
  <c r="DO978"/>
  <c r="DQ978"/>
  <c r="DR978"/>
  <c r="DS978"/>
  <c r="DT978"/>
  <c r="DU978"/>
  <c r="DV978"/>
  <c r="DG979"/>
  <c r="DH979"/>
  <c r="DF979" s="1"/>
  <c r="DJ979"/>
  <c r="DK979"/>
  <c r="DL979"/>
  <c r="DM979"/>
  <c r="DN979"/>
  <c r="DO979"/>
  <c r="DQ979"/>
  <c r="DR979"/>
  <c r="DS979"/>
  <c r="DT979"/>
  <c r="DU979"/>
  <c r="DV979"/>
  <c r="DG980"/>
  <c r="DH980"/>
  <c r="DJ980"/>
  <c r="DK980"/>
  <c r="DL980"/>
  <c r="DM980"/>
  <c r="DN980"/>
  <c r="DO980"/>
  <c r="DQ980"/>
  <c r="DR980"/>
  <c r="DS980"/>
  <c r="DT980"/>
  <c r="DU980"/>
  <c r="DV980"/>
  <c r="DG981"/>
  <c r="DH981"/>
  <c r="DJ981"/>
  <c r="DK981"/>
  <c r="DL981"/>
  <c r="DM981"/>
  <c r="DN981"/>
  <c r="DO981"/>
  <c r="DQ981"/>
  <c r="DR981"/>
  <c r="DS981"/>
  <c r="DT981"/>
  <c r="DU981"/>
  <c r="DV981"/>
  <c r="DG982"/>
  <c r="DH982"/>
  <c r="DJ982"/>
  <c r="DK982"/>
  <c r="DL982"/>
  <c r="DM982"/>
  <c r="DN982"/>
  <c r="DO982"/>
  <c r="DQ982"/>
  <c r="DR982"/>
  <c r="DS982"/>
  <c r="DT982"/>
  <c r="DU982"/>
  <c r="DV982"/>
  <c r="DG983"/>
  <c r="DH983"/>
  <c r="DF983" s="1"/>
  <c r="AI983" s="1"/>
  <c r="DJ983"/>
  <c r="DK983"/>
  <c r="DL983"/>
  <c r="DM983"/>
  <c r="DN983"/>
  <c r="DO983"/>
  <c r="DQ983"/>
  <c r="DR983"/>
  <c r="DS983"/>
  <c r="DT983"/>
  <c r="DU983"/>
  <c r="DV983"/>
  <c r="DG984"/>
  <c r="DH984"/>
  <c r="DJ984"/>
  <c r="DK984"/>
  <c r="DL984"/>
  <c r="DM984"/>
  <c r="DN984"/>
  <c r="DO984"/>
  <c r="DQ984"/>
  <c r="DR984"/>
  <c r="DS984"/>
  <c r="DT984"/>
  <c r="DU984"/>
  <c r="DV984"/>
  <c r="DG985"/>
  <c r="DH985"/>
  <c r="DJ985"/>
  <c r="DK985"/>
  <c r="DL985"/>
  <c r="DM985"/>
  <c r="DN985"/>
  <c r="DO985"/>
  <c r="DQ985"/>
  <c r="DR985"/>
  <c r="DS985"/>
  <c r="DT985"/>
  <c r="DU985"/>
  <c r="DV985"/>
  <c r="DG986"/>
  <c r="DH986"/>
  <c r="DJ986"/>
  <c r="DK986"/>
  <c r="DL986"/>
  <c r="DM986"/>
  <c r="DN986"/>
  <c r="DO986"/>
  <c r="DQ986"/>
  <c r="DR986"/>
  <c r="DS986"/>
  <c r="DT986"/>
  <c r="DU986"/>
  <c r="DV986"/>
  <c r="DG987"/>
  <c r="DH987"/>
  <c r="DF987" s="1"/>
  <c r="AI987" s="1"/>
  <c r="DJ987"/>
  <c r="DK987"/>
  <c r="DL987"/>
  <c r="DM987"/>
  <c r="DN987"/>
  <c r="DO987"/>
  <c r="DQ987"/>
  <c r="DR987"/>
  <c r="DS987"/>
  <c r="DT987"/>
  <c r="DU987"/>
  <c r="DV987"/>
  <c r="DG988"/>
  <c r="DH988"/>
  <c r="DJ988"/>
  <c r="DK988"/>
  <c r="DL988"/>
  <c r="DM988"/>
  <c r="DN988"/>
  <c r="DO988"/>
  <c r="DQ988"/>
  <c r="DR988"/>
  <c r="DS988"/>
  <c r="DT988"/>
  <c r="DU988"/>
  <c r="DV988"/>
  <c r="DG989"/>
  <c r="DH989"/>
  <c r="DJ989"/>
  <c r="DK989"/>
  <c r="DL989"/>
  <c r="DM989"/>
  <c r="DN989"/>
  <c r="DO989"/>
  <c r="DQ989"/>
  <c r="DR989"/>
  <c r="DS989"/>
  <c r="DT989"/>
  <c r="DU989"/>
  <c r="DV989"/>
  <c r="DG990"/>
  <c r="DH990"/>
  <c r="DJ990"/>
  <c r="DK990"/>
  <c r="DL990"/>
  <c r="DM990"/>
  <c r="DN990"/>
  <c r="DO990"/>
  <c r="DQ990"/>
  <c r="DR990"/>
  <c r="DS990"/>
  <c r="DT990"/>
  <c r="DU990"/>
  <c r="DV990"/>
  <c r="DG991"/>
  <c r="DH991"/>
  <c r="DF991" s="1"/>
  <c r="AI991" s="1"/>
  <c r="DJ991"/>
  <c r="DK991"/>
  <c r="DL991"/>
  <c r="DM991"/>
  <c r="DN991"/>
  <c r="DO991"/>
  <c r="DQ991"/>
  <c r="DR991"/>
  <c r="DS991"/>
  <c r="DT991"/>
  <c r="DU991"/>
  <c r="DV991"/>
  <c r="DG992"/>
  <c r="DH992"/>
  <c r="DJ992"/>
  <c r="DK992"/>
  <c r="DL992"/>
  <c r="DM992"/>
  <c r="DN992"/>
  <c r="DO992"/>
  <c r="DQ992"/>
  <c r="DR992"/>
  <c r="DS992"/>
  <c r="DT992"/>
  <c r="DU992"/>
  <c r="DV992"/>
  <c r="DG993"/>
  <c r="DH993"/>
  <c r="DJ993"/>
  <c r="DK993"/>
  <c r="DL993"/>
  <c r="DM993"/>
  <c r="DN993"/>
  <c r="DO993"/>
  <c r="DQ993"/>
  <c r="DR993"/>
  <c r="DS993"/>
  <c r="DT993"/>
  <c r="DU993"/>
  <c r="DV993"/>
  <c r="DG994"/>
  <c r="DH994"/>
  <c r="DJ994"/>
  <c r="DK994"/>
  <c r="DL994"/>
  <c r="DM994"/>
  <c r="DN994"/>
  <c r="DO994"/>
  <c r="DQ994"/>
  <c r="DR994"/>
  <c r="DS994"/>
  <c r="DT994"/>
  <c r="DU994"/>
  <c r="DV994"/>
  <c r="DG995"/>
  <c r="DH995"/>
  <c r="DF995" s="1"/>
  <c r="DJ995"/>
  <c r="DK995"/>
  <c r="DL995"/>
  <c r="DM995"/>
  <c r="DN995"/>
  <c r="DO995"/>
  <c r="DQ995"/>
  <c r="DR995"/>
  <c r="DS995"/>
  <c r="DT995"/>
  <c r="DU995"/>
  <c r="DV995"/>
  <c r="DG996"/>
  <c r="DH996"/>
  <c r="DJ996"/>
  <c r="DK996"/>
  <c r="DL996"/>
  <c r="DM996"/>
  <c r="DN996"/>
  <c r="DO996"/>
  <c r="DQ996"/>
  <c r="DR996"/>
  <c r="DS996"/>
  <c r="DT996"/>
  <c r="DU996"/>
  <c r="DV996"/>
  <c r="DG997"/>
  <c r="DH997"/>
  <c r="DJ997"/>
  <c r="DK997"/>
  <c r="DL997"/>
  <c r="DM997"/>
  <c r="DN997"/>
  <c r="DO997"/>
  <c r="DQ997"/>
  <c r="DR997"/>
  <c r="DS997"/>
  <c r="DT997"/>
  <c r="DU997"/>
  <c r="DV997"/>
  <c r="DG998"/>
  <c r="DH998"/>
  <c r="DJ998"/>
  <c r="DK998"/>
  <c r="DL998"/>
  <c r="DM998"/>
  <c r="DN998"/>
  <c r="DO998"/>
  <c r="DQ998"/>
  <c r="DR998"/>
  <c r="DS998"/>
  <c r="DT998"/>
  <c r="DU998"/>
  <c r="DV998"/>
  <c r="DG999"/>
  <c r="DH999"/>
  <c r="DF999" s="1"/>
  <c r="AI999" s="1"/>
  <c r="DJ999"/>
  <c r="DK999"/>
  <c r="DL999"/>
  <c r="DM999"/>
  <c r="DN999"/>
  <c r="DO999"/>
  <c r="DQ999"/>
  <c r="DR999"/>
  <c r="DS999"/>
  <c r="DT999"/>
  <c r="DU999"/>
  <c r="DV999"/>
  <c r="Q12" i="52"/>
  <c r="P12"/>
  <c r="O12"/>
  <c r="N12"/>
  <c r="M12"/>
  <c r="L12"/>
  <c r="K12"/>
  <c r="J12"/>
  <c r="I12"/>
  <c r="H12"/>
  <c r="R9"/>
  <c r="J6"/>
  <c r="H6"/>
  <c r="J5"/>
  <c r="H5"/>
  <c r="Q11" s="1"/>
  <c r="AD874" i="27"/>
  <c r="AF874" s="1"/>
  <c r="AD875"/>
  <c r="AF875" s="1"/>
  <c r="AD876"/>
  <c r="AF876" s="1"/>
  <c r="AD877"/>
  <c r="AF877" s="1"/>
  <c r="AD878"/>
  <c r="AF878" s="1"/>
  <c r="AD879"/>
  <c r="AF879" s="1"/>
  <c r="AD880"/>
  <c r="AF880" s="1"/>
  <c r="AD881"/>
  <c r="AF881" s="1"/>
  <c r="AD882"/>
  <c r="AF882" s="1"/>
  <c r="AD883"/>
  <c r="AF883" s="1"/>
  <c r="AD884"/>
  <c r="AF884" s="1"/>
  <c r="AD885"/>
  <c r="AF885" s="1"/>
  <c r="AD886"/>
  <c r="AF886" s="1"/>
  <c r="AD887"/>
  <c r="AF887" s="1"/>
  <c r="AD888"/>
  <c r="AF888" s="1"/>
  <c r="AD889"/>
  <c r="AF889" s="1"/>
  <c r="AD890"/>
  <c r="AF890" s="1"/>
  <c r="AD891"/>
  <c r="AF891" s="1"/>
  <c r="AD892"/>
  <c r="AF892" s="1"/>
  <c r="AD893"/>
  <c r="AF893" s="1"/>
  <c r="AD894"/>
  <c r="AF894" s="1"/>
  <c r="AD895"/>
  <c r="AF895" s="1"/>
  <c r="AD896"/>
  <c r="AF896" s="1"/>
  <c r="AD897"/>
  <c r="AF897" s="1"/>
  <c r="AD898"/>
  <c r="AF898" s="1"/>
  <c r="AD899"/>
  <c r="AF899" s="1"/>
  <c r="AD900"/>
  <c r="AF900" s="1"/>
  <c r="AD901"/>
  <c r="AF901" s="1"/>
  <c r="AD902"/>
  <c r="AF902" s="1"/>
  <c r="AD903"/>
  <c r="AF903" s="1"/>
  <c r="AD904"/>
  <c r="AF904" s="1"/>
  <c r="AD905"/>
  <c r="AF905" s="1"/>
  <c r="AD906"/>
  <c r="AF906" s="1"/>
  <c r="AD907"/>
  <c r="AF907" s="1"/>
  <c r="AD908"/>
  <c r="AF908" s="1"/>
  <c r="AD909"/>
  <c r="AF909" s="1"/>
  <c r="AD910"/>
  <c r="AF910" s="1"/>
  <c r="AD911"/>
  <c r="AF911" s="1"/>
  <c r="AD912"/>
  <c r="AF912" s="1"/>
  <c r="AD913"/>
  <c r="AF913" s="1"/>
  <c r="AD914"/>
  <c r="AF914" s="1"/>
  <c r="AD915"/>
  <c r="AF915" s="1"/>
  <c r="AD916"/>
  <c r="AF916" s="1"/>
  <c r="AD917"/>
  <c r="AF917" s="1"/>
  <c r="AD918"/>
  <c r="AF918" s="1"/>
  <c r="AD919"/>
  <c r="AF919" s="1"/>
  <c r="AD920"/>
  <c r="AF920" s="1"/>
  <c r="AD921"/>
  <c r="AF921" s="1"/>
  <c r="AD922"/>
  <c r="AF922" s="1"/>
  <c r="AD923"/>
  <c r="AF923" s="1"/>
  <c r="AD924"/>
  <c r="AF924" s="1"/>
  <c r="AD925"/>
  <c r="AF925" s="1"/>
  <c r="AD926"/>
  <c r="AF926" s="1"/>
  <c r="AD927"/>
  <c r="AF927" s="1"/>
  <c r="AD928"/>
  <c r="AF928" s="1"/>
  <c r="AD929"/>
  <c r="AF929" s="1"/>
  <c r="AD930"/>
  <c r="AF930" s="1"/>
  <c r="AD931"/>
  <c r="AF931" s="1"/>
  <c r="AD932"/>
  <c r="AF932" s="1"/>
  <c r="AD933"/>
  <c r="AF933" s="1"/>
  <c r="AD934"/>
  <c r="AF934" s="1"/>
  <c r="AD935"/>
  <c r="AF935" s="1"/>
  <c r="AD936"/>
  <c r="AF936" s="1"/>
  <c r="AD937"/>
  <c r="AF937" s="1"/>
  <c r="AD938"/>
  <c r="AF938" s="1"/>
  <c r="AD939"/>
  <c r="AF939" s="1"/>
  <c r="AD940"/>
  <c r="AF940" s="1"/>
  <c r="AD941"/>
  <c r="AF941" s="1"/>
  <c r="AD942"/>
  <c r="AF942" s="1"/>
  <c r="AD943"/>
  <c r="AF943" s="1"/>
  <c r="AD944"/>
  <c r="AF944" s="1"/>
  <c r="AD945"/>
  <c r="AF945" s="1"/>
  <c r="AD946"/>
  <c r="AF946" s="1"/>
  <c r="AD947"/>
  <c r="AF947" s="1"/>
  <c r="AD948"/>
  <c r="AF948" s="1"/>
  <c r="AD949"/>
  <c r="AF949" s="1"/>
  <c r="AD950"/>
  <c r="AF950" s="1"/>
  <c r="AD951"/>
  <c r="AF951" s="1"/>
  <c r="AD952"/>
  <c r="AF952" s="1"/>
  <c r="AD953"/>
  <c r="AF953" s="1"/>
  <c r="AD954"/>
  <c r="AF954" s="1"/>
  <c r="AD955"/>
  <c r="AF955" s="1"/>
  <c r="AD956"/>
  <c r="AF956" s="1"/>
  <c r="AD957"/>
  <c r="AF957" s="1"/>
  <c r="AD958"/>
  <c r="AF958" s="1"/>
  <c r="AD959"/>
  <c r="AF959" s="1"/>
  <c r="AD960"/>
  <c r="AF960" s="1"/>
  <c r="AD961"/>
  <c r="AF961" s="1"/>
  <c r="AD962"/>
  <c r="AF962" s="1"/>
  <c r="AD963"/>
  <c r="AF963" s="1"/>
  <c r="AD964"/>
  <c r="AF964" s="1"/>
  <c r="AD965"/>
  <c r="AF965" s="1"/>
  <c r="AD966"/>
  <c r="AF966" s="1"/>
  <c r="AD967"/>
  <c r="AF967" s="1"/>
  <c r="AD968"/>
  <c r="AF968" s="1"/>
  <c r="AD969"/>
  <c r="AF969" s="1"/>
  <c r="AD970"/>
  <c r="AF970" s="1"/>
  <c r="AD971"/>
  <c r="AF971" s="1"/>
  <c r="AD972"/>
  <c r="AF972" s="1"/>
  <c r="AD973"/>
  <c r="AF973" s="1"/>
  <c r="AD974"/>
  <c r="AF974" s="1"/>
  <c r="AD975"/>
  <c r="AF975" s="1"/>
  <c r="AD976"/>
  <c r="AF976" s="1"/>
  <c r="AD977"/>
  <c r="AF977" s="1"/>
  <c r="AD978"/>
  <c r="AF978" s="1"/>
  <c r="AD979"/>
  <c r="AF979" s="1"/>
  <c r="AD980"/>
  <c r="AF980" s="1"/>
  <c r="AD981"/>
  <c r="AF981" s="1"/>
  <c r="AD982"/>
  <c r="AF982" s="1"/>
  <c r="AD983"/>
  <c r="AF983" s="1"/>
  <c r="AD984"/>
  <c r="AF984" s="1"/>
  <c r="AD985"/>
  <c r="AF985" s="1"/>
  <c r="AD986"/>
  <c r="AF986" s="1"/>
  <c r="AD987"/>
  <c r="AF987" s="1"/>
  <c r="AD988"/>
  <c r="AF988" s="1"/>
  <c r="AD989"/>
  <c r="AF989" s="1"/>
  <c r="AD990"/>
  <c r="AF990" s="1"/>
  <c r="AD991"/>
  <c r="AF991" s="1"/>
  <c r="AD992"/>
  <c r="AF992" s="1"/>
  <c r="AD993"/>
  <c r="AF993" s="1"/>
  <c r="AD994"/>
  <c r="AF994" s="1"/>
  <c r="AD995"/>
  <c r="AF995" s="1"/>
  <c r="AD996"/>
  <c r="AF996" s="1"/>
  <c r="AD997"/>
  <c r="AF997" s="1"/>
  <c r="AD998"/>
  <c r="AF998" s="1"/>
  <c r="AD999"/>
  <c r="AF999" s="1"/>
  <c r="DW578"/>
  <c r="DW546"/>
  <c r="DW498"/>
  <c r="DW482"/>
  <c r="DZ446"/>
  <c r="DY405"/>
  <c r="DW379"/>
  <c r="DW341"/>
  <c r="DW277"/>
  <c r="DW261"/>
  <c r="DZ244"/>
  <c r="DZ228"/>
  <c r="DZ212"/>
  <c r="DW586"/>
  <c r="DW554"/>
  <c r="DW502"/>
  <c r="DW486"/>
  <c r="DW470"/>
  <c r="DW391"/>
  <c r="DW359"/>
  <c r="DW325"/>
  <c r="DW289"/>
  <c r="DW257"/>
  <c r="DZ240"/>
  <c r="DZ224"/>
  <c r="DW163"/>
  <c r="DX129"/>
  <c r="DX109"/>
  <c r="DW915"/>
  <c r="DX884"/>
  <c r="DX880"/>
  <c r="DZ878"/>
  <c r="DX854"/>
  <c r="DX912"/>
  <c r="DZ910"/>
  <c r="DW879"/>
  <c r="DX862"/>
  <c r="DX846"/>
  <c r="DX842"/>
  <c r="DX826"/>
  <c r="DX810"/>
  <c r="DW777"/>
  <c r="DF920"/>
  <c r="AI920" s="1"/>
  <c r="DF917"/>
  <c r="AI917" s="1"/>
  <c r="DF914"/>
  <c r="AI914" s="1"/>
  <c r="DF913"/>
  <c r="AI913" s="1"/>
  <c r="DF911"/>
  <c r="DF892"/>
  <c r="DF888"/>
  <c r="AI888" s="1"/>
  <c r="DF886"/>
  <c r="AI886" s="1"/>
  <c r="DF885"/>
  <c r="AI885" s="1"/>
  <c r="DF883"/>
  <c r="AI883" s="1"/>
  <c r="DF882"/>
  <c r="AI882" s="1"/>
  <c r="DF881"/>
  <c r="DF879"/>
  <c r="DF863"/>
  <c r="AI863" s="1"/>
  <c r="DF855"/>
  <c r="AI855" s="1"/>
  <c r="DF847"/>
  <c r="DX834"/>
  <c r="DX818"/>
  <c r="DW793"/>
  <c r="DW729"/>
  <c r="DF843"/>
  <c r="AI843" s="1"/>
  <c r="DF835"/>
  <c r="AI835" s="1"/>
  <c r="DF827"/>
  <c r="AI827" s="1"/>
  <c r="DF819"/>
  <c r="AI819" s="1"/>
  <c r="DF811"/>
  <c r="AI811" s="1"/>
  <c r="DF793"/>
  <c r="AI793" s="1"/>
  <c r="DF792"/>
  <c r="AI792" s="1"/>
  <c r="DF791"/>
  <c r="AI791" s="1"/>
  <c r="DF777"/>
  <c r="AI777" s="1"/>
  <c r="DF776"/>
  <c r="AI776" s="1"/>
  <c r="DF775"/>
  <c r="DF761"/>
  <c r="DF760"/>
  <c r="AI760" s="1"/>
  <c r="DF759"/>
  <c r="DF745"/>
  <c r="AI745" s="1"/>
  <c r="DF744"/>
  <c r="AI744" s="1"/>
  <c r="DF743"/>
  <c r="DF729"/>
  <c r="DF728"/>
  <c r="DF727"/>
  <c r="DF535"/>
  <c r="AI535" s="1"/>
  <c r="DF533"/>
  <c r="DF529"/>
  <c r="AI529" s="1"/>
  <c r="DF525"/>
  <c r="AI525" s="1"/>
  <c r="DF521"/>
  <c r="AI521" s="1"/>
  <c r="DF515"/>
  <c r="AI515" s="1"/>
  <c r="DF511"/>
  <c r="AI511" s="1"/>
  <c r="DZ503"/>
  <c r="DZ495"/>
  <c r="DZ487"/>
  <c r="DZ479"/>
  <c r="DZ471"/>
  <c r="DF466"/>
  <c r="AI466" s="1"/>
  <c r="DF459"/>
  <c r="AI459" s="1"/>
  <c r="DF447"/>
  <c r="AI447" s="1"/>
  <c r="DF436"/>
  <c r="AI436" s="1"/>
  <c r="DF429"/>
  <c r="AI429" s="1"/>
  <c r="DF425"/>
  <c r="AI425" s="1"/>
  <c r="DF404"/>
  <c r="AI404" s="1"/>
  <c r="DY397"/>
  <c r="DF393"/>
  <c r="AI393" s="1"/>
  <c r="DZ384"/>
  <c r="DZ368"/>
  <c r="DF343"/>
  <c r="DF329"/>
  <c r="AI329" s="1"/>
  <c r="DF324"/>
  <c r="DZ298"/>
  <c r="DZ290"/>
  <c r="DZ274"/>
  <c r="DZ258"/>
  <c r="DZ250"/>
  <c r="DF249"/>
  <c r="AI249" s="1"/>
  <c r="DF241"/>
  <c r="AI241" s="1"/>
  <c r="DF233"/>
  <c r="AI233" s="1"/>
  <c r="DW229"/>
  <c r="DW225"/>
  <c r="DW221"/>
  <c r="DW217"/>
  <c r="DF167"/>
  <c r="AI167" s="1"/>
  <c r="DF162"/>
  <c r="AI162" s="1"/>
  <c r="DF146"/>
  <c r="AI146" s="1"/>
  <c r="DF132"/>
  <c r="AI132" s="1"/>
  <c r="DF129"/>
  <c r="AI129" s="1"/>
  <c r="DX121"/>
  <c r="DX113"/>
  <c r="DF110"/>
  <c r="AI110" s="1"/>
  <c r="DF96"/>
  <c r="DX93"/>
  <c r="DX79"/>
  <c r="DX77"/>
  <c r="DX63"/>
  <c r="DX61"/>
  <c r="DX47"/>
  <c r="DX29"/>
  <c r="DX13"/>
  <c r="DZ509"/>
  <c r="DZ501"/>
  <c r="DZ493"/>
  <c r="DZ485"/>
  <c r="DZ477"/>
  <c r="DZ469"/>
  <c r="DZ454"/>
  <c r="DY413"/>
  <c r="DZ390"/>
  <c r="DZ382"/>
  <c r="DZ350"/>
  <c r="DW321"/>
  <c r="DZ296"/>
  <c r="DZ280"/>
  <c r="DZ264"/>
  <c r="DZ256"/>
  <c r="DW231"/>
  <c r="DW223"/>
  <c r="DW215"/>
  <c r="DW159"/>
  <c r="DX125"/>
  <c r="DX101"/>
  <c r="DX87"/>
  <c r="DX85"/>
  <c r="DX71"/>
  <c r="DX69"/>
  <c r="DX53"/>
  <c r="DX37"/>
  <c r="DX21"/>
  <c r="DF88"/>
  <c r="AI88" s="1"/>
  <c r="DX81"/>
  <c r="DF80"/>
  <c r="AI80" s="1"/>
  <c r="DF79"/>
  <c r="AI79" s="1"/>
  <c r="DX73"/>
  <c r="DF71"/>
  <c r="AI71" s="1"/>
  <c r="DX65"/>
  <c r="DF64"/>
  <c r="AI64" s="1"/>
  <c r="DF63"/>
  <c r="AI63" s="1"/>
  <c r="DX57"/>
  <c r="DF55"/>
  <c r="AI55" s="1"/>
  <c r="DX49"/>
  <c r="DF48"/>
  <c r="DF47"/>
  <c r="AI47" s="1"/>
  <c r="DF39"/>
  <c r="AI39" s="1"/>
  <c r="DF32"/>
  <c r="AI32" s="1"/>
  <c r="DF31"/>
  <c r="AI31" s="1"/>
  <c r="DX25"/>
  <c r="DF23"/>
  <c r="AI23" s="1"/>
  <c r="DF16"/>
  <c r="AI16" s="1"/>
  <c r="DF15"/>
  <c r="DX9"/>
  <c r="DX724"/>
  <c r="DX722"/>
  <c r="DX720"/>
  <c r="DX718"/>
  <c r="DX716"/>
  <c r="DX714"/>
  <c r="DX712"/>
  <c r="DX710"/>
  <c r="DX708"/>
  <c r="DX706"/>
  <c r="DX704"/>
  <c r="DX702"/>
  <c r="DX700"/>
  <c r="DX698"/>
  <c r="DX696"/>
  <c r="DX694"/>
  <c r="DX692"/>
  <c r="DX690"/>
  <c r="DX688"/>
  <c r="DX686"/>
  <c r="DX684"/>
  <c r="DX682"/>
  <c r="DX680"/>
  <c r="DX678"/>
  <c r="DX676"/>
  <c r="DX674"/>
  <c r="DX672"/>
  <c r="DX670"/>
  <c r="DX668"/>
  <c r="DX666"/>
  <c r="DX664"/>
  <c r="DX662"/>
  <c r="DX660"/>
  <c r="DX658"/>
  <c r="DX656"/>
  <c r="DX654"/>
  <c r="DX652"/>
  <c r="DX650"/>
  <c r="DX648"/>
  <c r="DX646"/>
  <c r="DX644"/>
  <c r="DX642"/>
  <c r="DX640"/>
  <c r="DX638"/>
  <c r="DX636"/>
  <c r="DX634"/>
  <c r="DX632"/>
  <c r="DX630"/>
  <c r="DX628"/>
  <c r="DX626"/>
  <c r="DX624"/>
  <c r="DX622"/>
  <c r="DX620"/>
  <c r="DX618"/>
  <c r="DX616"/>
  <c r="DX614"/>
  <c r="DX612"/>
  <c r="DX610"/>
  <c r="DW923"/>
  <c r="DX908"/>
  <c r="DX904"/>
  <c r="DZ902"/>
  <c r="DW887"/>
  <c r="DX876"/>
  <c r="DX872"/>
  <c r="DX868"/>
  <c r="DX860"/>
  <c r="DX852"/>
  <c r="DX844"/>
  <c r="DX836"/>
  <c r="DX828"/>
  <c r="DX820"/>
  <c r="DX812"/>
  <c r="DW797"/>
  <c r="DW781"/>
  <c r="DW765"/>
  <c r="DW749"/>
  <c r="DW733"/>
  <c r="DX595"/>
  <c r="DX587"/>
  <c r="DX579"/>
  <c r="DX571"/>
  <c r="DX563"/>
  <c r="DX555"/>
  <c r="DX547"/>
  <c r="DX539"/>
  <c r="DX593"/>
  <c r="DZ593"/>
  <c r="DX585"/>
  <c r="DZ585"/>
  <c r="DX577"/>
  <c r="DZ577"/>
  <c r="DX569"/>
  <c r="DZ569"/>
  <c r="DX561"/>
  <c r="DZ561"/>
  <c r="DX553"/>
  <c r="DZ553"/>
  <c r="DX545"/>
  <c r="DZ545"/>
  <c r="DX537"/>
  <c r="DZ537"/>
  <c r="DX924"/>
  <c r="DX920"/>
  <c r="DZ918"/>
  <c r="DW903"/>
  <c r="DX892"/>
  <c r="DX888"/>
  <c r="DZ886"/>
  <c r="DW875"/>
  <c r="DW871"/>
  <c r="DX864"/>
  <c r="DX856"/>
  <c r="DX848"/>
  <c r="DX840"/>
  <c r="DX832"/>
  <c r="DX824"/>
  <c r="DX816"/>
  <c r="DX808"/>
  <c r="DW803"/>
  <c r="DW789"/>
  <c r="DW787"/>
  <c r="DW773"/>
  <c r="DW771"/>
  <c r="DW757"/>
  <c r="DW755"/>
  <c r="DW741"/>
  <c r="DW739"/>
  <c r="DW725"/>
  <c r="DW723"/>
  <c r="DW721"/>
  <c r="DW719"/>
  <c r="DW717"/>
  <c r="DW715"/>
  <c r="DW713"/>
  <c r="DW711"/>
  <c r="DW709"/>
  <c r="DW707"/>
  <c r="DW705"/>
  <c r="DW703"/>
  <c r="DW701"/>
  <c r="DW699"/>
  <c r="DW697"/>
  <c r="DW695"/>
  <c r="DW693"/>
  <c r="DW691"/>
  <c r="DW689"/>
  <c r="DW687"/>
  <c r="DW685"/>
  <c r="DW683"/>
  <c r="DW681"/>
  <c r="DW679"/>
  <c r="DW677"/>
  <c r="DW675"/>
  <c r="DW673"/>
  <c r="DW671"/>
  <c r="DW669"/>
  <c r="DW667"/>
  <c r="DW665"/>
  <c r="DW663"/>
  <c r="DW661"/>
  <c r="DW659"/>
  <c r="DW657"/>
  <c r="DW655"/>
  <c r="DW653"/>
  <c r="DW651"/>
  <c r="DW649"/>
  <c r="DW647"/>
  <c r="DW645"/>
  <c r="DW643"/>
  <c r="DW641"/>
  <c r="DW639"/>
  <c r="DW637"/>
  <c r="DW635"/>
  <c r="DW633"/>
  <c r="DW631"/>
  <c r="DW629"/>
  <c r="DW627"/>
  <c r="DW625"/>
  <c r="DW623"/>
  <c r="DW621"/>
  <c r="DW619"/>
  <c r="DW617"/>
  <c r="DW615"/>
  <c r="DW613"/>
  <c r="DW611"/>
  <c r="DW609"/>
  <c r="DF997"/>
  <c r="AI997" s="1"/>
  <c r="DF993"/>
  <c r="AI993" s="1"/>
  <c r="DF989"/>
  <c r="AI989" s="1"/>
  <c r="DF985"/>
  <c r="DF981"/>
  <c r="AI981" s="1"/>
  <c r="DF977"/>
  <c r="AI977" s="1"/>
  <c r="DF973"/>
  <c r="AI973" s="1"/>
  <c r="DF969"/>
  <c r="DF965"/>
  <c r="AI965" s="1"/>
  <c r="DF961"/>
  <c r="AI961" s="1"/>
  <c r="DF957"/>
  <c r="AI957" s="1"/>
  <c r="DF953"/>
  <c r="DF949"/>
  <c r="AI949" s="1"/>
  <c r="DF945"/>
  <c r="AI945" s="1"/>
  <c r="DF943"/>
  <c r="AI943" s="1"/>
  <c r="DF941"/>
  <c r="AI941" s="1"/>
  <c r="DF939"/>
  <c r="AI939" s="1"/>
  <c r="DF937"/>
  <c r="DF935"/>
  <c r="AI935" s="1"/>
  <c r="DF933"/>
  <c r="AI933" s="1"/>
  <c r="DF931"/>
  <c r="DF928"/>
  <c r="AI928" s="1"/>
  <c r="DF926"/>
  <c r="AI926" s="1"/>
  <c r="DF925"/>
  <c r="AI925" s="1"/>
  <c r="DF923"/>
  <c r="AI923" s="1"/>
  <c r="DF922"/>
  <c r="DF921"/>
  <c r="AI921" s="1"/>
  <c r="DF919"/>
  <c r="AI919" s="1"/>
  <c r="DF916"/>
  <c r="DF912"/>
  <c r="AI912" s="1"/>
  <c r="DF910"/>
  <c r="AI910" s="1"/>
  <c r="DF909"/>
  <c r="AI909" s="1"/>
  <c r="DF907"/>
  <c r="AI907" s="1"/>
  <c r="DF906"/>
  <c r="DF905"/>
  <c r="AI905" s="1"/>
  <c r="DF903"/>
  <c r="AI903" s="1"/>
  <c r="DF900"/>
  <c r="DF896"/>
  <c r="AI896" s="1"/>
  <c r="DF894"/>
  <c r="AI894" s="1"/>
  <c r="DF893"/>
  <c r="AI893" s="1"/>
  <c r="DF891"/>
  <c r="AI891" s="1"/>
  <c r="DF890"/>
  <c r="DF889"/>
  <c r="AI889" s="1"/>
  <c r="DF887"/>
  <c r="AI887" s="1"/>
  <c r="DF884"/>
  <c r="DF880"/>
  <c r="AI880" s="1"/>
  <c r="DF878"/>
  <c r="AI878" s="1"/>
  <c r="DF877"/>
  <c r="AI877" s="1"/>
  <c r="DF875"/>
  <c r="AI875" s="1"/>
  <c r="DF874"/>
  <c r="DF873"/>
  <c r="AI873" s="1"/>
  <c r="DF871"/>
  <c r="AI871" s="1"/>
  <c r="DF869"/>
  <c r="AI869" s="1"/>
  <c r="DF866"/>
  <c r="DF865"/>
  <c r="AI865" s="1"/>
  <c r="DF862"/>
  <c r="AI862" s="1"/>
  <c r="DF861"/>
  <c r="DF858"/>
  <c r="DF857"/>
  <c r="AI857" s="1"/>
  <c r="DF854"/>
  <c r="DF853"/>
  <c r="AI853" s="1"/>
  <c r="DF850"/>
  <c r="DF849"/>
  <c r="DF846"/>
  <c r="AI846" s="1"/>
  <c r="DF845"/>
  <c r="AI845" s="1"/>
  <c r="DF842"/>
  <c r="AI842" s="1"/>
  <c r="DF841"/>
  <c r="DF838"/>
  <c r="DF837"/>
  <c r="AI837" s="1"/>
  <c r="DF834"/>
  <c r="AI834" s="1"/>
  <c r="DF833"/>
  <c r="AI833" s="1"/>
  <c r="DF830"/>
  <c r="AI830" s="1"/>
  <c r="DF829"/>
  <c r="AI829" s="1"/>
  <c r="DF826"/>
  <c r="AI826" s="1"/>
  <c r="DF825"/>
  <c r="AI825" s="1"/>
  <c r="DF822"/>
  <c r="DF821"/>
  <c r="AI821" s="1"/>
  <c r="DF818"/>
  <c r="DF817"/>
  <c r="AI817" s="1"/>
  <c r="DF814"/>
  <c r="AI814" s="1"/>
  <c r="DF813"/>
  <c r="AI813" s="1"/>
  <c r="DF810"/>
  <c r="AI810" s="1"/>
  <c r="DF809"/>
  <c r="DF806"/>
  <c r="DF805"/>
  <c r="DF804"/>
  <c r="AI804" s="1"/>
  <c r="DF803"/>
  <c r="AI803" s="1"/>
  <c r="DW799"/>
  <c r="DF797"/>
  <c r="AI797" s="1"/>
  <c r="DF796"/>
  <c r="DF795"/>
  <c r="DW791"/>
  <c r="DF789"/>
  <c r="AI789" s="1"/>
  <c r="DF788"/>
  <c r="DF787"/>
  <c r="DW783"/>
  <c r="DF781"/>
  <c r="AI781" s="1"/>
  <c r="DF780"/>
  <c r="AI780" s="1"/>
  <c r="DF779"/>
  <c r="DW775"/>
  <c r="DF773"/>
  <c r="AI773" s="1"/>
  <c r="DF772"/>
  <c r="AI772" s="1"/>
  <c r="DF771"/>
  <c r="AI771" s="1"/>
  <c r="DW767"/>
  <c r="DF765"/>
  <c r="AI765" s="1"/>
  <c r="DF764"/>
  <c r="AI764" s="1"/>
  <c r="DF763"/>
  <c r="DW759"/>
  <c r="DF757"/>
  <c r="AI757" s="1"/>
  <c r="DF756"/>
  <c r="DF755"/>
  <c r="DW751"/>
  <c r="DF749"/>
  <c r="AI749" s="1"/>
  <c r="DF748"/>
  <c r="AI748" s="1"/>
  <c r="DF747"/>
  <c r="DW743"/>
  <c r="DF741"/>
  <c r="DF740"/>
  <c r="AI740" s="1"/>
  <c r="DF739"/>
  <c r="AI739" s="1"/>
  <c r="DW735"/>
  <c r="DF733"/>
  <c r="AI733" s="1"/>
  <c r="DF732"/>
  <c r="AI732" s="1"/>
  <c r="DF731"/>
  <c r="DW727"/>
  <c r="DF725"/>
  <c r="AI725" s="1"/>
  <c r="DF723"/>
  <c r="AI723" s="1"/>
  <c r="DF721"/>
  <c r="DF719"/>
  <c r="AI719" s="1"/>
  <c r="DF717"/>
  <c r="DF715"/>
  <c r="AI715" s="1"/>
  <c r="DF713"/>
  <c r="DF711"/>
  <c r="DF709"/>
  <c r="AI709" s="1"/>
  <c r="DF707"/>
  <c r="AI707" s="1"/>
  <c r="DF705"/>
  <c r="AI705" s="1"/>
  <c r="DF703"/>
  <c r="AI703" s="1"/>
  <c r="DF701"/>
  <c r="DF699"/>
  <c r="AI699" s="1"/>
  <c r="DF697"/>
  <c r="DF695"/>
  <c r="DF693"/>
  <c r="AI693" s="1"/>
  <c r="DF691"/>
  <c r="AI691" s="1"/>
  <c r="DF689"/>
  <c r="DF687"/>
  <c r="AI687" s="1"/>
  <c r="DF685"/>
  <c r="AI685" s="1"/>
  <c r="DF683"/>
  <c r="AI683" s="1"/>
  <c r="DF681"/>
  <c r="AI681" s="1"/>
  <c r="DF679"/>
  <c r="AI679" s="1"/>
  <c r="DF677"/>
  <c r="AI677" s="1"/>
  <c r="DF675"/>
  <c r="AI675" s="1"/>
  <c r="DF673"/>
  <c r="DF671"/>
  <c r="AI671" s="1"/>
  <c r="DF669"/>
  <c r="AI669" s="1"/>
  <c r="DF667"/>
  <c r="AI667" s="1"/>
  <c r="DF665"/>
  <c r="AI665" s="1"/>
  <c r="DF663"/>
  <c r="AI663" s="1"/>
  <c r="DF661"/>
  <c r="AI661" s="1"/>
  <c r="DF659"/>
  <c r="AI659" s="1"/>
  <c r="DF657"/>
  <c r="DF655"/>
  <c r="AI655" s="1"/>
  <c r="DF653"/>
  <c r="AI653" s="1"/>
  <c r="DF651"/>
  <c r="AI651" s="1"/>
  <c r="DF649"/>
  <c r="AI649" s="1"/>
  <c r="DF647"/>
  <c r="AI647" s="1"/>
  <c r="DF645"/>
  <c r="AI645" s="1"/>
  <c r="DF643"/>
  <c r="AI643" s="1"/>
  <c r="DF641"/>
  <c r="AI641" s="1"/>
  <c r="DF639"/>
  <c r="AI639" s="1"/>
  <c r="DF637"/>
  <c r="AI637" s="1"/>
  <c r="DF635"/>
  <c r="AI635" s="1"/>
  <c r="DF633"/>
  <c r="AI633" s="1"/>
  <c r="DF631"/>
  <c r="AI631" s="1"/>
  <c r="DF629"/>
  <c r="AI629" s="1"/>
  <c r="DF627"/>
  <c r="AI627" s="1"/>
  <c r="DF625"/>
  <c r="AI625" s="1"/>
  <c r="DF623"/>
  <c r="AI623" s="1"/>
  <c r="DF621"/>
  <c r="AI621" s="1"/>
  <c r="DF619"/>
  <c r="AI619" s="1"/>
  <c r="DF617"/>
  <c r="AI617" s="1"/>
  <c r="DF615"/>
  <c r="AI615" s="1"/>
  <c r="DF613"/>
  <c r="AI613" s="1"/>
  <c r="DF611"/>
  <c r="AI611" s="1"/>
  <c r="DF609"/>
  <c r="AI609" s="1"/>
  <c r="DZ608"/>
  <c r="DX608"/>
  <c r="DW607"/>
  <c r="DF607"/>
  <c r="AI607" s="1"/>
  <c r="DZ606"/>
  <c r="DX606"/>
  <c r="DW605"/>
  <c r="DF605"/>
  <c r="AI605" s="1"/>
  <c r="DZ604"/>
  <c r="DX604"/>
  <c r="DW603"/>
  <c r="DF603"/>
  <c r="AI603" s="1"/>
  <c r="DZ602"/>
  <c r="DX602"/>
  <c r="DW601"/>
  <c r="DF601"/>
  <c r="AI601" s="1"/>
  <c r="DZ600"/>
  <c r="DX600"/>
  <c r="DW599"/>
  <c r="DW598"/>
  <c r="DF598"/>
  <c r="AI598" s="1"/>
  <c r="DZ597"/>
  <c r="DX597"/>
  <c r="DF596"/>
  <c r="AI596" s="1"/>
  <c r="DF594"/>
  <c r="AI594" s="1"/>
  <c r="DW590"/>
  <c r="DF590"/>
  <c r="AI590" s="1"/>
  <c r="DZ589"/>
  <c r="DX589"/>
  <c r="DF588"/>
  <c r="AI588" s="1"/>
  <c r="DF586"/>
  <c r="AI586" s="1"/>
  <c r="DW582"/>
  <c r="DF582"/>
  <c r="AI582" s="1"/>
  <c r="DZ581"/>
  <c r="DX581"/>
  <c r="DF578"/>
  <c r="AI578" s="1"/>
  <c r="DW574"/>
  <c r="DF574"/>
  <c r="AI574" s="1"/>
  <c r="DZ573"/>
  <c r="DX573"/>
  <c r="DW566"/>
  <c r="DZ565"/>
  <c r="DX565"/>
  <c r="DF564"/>
  <c r="AI564" s="1"/>
  <c r="DW558"/>
  <c r="DZ557"/>
  <c r="DX557"/>
  <c r="DF556"/>
  <c r="AI556" s="1"/>
  <c r="DW550"/>
  <c r="DZ549"/>
  <c r="DX549"/>
  <c r="DF548"/>
  <c r="AI548" s="1"/>
  <c r="DW542"/>
  <c r="DZ541"/>
  <c r="DX541"/>
  <c r="DF540"/>
  <c r="AI540" s="1"/>
  <c r="DF538"/>
  <c r="AI538" s="1"/>
  <c r="DW536"/>
  <c r="DF536"/>
  <c r="DZ535"/>
  <c r="DX535"/>
  <c r="DW534"/>
  <c r="DF534"/>
  <c r="AI534" s="1"/>
  <c r="DZ533"/>
  <c r="DX533"/>
  <c r="DW532"/>
  <c r="DF532"/>
  <c r="AI532" s="1"/>
  <c r="DZ531"/>
  <c r="DX531"/>
  <c r="DW530"/>
  <c r="DF530"/>
  <c r="AI530" s="1"/>
  <c r="DZ529"/>
  <c r="DX529"/>
  <c r="DW528"/>
  <c r="DF528"/>
  <c r="AI528" s="1"/>
  <c r="DZ527"/>
  <c r="DX527"/>
  <c r="DW526"/>
  <c r="DF526"/>
  <c r="AI526" s="1"/>
  <c r="DZ525"/>
  <c r="DX525"/>
  <c r="DW524"/>
  <c r="DF524"/>
  <c r="AI524" s="1"/>
  <c r="DZ523"/>
  <c r="DX523"/>
  <c r="DW522"/>
  <c r="DF522"/>
  <c r="AI522" s="1"/>
  <c r="DZ521"/>
  <c r="DX521"/>
  <c r="DW520"/>
  <c r="DF520"/>
  <c r="AI520" s="1"/>
  <c r="DZ519"/>
  <c r="DX519"/>
  <c r="DW518"/>
  <c r="DF518"/>
  <c r="AI518" s="1"/>
  <c r="DZ517"/>
  <c r="DX517"/>
  <c r="DW516"/>
  <c r="DF516"/>
  <c r="AI516" s="1"/>
  <c r="DZ515"/>
  <c r="DX515"/>
  <c r="DW514"/>
  <c r="DF514"/>
  <c r="AI514" s="1"/>
  <c r="DZ513"/>
  <c r="DX513"/>
  <c r="DW512"/>
  <c r="DF512"/>
  <c r="AI512" s="1"/>
  <c r="DZ511"/>
  <c r="DX511"/>
  <c r="DW510"/>
  <c r="DF510"/>
  <c r="AI510" s="1"/>
  <c r="DF506"/>
  <c r="AI506" s="1"/>
  <c r="DF502"/>
  <c r="AI502" s="1"/>
  <c r="DF498"/>
  <c r="AI498" s="1"/>
  <c r="DF492"/>
  <c r="AI492" s="1"/>
  <c r="DF488"/>
  <c r="AI488" s="1"/>
  <c r="DF484"/>
  <c r="AI484" s="1"/>
  <c r="DF480"/>
  <c r="AI480" s="1"/>
  <c r="DF478"/>
  <c r="AI478" s="1"/>
  <c r="DF476"/>
  <c r="AI476" s="1"/>
  <c r="DF474"/>
  <c r="AI474" s="1"/>
  <c r="DF472"/>
  <c r="AI472" s="1"/>
  <c r="DF470"/>
  <c r="AI470" s="1"/>
  <c r="DF468"/>
  <c r="AI468" s="1"/>
  <c r="DY466"/>
  <c r="DY465"/>
  <c r="DF465"/>
  <c r="AI465" s="1"/>
  <c r="DF460"/>
  <c r="AI460" s="1"/>
  <c r="DF458"/>
  <c r="AI458" s="1"/>
  <c r="DF455"/>
  <c r="AI455" s="1"/>
  <c r="DF453"/>
  <c r="AI453" s="1"/>
  <c r="DF451"/>
  <c r="AI451" s="1"/>
  <c r="DF444"/>
  <c r="AI444" s="1"/>
  <c r="DF437"/>
  <c r="AI437" s="1"/>
  <c r="DF433"/>
  <c r="AI433" s="1"/>
  <c r="DF426"/>
  <c r="AI426" s="1"/>
  <c r="DF423"/>
  <c r="AI423" s="1"/>
  <c r="DW419"/>
  <c r="DZ418"/>
  <c r="DF412"/>
  <c r="AI412" s="1"/>
  <c r="DF405"/>
  <c r="AI405" s="1"/>
  <c r="DW403"/>
  <c r="DF403"/>
  <c r="AI403" s="1"/>
  <c r="DZ402"/>
  <c r="DF401"/>
  <c r="AI401" s="1"/>
  <c r="DF394"/>
  <c r="AI394" s="1"/>
  <c r="DF391"/>
  <c r="AI391" s="1"/>
  <c r="DF387"/>
  <c r="AI387" s="1"/>
  <c r="DF383"/>
  <c r="AI383" s="1"/>
  <c r="DF379"/>
  <c r="AI379" s="1"/>
  <c r="DF373"/>
  <c r="DF369"/>
  <c r="AI369" s="1"/>
  <c r="DF365"/>
  <c r="AI365" s="1"/>
  <c r="DF361"/>
  <c r="AI361" s="1"/>
  <c r="DF359"/>
  <c r="AI359" s="1"/>
  <c r="DF355"/>
  <c r="AI355" s="1"/>
  <c r="DF351"/>
  <c r="AI351" s="1"/>
  <c r="DW347"/>
  <c r="DF347"/>
  <c r="AI347" s="1"/>
  <c r="DF344"/>
  <c r="AI344" s="1"/>
  <c r="DF341"/>
  <c r="AI341" s="1"/>
  <c r="DW339"/>
  <c r="DF339"/>
  <c r="AI339" s="1"/>
  <c r="DF336"/>
  <c r="AI336" s="1"/>
  <c r="DF333"/>
  <c r="AI333" s="1"/>
  <c r="DW331"/>
  <c r="DF331"/>
  <c r="DF328"/>
  <c r="AI328" s="1"/>
  <c r="DF325"/>
  <c r="AI325" s="1"/>
  <c r="DW323"/>
  <c r="DF323"/>
  <c r="AI323" s="1"/>
  <c r="DF320"/>
  <c r="AI320" s="1"/>
  <c r="DF317"/>
  <c r="AI317" s="1"/>
  <c r="DW315"/>
  <c r="DF315"/>
  <c r="AI315" s="1"/>
  <c r="DF312"/>
  <c r="AI312" s="1"/>
  <c r="DF310"/>
  <c r="AI310" s="1"/>
  <c r="DF308"/>
  <c r="AI308" s="1"/>
  <c r="DF306"/>
  <c r="DF304"/>
  <c r="AI304" s="1"/>
  <c r="DF302"/>
  <c r="AI302" s="1"/>
  <c r="DF301"/>
  <c r="AI301" s="1"/>
  <c r="DF299"/>
  <c r="AI299" s="1"/>
  <c r="DF297"/>
  <c r="AI297" s="1"/>
  <c r="DF295"/>
  <c r="AI295" s="1"/>
  <c r="DF293"/>
  <c r="AI293" s="1"/>
  <c r="DF291"/>
  <c r="AI291" s="1"/>
  <c r="DF289"/>
  <c r="AI289" s="1"/>
  <c r="DF287"/>
  <c r="AI287" s="1"/>
  <c r="DF285"/>
  <c r="AI285" s="1"/>
  <c r="DF283"/>
  <c r="AI283" s="1"/>
  <c r="DF281"/>
  <c r="AI281" s="1"/>
  <c r="DF279"/>
  <c r="AI279" s="1"/>
  <c r="DF277"/>
  <c r="AI277" s="1"/>
  <c r="DF275"/>
  <c r="AI275" s="1"/>
  <c r="DF273"/>
  <c r="AI273" s="1"/>
  <c r="DF271"/>
  <c r="AI271" s="1"/>
  <c r="DF269"/>
  <c r="AI269" s="1"/>
  <c r="DF267"/>
  <c r="AI267" s="1"/>
  <c r="DF265"/>
  <c r="AI265" s="1"/>
  <c r="DF263"/>
  <c r="AI263" s="1"/>
  <c r="DF261"/>
  <c r="AI261" s="1"/>
  <c r="DF259"/>
  <c r="AI259" s="1"/>
  <c r="DF257"/>
  <c r="AI257" s="1"/>
  <c r="DF255"/>
  <c r="AI255" s="1"/>
  <c r="DF253"/>
  <c r="AI253" s="1"/>
  <c r="DF251"/>
  <c r="AI251" s="1"/>
  <c r="DW247"/>
  <c r="DW243"/>
  <c r="DW239"/>
  <c r="DW235"/>
  <c r="DX509"/>
  <c r="DX507"/>
  <c r="DX505"/>
  <c r="DX503"/>
  <c r="DX501"/>
  <c r="DX499"/>
  <c r="DX497"/>
  <c r="DX495"/>
  <c r="DX493"/>
  <c r="DX491"/>
  <c r="DX489"/>
  <c r="DX487"/>
  <c r="DX485"/>
  <c r="DX483"/>
  <c r="DX481"/>
  <c r="DX479"/>
  <c r="DX477"/>
  <c r="DX475"/>
  <c r="DX473"/>
  <c r="DX471"/>
  <c r="DX469"/>
  <c r="DX467"/>
  <c r="DW459"/>
  <c r="DZ458"/>
  <c r="DY457"/>
  <c r="DW427"/>
  <c r="DZ426"/>
  <c r="DW411"/>
  <c r="DZ410"/>
  <c r="DW395"/>
  <c r="DZ394"/>
  <c r="DX390"/>
  <c r="DX388"/>
  <c r="DX386"/>
  <c r="DX384"/>
  <c r="DX382"/>
  <c r="DX380"/>
  <c r="DX378"/>
  <c r="DX376"/>
  <c r="DX374"/>
  <c r="DX372"/>
  <c r="DX370"/>
  <c r="DX368"/>
  <c r="DX366"/>
  <c r="DX364"/>
  <c r="DX362"/>
  <c r="DX360"/>
  <c r="DX358"/>
  <c r="DX356"/>
  <c r="DX354"/>
  <c r="DX352"/>
  <c r="DX350"/>
  <c r="DW343"/>
  <c r="DW335"/>
  <c r="DW327"/>
  <c r="DW319"/>
  <c r="DW311"/>
  <c r="DZ310"/>
  <c r="DX310"/>
  <c r="DW309"/>
  <c r="DZ308"/>
  <c r="DX308"/>
  <c r="DW307"/>
  <c r="DZ306"/>
  <c r="DX306"/>
  <c r="DW305"/>
  <c r="DZ304"/>
  <c r="DX304"/>
  <c r="DW303"/>
  <c r="DZ302"/>
  <c r="DX302"/>
  <c r="DX300"/>
  <c r="DX298"/>
  <c r="DX296"/>
  <c r="DX294"/>
  <c r="DX292"/>
  <c r="DX290"/>
  <c r="DX288"/>
  <c r="DX286"/>
  <c r="DX284"/>
  <c r="DX282"/>
  <c r="DX280"/>
  <c r="DX278"/>
  <c r="DX276"/>
  <c r="DX274"/>
  <c r="DX272"/>
  <c r="DX270"/>
  <c r="DX268"/>
  <c r="DX266"/>
  <c r="DX264"/>
  <c r="DX262"/>
  <c r="DX260"/>
  <c r="DX258"/>
  <c r="DX256"/>
  <c r="DX254"/>
  <c r="DX252"/>
  <c r="DW249"/>
  <c r="DW245"/>
  <c r="DW241"/>
  <c r="DW237"/>
  <c r="DX250"/>
  <c r="DX248"/>
  <c r="DX246"/>
  <c r="DX244"/>
  <c r="DX242"/>
  <c r="DX240"/>
  <c r="DX238"/>
  <c r="DX236"/>
  <c r="DX234"/>
  <c r="DX232"/>
  <c r="DX230"/>
  <c r="DX228"/>
  <c r="DX226"/>
  <c r="DX224"/>
  <c r="DX222"/>
  <c r="DX220"/>
  <c r="DX218"/>
  <c r="DX216"/>
  <c r="DX214"/>
  <c r="DX212"/>
  <c r="DF210"/>
  <c r="AI210" s="1"/>
  <c r="DF208"/>
  <c r="DF206"/>
  <c r="AI206" s="1"/>
  <c r="DF204"/>
  <c r="AI204" s="1"/>
  <c r="DF202"/>
  <c r="AI202" s="1"/>
  <c r="DF200"/>
  <c r="DF198"/>
  <c r="AI198" s="1"/>
  <c r="DF196"/>
  <c r="AI196" s="1"/>
  <c r="DF194"/>
  <c r="AI194" s="1"/>
  <c r="DF192"/>
  <c r="AI192" s="1"/>
  <c r="DF190"/>
  <c r="AI190" s="1"/>
  <c r="DF188"/>
  <c r="AI188" s="1"/>
  <c r="DF186"/>
  <c r="AI186" s="1"/>
  <c r="DF184"/>
  <c r="DF182"/>
  <c r="AI182" s="1"/>
  <c r="DF180"/>
  <c r="AI180" s="1"/>
  <c r="DF178"/>
  <c r="AI178" s="1"/>
  <c r="DF176"/>
  <c r="DF174"/>
  <c r="AI174" s="1"/>
  <c r="DF171"/>
  <c r="DW169"/>
  <c r="DF169"/>
  <c r="AI169" s="1"/>
  <c r="DF166"/>
  <c r="AI166" s="1"/>
  <c r="DF163"/>
  <c r="AI163" s="1"/>
  <c r="DW161"/>
  <c r="DF161"/>
  <c r="AI161" s="1"/>
  <c r="DF158"/>
  <c r="AI158" s="1"/>
  <c r="DF155"/>
  <c r="AI155" s="1"/>
  <c r="DW153"/>
  <c r="DF153"/>
  <c r="AI153" s="1"/>
  <c r="DF150"/>
  <c r="AI150" s="1"/>
  <c r="DF147"/>
  <c r="AI147" s="1"/>
  <c r="DW145"/>
  <c r="DF145"/>
  <c r="AI145" s="1"/>
  <c r="DF142"/>
  <c r="AI142" s="1"/>
  <c r="DF139"/>
  <c r="AI139" s="1"/>
  <c r="DF137"/>
  <c r="AI137" s="1"/>
  <c r="DF134"/>
  <c r="AI134" s="1"/>
  <c r="DF128"/>
  <c r="AI128" s="1"/>
  <c r="DF126"/>
  <c r="AI126" s="1"/>
  <c r="DF124"/>
  <c r="AI124" s="1"/>
  <c r="DF122"/>
  <c r="AI122" s="1"/>
  <c r="DF120"/>
  <c r="AI120" s="1"/>
  <c r="DF116"/>
  <c r="AI116" s="1"/>
  <c r="DF114"/>
  <c r="AI114" s="1"/>
  <c r="DF113"/>
  <c r="AI113" s="1"/>
  <c r="DF111"/>
  <c r="AI111" s="1"/>
  <c r="DF107"/>
  <c r="AI107" s="1"/>
  <c r="DX103"/>
  <c r="DF102"/>
  <c r="DF101"/>
  <c r="DF99"/>
  <c r="DX95"/>
  <c r="DF94"/>
  <c r="DF93"/>
  <c r="AI93" s="1"/>
  <c r="DF91"/>
  <c r="AI91" s="1"/>
  <c r="DF86"/>
  <c r="AI86" s="1"/>
  <c r="DF85"/>
  <c r="AI85" s="1"/>
  <c r="DF82"/>
  <c r="AI82" s="1"/>
  <c r="DF81"/>
  <c r="AI81" s="1"/>
  <c r="DF78"/>
  <c r="AI78" s="1"/>
  <c r="DF77"/>
  <c r="AI77" s="1"/>
  <c r="DF74"/>
  <c r="AI74" s="1"/>
  <c r="DF73"/>
  <c r="AI73" s="1"/>
  <c r="DF70"/>
  <c r="AI70" s="1"/>
  <c r="DF69"/>
  <c r="AI69" s="1"/>
  <c r="DF66"/>
  <c r="AI66" s="1"/>
  <c r="DF65"/>
  <c r="AI65" s="1"/>
  <c r="DF62"/>
  <c r="AI62" s="1"/>
  <c r="DF61"/>
  <c r="AI61" s="1"/>
  <c r="DF58"/>
  <c r="AI58" s="1"/>
  <c r="DF57"/>
  <c r="AI57" s="1"/>
  <c r="DF54"/>
  <c r="AI54" s="1"/>
  <c r="DF53"/>
  <c r="AI53" s="1"/>
  <c r="DF50"/>
  <c r="AI50" s="1"/>
  <c r="DF49"/>
  <c r="AI49" s="1"/>
  <c r="DF46"/>
  <c r="AI46" s="1"/>
  <c r="DF45"/>
  <c r="AI45" s="1"/>
  <c r="DF42"/>
  <c r="AI42" s="1"/>
  <c r="DF41"/>
  <c r="AI41" s="1"/>
  <c r="DF38"/>
  <c r="AI38" s="1"/>
  <c r="DF37"/>
  <c r="AI37" s="1"/>
  <c r="DF34"/>
  <c r="AI34" s="1"/>
  <c r="DF33"/>
  <c r="AI33" s="1"/>
  <c r="DF30"/>
  <c r="AI30" s="1"/>
  <c r="DF29"/>
  <c r="AI29" s="1"/>
  <c r="DF26"/>
  <c r="AI26" s="1"/>
  <c r="DF25"/>
  <c r="AI25" s="1"/>
  <c r="DF22"/>
  <c r="AI22" s="1"/>
  <c r="DF21"/>
  <c r="AI21" s="1"/>
  <c r="DF17"/>
  <c r="DF14"/>
  <c r="AI14" s="1"/>
  <c r="DF13"/>
  <c r="DF10"/>
  <c r="AI10" s="1"/>
  <c r="DF9"/>
  <c r="DZ210"/>
  <c r="DX210"/>
  <c r="DW209"/>
  <c r="DZ208"/>
  <c r="DX208"/>
  <c r="DW207"/>
  <c r="DZ206"/>
  <c r="DX206"/>
  <c r="DW205"/>
  <c r="DZ204"/>
  <c r="DX204"/>
  <c r="DW203"/>
  <c r="DZ202"/>
  <c r="DX202"/>
  <c r="DW201"/>
  <c r="DZ200"/>
  <c r="DX200"/>
  <c r="DW199"/>
  <c r="DZ198"/>
  <c r="DX198"/>
  <c r="DW197"/>
  <c r="DZ196"/>
  <c r="DX196"/>
  <c r="DW195"/>
  <c r="DZ194"/>
  <c r="DX194"/>
  <c r="DW193"/>
  <c r="DZ192"/>
  <c r="DX192"/>
  <c r="DW191"/>
  <c r="DZ190"/>
  <c r="DX190"/>
  <c r="DW189"/>
  <c r="DZ188"/>
  <c r="DX188"/>
  <c r="DW187"/>
  <c r="DZ186"/>
  <c r="DX186"/>
  <c r="DW185"/>
  <c r="DZ184"/>
  <c r="DX184"/>
  <c r="DW183"/>
  <c r="DZ182"/>
  <c r="DX182"/>
  <c r="DW181"/>
  <c r="DZ180"/>
  <c r="DX180"/>
  <c r="DW179"/>
  <c r="DZ178"/>
  <c r="DX178"/>
  <c r="DW177"/>
  <c r="DZ176"/>
  <c r="DX176"/>
  <c r="DW175"/>
  <c r="DZ174"/>
  <c r="DX174"/>
  <c r="DW173"/>
  <c r="DW165"/>
  <c r="DW157"/>
  <c r="DW149"/>
  <c r="DW141"/>
  <c r="DW132"/>
  <c r="DX99"/>
  <c r="DX91"/>
  <c r="DF872"/>
  <c r="AI872" s="1"/>
  <c r="DF870"/>
  <c r="AI870" s="1"/>
  <c r="DF868"/>
  <c r="AI868" s="1"/>
  <c r="DF864"/>
  <c r="AI864" s="1"/>
  <c r="DF860"/>
  <c r="AI860" s="1"/>
  <c r="DF856"/>
  <c r="AI856" s="1"/>
  <c r="DF852"/>
  <c r="AI852" s="1"/>
  <c r="DF848"/>
  <c r="AI848" s="1"/>
  <c r="DF844"/>
  <c r="AI844" s="1"/>
  <c r="DF840"/>
  <c r="AI840" s="1"/>
  <c r="DF836"/>
  <c r="AI836" s="1"/>
  <c r="DF832"/>
  <c r="AI832" s="1"/>
  <c r="DF828"/>
  <c r="AI828" s="1"/>
  <c r="DF824"/>
  <c r="AI824" s="1"/>
  <c r="DF820"/>
  <c r="AI820" s="1"/>
  <c r="DF816"/>
  <c r="DF812"/>
  <c r="AI812" s="1"/>
  <c r="DF808"/>
  <c r="AI808" s="1"/>
  <c r="DF802"/>
  <c r="AI802" s="1"/>
  <c r="DF798"/>
  <c r="AI798" s="1"/>
  <c r="DF794"/>
  <c r="AI794" s="1"/>
  <c r="DF790"/>
  <c r="AI790" s="1"/>
  <c r="DF786"/>
  <c r="AI786" s="1"/>
  <c r="DF782"/>
  <c r="AI782" s="1"/>
  <c r="DF778"/>
  <c r="AI778" s="1"/>
  <c r="DF774"/>
  <c r="AI774" s="1"/>
  <c r="DF770"/>
  <c r="AI770" s="1"/>
  <c r="DF766"/>
  <c r="AI766" s="1"/>
  <c r="DF762"/>
  <c r="AI762" s="1"/>
  <c r="DF758"/>
  <c r="AI758" s="1"/>
  <c r="DF754"/>
  <c r="AI754" s="1"/>
  <c r="DF750"/>
  <c r="DF746"/>
  <c r="AI746" s="1"/>
  <c r="DF742"/>
  <c r="AI742" s="1"/>
  <c r="DF738"/>
  <c r="AI738" s="1"/>
  <c r="DF734"/>
  <c r="AI734" s="1"/>
  <c r="DF730"/>
  <c r="AI730" s="1"/>
  <c r="DF726"/>
  <c r="AI726" s="1"/>
  <c r="DF724"/>
  <c r="AI724" s="1"/>
  <c r="DF722"/>
  <c r="AI722" s="1"/>
  <c r="DF720"/>
  <c r="AI720" s="1"/>
  <c r="DF718"/>
  <c r="AI718" s="1"/>
  <c r="DF716"/>
  <c r="AI716" s="1"/>
  <c r="DF714"/>
  <c r="AI714" s="1"/>
  <c r="DF712"/>
  <c r="AI712" s="1"/>
  <c r="DF710"/>
  <c r="AI710" s="1"/>
  <c r="DF708"/>
  <c r="AI708" s="1"/>
  <c r="DF706"/>
  <c r="DF704"/>
  <c r="AI704" s="1"/>
  <c r="DF702"/>
  <c r="AI702" s="1"/>
  <c r="DF700"/>
  <c r="AI700" s="1"/>
  <c r="DF698"/>
  <c r="AI698" s="1"/>
  <c r="DF696"/>
  <c r="AI696" s="1"/>
  <c r="DF694"/>
  <c r="AI694" s="1"/>
  <c r="DF692"/>
  <c r="AI692" s="1"/>
  <c r="DF690"/>
  <c r="AI690" s="1"/>
  <c r="DF688"/>
  <c r="AI688" s="1"/>
  <c r="DF686"/>
  <c r="AI686" s="1"/>
  <c r="DF684"/>
  <c r="AI684" s="1"/>
  <c r="DF682"/>
  <c r="AI682" s="1"/>
  <c r="DF680"/>
  <c r="AI680" s="1"/>
  <c r="DF678"/>
  <c r="AI678" s="1"/>
  <c r="DF676"/>
  <c r="AI676" s="1"/>
  <c r="DF674"/>
  <c r="AI674" s="1"/>
  <c r="DF672"/>
  <c r="AI672" s="1"/>
  <c r="DF670"/>
  <c r="AI670" s="1"/>
  <c r="DF668"/>
  <c r="AI668" s="1"/>
  <c r="DF666"/>
  <c r="AI666" s="1"/>
  <c r="DF664"/>
  <c r="AI664" s="1"/>
  <c r="DF662"/>
  <c r="AI662" s="1"/>
  <c r="DF660"/>
  <c r="AI660" s="1"/>
  <c r="DF658"/>
  <c r="AI658" s="1"/>
  <c r="DF656"/>
  <c r="AI656" s="1"/>
  <c r="DF654"/>
  <c r="AI654" s="1"/>
  <c r="DF652"/>
  <c r="AI652" s="1"/>
  <c r="DF650"/>
  <c r="AI650" s="1"/>
  <c r="DF648"/>
  <c r="AI648" s="1"/>
  <c r="DF646"/>
  <c r="AI646" s="1"/>
  <c r="DF644"/>
  <c r="AI644" s="1"/>
  <c r="DF642"/>
  <c r="AI642" s="1"/>
  <c r="DF640"/>
  <c r="AI640" s="1"/>
  <c r="DF638"/>
  <c r="AI638" s="1"/>
  <c r="DF636"/>
  <c r="AI636" s="1"/>
  <c r="DF634"/>
  <c r="AI634" s="1"/>
  <c r="DF632"/>
  <c r="AI632" s="1"/>
  <c r="DF630"/>
  <c r="AI630" s="1"/>
  <c r="DF628"/>
  <c r="AI628" s="1"/>
  <c r="DF626"/>
  <c r="AI626" s="1"/>
  <c r="DF624"/>
  <c r="AI624" s="1"/>
  <c r="DF622"/>
  <c r="AI622" s="1"/>
  <c r="DF620"/>
  <c r="AI620" s="1"/>
  <c r="DF618"/>
  <c r="AI618" s="1"/>
  <c r="DF616"/>
  <c r="AI616" s="1"/>
  <c r="DF614"/>
  <c r="AI614" s="1"/>
  <c r="DF612"/>
  <c r="AI612" s="1"/>
  <c r="DF610"/>
  <c r="AI610" s="1"/>
  <c r="DY725"/>
  <c r="DY723"/>
  <c r="DY721"/>
  <c r="DY719"/>
  <c r="DY717"/>
  <c r="DY715"/>
  <c r="DY713"/>
  <c r="DY711"/>
  <c r="DY709"/>
  <c r="DY707"/>
  <c r="DY705"/>
  <c r="DY703"/>
  <c r="DY701"/>
  <c r="DY699"/>
  <c r="DY697"/>
  <c r="DY695"/>
  <c r="DY693"/>
  <c r="DY691"/>
  <c r="DY689"/>
  <c r="DY687"/>
  <c r="DY685"/>
  <c r="DY683"/>
  <c r="DY681"/>
  <c r="DY679"/>
  <c r="DY677"/>
  <c r="DY675"/>
  <c r="DY673"/>
  <c r="DY671"/>
  <c r="DY669"/>
  <c r="DY667"/>
  <c r="DY665"/>
  <c r="DY663"/>
  <c r="DY661"/>
  <c r="DY659"/>
  <c r="DY657"/>
  <c r="DY655"/>
  <c r="DY653"/>
  <c r="DY651"/>
  <c r="DY649"/>
  <c r="DY647"/>
  <c r="DY645"/>
  <c r="DY643"/>
  <c r="DY641"/>
  <c r="DY639"/>
  <c r="DY637"/>
  <c r="DY635"/>
  <c r="DY633"/>
  <c r="DY631"/>
  <c r="DY629"/>
  <c r="DY627"/>
  <c r="DY625"/>
  <c r="DY623"/>
  <c r="DY621"/>
  <c r="DY619"/>
  <c r="DY617"/>
  <c r="DY615"/>
  <c r="DY613"/>
  <c r="DY611"/>
  <c r="DY609"/>
  <c r="DY607"/>
  <c r="DY605"/>
  <c r="DY603"/>
  <c r="DY601"/>
  <c r="DY599"/>
  <c r="DW596"/>
  <c r="DF595"/>
  <c r="AI595" s="1"/>
  <c r="DF593"/>
  <c r="AI593" s="1"/>
  <c r="DZ591"/>
  <c r="DW588"/>
  <c r="DF587"/>
  <c r="AI587" s="1"/>
  <c r="DF585"/>
  <c r="DZ583"/>
  <c r="DW580"/>
  <c r="DF579"/>
  <c r="AI579" s="1"/>
  <c r="DF577"/>
  <c r="AI577" s="1"/>
  <c r="DZ575"/>
  <c r="DW572"/>
  <c r="DF571"/>
  <c r="AI571" s="1"/>
  <c r="DF569"/>
  <c r="DZ567"/>
  <c r="DW564"/>
  <c r="DF563"/>
  <c r="AI563" s="1"/>
  <c r="DF561"/>
  <c r="AI561" s="1"/>
  <c r="DZ559"/>
  <c r="DW556"/>
  <c r="DF555"/>
  <c r="AI555" s="1"/>
  <c r="DF553"/>
  <c r="DZ551"/>
  <c r="DW548"/>
  <c r="DF547"/>
  <c r="AI547" s="1"/>
  <c r="DF545"/>
  <c r="AI545" s="1"/>
  <c r="DZ543"/>
  <c r="DW540"/>
  <c r="DF539"/>
  <c r="AI539" s="1"/>
  <c r="DF537"/>
  <c r="DY534"/>
  <c r="DY532"/>
  <c r="DY530"/>
  <c r="DY528"/>
  <c r="DY526"/>
  <c r="DY524"/>
  <c r="DY522"/>
  <c r="DY520"/>
  <c r="DY518"/>
  <c r="DY516"/>
  <c r="DY514"/>
  <c r="DY512"/>
  <c r="DY510"/>
  <c r="DY508"/>
  <c r="DY506"/>
  <c r="DY504"/>
  <c r="DY502"/>
  <c r="DY500"/>
  <c r="DY498"/>
  <c r="DY496"/>
  <c r="DY494"/>
  <c r="DY492"/>
  <c r="DY490"/>
  <c r="DY488"/>
  <c r="DY486"/>
  <c r="DY484"/>
  <c r="DY482"/>
  <c r="DY480"/>
  <c r="DZ595"/>
  <c r="DW592"/>
  <c r="DZ587"/>
  <c r="DW584"/>
  <c r="DZ579"/>
  <c r="DW576"/>
  <c r="DZ571"/>
  <c r="DW568"/>
  <c r="DZ563"/>
  <c r="DW560"/>
  <c r="DZ555"/>
  <c r="DW552"/>
  <c r="DZ547"/>
  <c r="DW544"/>
  <c r="DZ539"/>
  <c r="DF509"/>
  <c r="AI509" s="1"/>
  <c r="DF507"/>
  <c r="AI507" s="1"/>
  <c r="DF505"/>
  <c r="AI505" s="1"/>
  <c r="DF503"/>
  <c r="AI503" s="1"/>
  <c r="DF501"/>
  <c r="AI501" s="1"/>
  <c r="DF499"/>
  <c r="AI499" s="1"/>
  <c r="DF497"/>
  <c r="AI497" s="1"/>
  <c r="DF495"/>
  <c r="AI495" s="1"/>
  <c r="DF493"/>
  <c r="AI493" s="1"/>
  <c r="DF491"/>
  <c r="AI491" s="1"/>
  <c r="DF489"/>
  <c r="AI489" s="1"/>
  <c r="DF487"/>
  <c r="AI487" s="1"/>
  <c r="DF485"/>
  <c r="AI485" s="1"/>
  <c r="DF483"/>
  <c r="AI483" s="1"/>
  <c r="DF481"/>
  <c r="AI481" s="1"/>
  <c r="DF479"/>
  <c r="AI479" s="1"/>
  <c r="DF477"/>
  <c r="AI477" s="1"/>
  <c r="DF475"/>
  <c r="AI475" s="1"/>
  <c r="DF473"/>
  <c r="AI473" s="1"/>
  <c r="DF471"/>
  <c r="AI471" s="1"/>
  <c r="DF469"/>
  <c r="AI469" s="1"/>
  <c r="DF467"/>
  <c r="AI467" s="1"/>
  <c r="DZ464"/>
  <c r="DF464"/>
  <c r="AI464" s="1"/>
  <c r="DF462"/>
  <c r="AI462" s="1"/>
  <c r="DW461"/>
  <c r="DY459"/>
  <c r="DZ456"/>
  <c r="DF456"/>
  <c r="AI456" s="1"/>
  <c r="DF454"/>
  <c r="AI454" s="1"/>
  <c r="DY451"/>
  <c r="DF448"/>
  <c r="AI448" s="1"/>
  <c r="DY478"/>
  <c r="DY476"/>
  <c r="DY474"/>
  <c r="DY472"/>
  <c r="DY470"/>
  <c r="DY468"/>
  <c r="DW465"/>
  <c r="DY463"/>
  <c r="DZ460"/>
  <c r="DW457"/>
  <c r="DY455"/>
  <c r="DY439"/>
  <c r="DZ428"/>
  <c r="DW425"/>
  <c r="DY423"/>
  <c r="DZ420"/>
  <c r="DW417"/>
  <c r="DY415"/>
  <c r="DZ412"/>
  <c r="DW409"/>
  <c r="DY407"/>
  <c r="DZ404"/>
  <c r="DW401"/>
  <c r="DY399"/>
  <c r="DZ396"/>
  <c r="DW393"/>
  <c r="DY391"/>
  <c r="DY389"/>
  <c r="DY387"/>
  <c r="DY385"/>
  <c r="DY383"/>
  <c r="DF446"/>
  <c r="AI446" s="1"/>
  <c r="DW445"/>
  <c r="DF440"/>
  <c r="AI440" s="1"/>
  <c r="DF438"/>
  <c r="AI438" s="1"/>
  <c r="DW437"/>
  <c r="DF432"/>
  <c r="AI432" s="1"/>
  <c r="DF430"/>
  <c r="AI430" s="1"/>
  <c r="DW429"/>
  <c r="DY427"/>
  <c r="DY425"/>
  <c r="DZ424"/>
  <c r="DF424"/>
  <c r="AI424" s="1"/>
  <c r="DF422"/>
  <c r="AI422" s="1"/>
  <c r="DW421"/>
  <c r="DY419"/>
  <c r="DY417"/>
  <c r="DZ416"/>
  <c r="DF416"/>
  <c r="AI416" s="1"/>
  <c r="DF414"/>
  <c r="AI414" s="1"/>
  <c r="DW413"/>
  <c r="DY411"/>
  <c r="DY409"/>
  <c r="DZ408"/>
  <c r="DF408"/>
  <c r="AI408" s="1"/>
  <c r="DF406"/>
  <c r="AI406" s="1"/>
  <c r="DW405"/>
  <c r="DY403"/>
  <c r="DY401"/>
  <c r="DZ400"/>
  <c r="DF400"/>
  <c r="AI400" s="1"/>
  <c r="DF398"/>
  <c r="AI398" s="1"/>
  <c r="DW397"/>
  <c r="DY395"/>
  <c r="DY393"/>
  <c r="DZ392"/>
  <c r="DF392"/>
  <c r="AI392" s="1"/>
  <c r="DF390"/>
  <c r="AI390" s="1"/>
  <c r="DF388"/>
  <c r="AI388" s="1"/>
  <c r="DF386"/>
  <c r="AI386" s="1"/>
  <c r="DF384"/>
  <c r="AI384" s="1"/>
  <c r="DY375"/>
  <c r="DY367"/>
  <c r="DY359"/>
  <c r="DF382"/>
  <c r="AI382" s="1"/>
  <c r="DF380"/>
  <c r="AI380" s="1"/>
  <c r="DF378"/>
  <c r="AI378" s="1"/>
  <c r="DF376"/>
  <c r="AI376" s="1"/>
  <c r="DF374"/>
  <c r="AI374" s="1"/>
  <c r="DF372"/>
  <c r="AI372" s="1"/>
  <c r="DF370"/>
  <c r="AI370" s="1"/>
  <c r="DF368"/>
  <c r="AI368" s="1"/>
  <c r="DF366"/>
  <c r="AI366" s="1"/>
  <c r="DF364"/>
  <c r="AI364" s="1"/>
  <c r="DF362"/>
  <c r="AI362" s="1"/>
  <c r="DF360"/>
  <c r="AI360" s="1"/>
  <c r="DF358"/>
  <c r="AI358" s="1"/>
  <c r="DF356"/>
  <c r="AI356" s="1"/>
  <c r="DF354"/>
  <c r="AI354" s="1"/>
  <c r="DF352"/>
  <c r="AI352" s="1"/>
  <c r="DF350"/>
  <c r="AI350" s="1"/>
  <c r="DZ346"/>
  <c r="DF346"/>
  <c r="AI346" s="1"/>
  <c r="DZ342"/>
  <c r="DF342"/>
  <c r="AI342" s="1"/>
  <c r="DZ338"/>
  <c r="DF338"/>
  <c r="AI338" s="1"/>
  <c r="DZ334"/>
  <c r="DF334"/>
  <c r="AI334" s="1"/>
  <c r="DZ330"/>
  <c r="DF330"/>
  <c r="AI330" s="1"/>
  <c r="DZ326"/>
  <c r="DF326"/>
  <c r="AI326" s="1"/>
  <c r="DZ322"/>
  <c r="DF322"/>
  <c r="AI322" s="1"/>
  <c r="DZ318"/>
  <c r="DF318"/>
  <c r="AI318" s="1"/>
  <c r="DZ314"/>
  <c r="DF314"/>
  <c r="AI314" s="1"/>
  <c r="DY309"/>
  <c r="DY307"/>
  <c r="DY305"/>
  <c r="DY303"/>
  <c r="DY351"/>
  <c r="DZ348"/>
  <c r="DZ344"/>
  <c r="DZ340"/>
  <c r="DZ336"/>
  <c r="DZ332"/>
  <c r="DZ328"/>
  <c r="DZ324"/>
  <c r="DZ320"/>
  <c r="DZ316"/>
  <c r="DZ312"/>
  <c r="DY301"/>
  <c r="DY299"/>
  <c r="DY297"/>
  <c r="DY295"/>
  <c r="DY291"/>
  <c r="DY287"/>
  <c r="DY283"/>
  <c r="DY279"/>
  <c r="DY275"/>
  <c r="DY271"/>
  <c r="DY267"/>
  <c r="DY263"/>
  <c r="DY261"/>
  <c r="DY259"/>
  <c r="DY257"/>
  <c r="DY255"/>
  <c r="DY253"/>
  <c r="DY251"/>
  <c r="DY249"/>
  <c r="DY247"/>
  <c r="DY245"/>
  <c r="DY243"/>
  <c r="DY241"/>
  <c r="DY239"/>
  <c r="DY237"/>
  <c r="DY235"/>
  <c r="DY233"/>
  <c r="DY231"/>
  <c r="DY229"/>
  <c r="DY227"/>
  <c r="DY225"/>
  <c r="DY223"/>
  <c r="DY221"/>
  <c r="DY219"/>
  <c r="DY217"/>
  <c r="DY215"/>
  <c r="DY213"/>
  <c r="DY211"/>
  <c r="DY209"/>
  <c r="DY207"/>
  <c r="DY205"/>
  <c r="DY203"/>
  <c r="DY201"/>
  <c r="DY199"/>
  <c r="DY197"/>
  <c r="DY195"/>
  <c r="DY193"/>
  <c r="DY191"/>
  <c r="DY189"/>
  <c r="DY187"/>
  <c r="DY185"/>
  <c r="DY183"/>
  <c r="DY181"/>
  <c r="DY179"/>
  <c r="DY177"/>
  <c r="DY175"/>
  <c r="DF300"/>
  <c r="AI300" s="1"/>
  <c r="DF298"/>
  <c r="AI298" s="1"/>
  <c r="DF296"/>
  <c r="AI296" s="1"/>
  <c r="DF294"/>
  <c r="AI294" s="1"/>
  <c r="DF292"/>
  <c r="AI292" s="1"/>
  <c r="DF290"/>
  <c r="AI290" s="1"/>
  <c r="DF288"/>
  <c r="DF286"/>
  <c r="AI286" s="1"/>
  <c r="DF284"/>
  <c r="AI284" s="1"/>
  <c r="DF282"/>
  <c r="AI282" s="1"/>
  <c r="DF280"/>
  <c r="AI280" s="1"/>
  <c r="DF278"/>
  <c r="AI278" s="1"/>
  <c r="DF276"/>
  <c r="AI276" s="1"/>
  <c r="DF274"/>
  <c r="AI274" s="1"/>
  <c r="DF272"/>
  <c r="AI272" s="1"/>
  <c r="DF270"/>
  <c r="AI270" s="1"/>
  <c r="DF268"/>
  <c r="AI268" s="1"/>
  <c r="DF266"/>
  <c r="AI266" s="1"/>
  <c r="DF264"/>
  <c r="AI264" s="1"/>
  <c r="DF262"/>
  <c r="AI262" s="1"/>
  <c r="DF260"/>
  <c r="AI260" s="1"/>
  <c r="DF258"/>
  <c r="AI258" s="1"/>
  <c r="DF256"/>
  <c r="DF254"/>
  <c r="AI254" s="1"/>
  <c r="DF252"/>
  <c r="AI252" s="1"/>
  <c r="DF250"/>
  <c r="AI250" s="1"/>
  <c r="DF248"/>
  <c r="AI248" s="1"/>
  <c r="DF246"/>
  <c r="AI246" s="1"/>
  <c r="DF244"/>
  <c r="AI244" s="1"/>
  <c r="DF242"/>
  <c r="AI242" s="1"/>
  <c r="DF240"/>
  <c r="AI240" s="1"/>
  <c r="DF238"/>
  <c r="AI238" s="1"/>
  <c r="DF236"/>
  <c r="AI236" s="1"/>
  <c r="DF234"/>
  <c r="AI234" s="1"/>
  <c r="DF232"/>
  <c r="AI232" s="1"/>
  <c r="DF230"/>
  <c r="AI230" s="1"/>
  <c r="DF228"/>
  <c r="AI228" s="1"/>
  <c r="DF226"/>
  <c r="AI226" s="1"/>
  <c r="DF224"/>
  <c r="DF222"/>
  <c r="AI222" s="1"/>
  <c r="DF220"/>
  <c r="AI220" s="1"/>
  <c r="DF218"/>
  <c r="AI218" s="1"/>
  <c r="DF216"/>
  <c r="AI216" s="1"/>
  <c r="DF214"/>
  <c r="AI214" s="1"/>
  <c r="DF212"/>
  <c r="AI212" s="1"/>
  <c r="DW82"/>
  <c r="DY82"/>
  <c r="DZ170"/>
  <c r="DZ166"/>
  <c r="DZ162"/>
  <c r="DZ158"/>
  <c r="DZ154"/>
  <c r="DZ150"/>
  <c r="DZ146"/>
  <c r="DZ142"/>
  <c r="DZ138"/>
  <c r="DZ123"/>
  <c r="DZ172"/>
  <c r="DF172"/>
  <c r="AI172" s="1"/>
  <c r="DZ168"/>
  <c r="DF168"/>
  <c r="AI168" s="1"/>
  <c r="DZ164"/>
  <c r="DF164"/>
  <c r="AI164" s="1"/>
  <c r="DZ160"/>
  <c r="DF160"/>
  <c r="AI160" s="1"/>
  <c r="DZ156"/>
  <c r="DF156"/>
  <c r="AI156" s="1"/>
  <c r="DZ152"/>
  <c r="DF152"/>
  <c r="AI152" s="1"/>
  <c r="DZ148"/>
  <c r="DF148"/>
  <c r="AI148" s="1"/>
  <c r="DZ144"/>
  <c r="DF144"/>
  <c r="AI144" s="1"/>
  <c r="DZ140"/>
  <c r="DF140"/>
  <c r="AI140" s="1"/>
  <c r="DZ136"/>
  <c r="DF136"/>
  <c r="AI136" s="1"/>
  <c r="DZ131"/>
  <c r="DF131"/>
  <c r="AI131" s="1"/>
  <c r="DF125"/>
  <c r="AI125" s="1"/>
  <c r="DF121"/>
  <c r="AI121" s="1"/>
  <c r="DF119"/>
  <c r="AI119" s="1"/>
  <c r="DF115"/>
  <c r="AI115" s="1"/>
  <c r="DF109"/>
  <c r="AI109" s="1"/>
  <c r="DF105"/>
  <c r="AI105" s="1"/>
  <c r="DF103"/>
  <c r="DF97"/>
  <c r="DF95"/>
  <c r="AI95" s="1"/>
  <c r="DF89"/>
  <c r="AI89" s="1"/>
  <c r="DF87"/>
  <c r="AI87" s="1"/>
  <c r="DX802"/>
  <c r="DZ802"/>
  <c r="DX798"/>
  <c r="DZ798"/>
  <c r="DX794"/>
  <c r="DZ794"/>
  <c r="DX790"/>
  <c r="DZ790"/>
  <c r="DX786"/>
  <c r="DZ786"/>
  <c r="DX782"/>
  <c r="DZ782"/>
  <c r="DX778"/>
  <c r="DZ778"/>
  <c r="DX774"/>
  <c r="DZ774"/>
  <c r="DX770"/>
  <c r="DZ770"/>
  <c r="DX766"/>
  <c r="DZ766"/>
  <c r="DX762"/>
  <c r="DZ762"/>
  <c r="DX758"/>
  <c r="DZ758"/>
  <c r="DX754"/>
  <c r="DZ754"/>
  <c r="DX750"/>
  <c r="DZ750"/>
  <c r="DX746"/>
  <c r="DZ746"/>
  <c r="DX742"/>
  <c r="DZ742"/>
  <c r="DX738"/>
  <c r="DZ738"/>
  <c r="DX734"/>
  <c r="DZ734"/>
  <c r="DX730"/>
  <c r="DZ730"/>
  <c r="DX726"/>
  <c r="DZ726"/>
  <c r="DY998"/>
  <c r="DX998"/>
  <c r="DY996"/>
  <c r="DX996"/>
  <c r="DY994"/>
  <c r="DX994"/>
  <c r="DY992"/>
  <c r="DX992"/>
  <c r="DX990"/>
  <c r="DX988"/>
  <c r="DX986"/>
  <c r="DX984"/>
  <c r="DY982"/>
  <c r="DX982"/>
  <c r="DY980"/>
  <c r="DX980"/>
  <c r="DY978"/>
  <c r="DX978"/>
  <c r="DY976"/>
  <c r="DX976"/>
  <c r="DX974"/>
  <c r="DX972"/>
  <c r="DX970"/>
  <c r="DX968"/>
  <c r="DY966"/>
  <c r="DX966"/>
  <c r="DY964"/>
  <c r="DX964"/>
  <c r="DY962"/>
  <c r="DX962"/>
  <c r="DY960"/>
  <c r="DX960"/>
  <c r="DX958"/>
  <c r="DX956"/>
  <c r="DX954"/>
  <c r="DX952"/>
  <c r="DY950"/>
  <c r="DX950"/>
  <c r="DY948"/>
  <c r="DX948"/>
  <c r="DY946"/>
  <c r="DX946"/>
  <c r="DY944"/>
  <c r="DX944"/>
  <c r="DX942"/>
  <c r="DX940"/>
  <c r="DX938"/>
  <c r="DX936"/>
  <c r="DY934"/>
  <c r="DX934"/>
  <c r="DY932"/>
  <c r="DX932"/>
  <c r="DY930"/>
  <c r="DX930"/>
  <c r="DZ928"/>
  <c r="DY927"/>
  <c r="DW925"/>
  <c r="DX922"/>
  <c r="DZ920"/>
  <c r="DY919"/>
  <c r="DW917"/>
  <c r="DX914"/>
  <c r="DZ912"/>
  <c r="DY911"/>
  <c r="DW909"/>
  <c r="DX906"/>
  <c r="DZ904"/>
  <c r="DY903"/>
  <c r="DW901"/>
  <c r="DX898"/>
  <c r="DY895"/>
  <c r="DW893"/>
  <c r="DX890"/>
  <c r="DZ888"/>
  <c r="DY887"/>
  <c r="DW885"/>
  <c r="DX882"/>
  <c r="DZ880"/>
  <c r="DY879"/>
  <c r="DW877"/>
  <c r="DX874"/>
  <c r="DZ872"/>
  <c r="DY871"/>
  <c r="DW869"/>
  <c r="DW867"/>
  <c r="DW865"/>
  <c r="DW863"/>
  <c r="DW861"/>
  <c r="DW859"/>
  <c r="DW857"/>
  <c r="DW855"/>
  <c r="DW853"/>
  <c r="DW851"/>
  <c r="DW849"/>
  <c r="DW847"/>
  <c r="DW845"/>
  <c r="DW843"/>
  <c r="DW841"/>
  <c r="DW839"/>
  <c r="DW837"/>
  <c r="DW835"/>
  <c r="DW833"/>
  <c r="DW831"/>
  <c r="DW829"/>
  <c r="DW827"/>
  <c r="DW825"/>
  <c r="DW823"/>
  <c r="DW821"/>
  <c r="DW819"/>
  <c r="DW817"/>
  <c r="DW815"/>
  <c r="DW813"/>
  <c r="DW811"/>
  <c r="DW809"/>
  <c r="DW807"/>
  <c r="DW805"/>
  <c r="DW802"/>
  <c r="DW798"/>
  <c r="DW794"/>
  <c r="DW790"/>
  <c r="DW786"/>
  <c r="DW782"/>
  <c r="DW778"/>
  <c r="DW774"/>
  <c r="DW770"/>
  <c r="DW766"/>
  <c r="DW762"/>
  <c r="DW758"/>
  <c r="DW754"/>
  <c r="DW750"/>
  <c r="DW746"/>
  <c r="DW742"/>
  <c r="DW738"/>
  <c r="DW734"/>
  <c r="DW730"/>
  <c r="DW726"/>
  <c r="DX804"/>
  <c r="DZ804"/>
  <c r="DX800"/>
  <c r="DZ800"/>
  <c r="DX796"/>
  <c r="DZ796"/>
  <c r="DX792"/>
  <c r="DZ792"/>
  <c r="DX788"/>
  <c r="DZ788"/>
  <c r="DX784"/>
  <c r="DZ784"/>
  <c r="DX780"/>
  <c r="DZ780"/>
  <c r="DX776"/>
  <c r="DZ776"/>
  <c r="DX772"/>
  <c r="DZ772"/>
  <c r="DX768"/>
  <c r="DZ768"/>
  <c r="DX764"/>
  <c r="DZ764"/>
  <c r="DX760"/>
  <c r="DZ760"/>
  <c r="DX756"/>
  <c r="DZ756"/>
  <c r="DX752"/>
  <c r="DZ752"/>
  <c r="DX748"/>
  <c r="DZ748"/>
  <c r="DX744"/>
  <c r="DZ744"/>
  <c r="DX740"/>
  <c r="DZ740"/>
  <c r="DX736"/>
  <c r="DZ736"/>
  <c r="DX732"/>
  <c r="DZ732"/>
  <c r="DX728"/>
  <c r="DZ728"/>
  <c r="DW999"/>
  <c r="DX999"/>
  <c r="DW997"/>
  <c r="DX997"/>
  <c r="DW995"/>
  <c r="DX995"/>
  <c r="DW993"/>
  <c r="DX993"/>
  <c r="DW991"/>
  <c r="DX991"/>
  <c r="DW989"/>
  <c r="DX989"/>
  <c r="DW987"/>
  <c r="DX987"/>
  <c r="DW985"/>
  <c r="DX985"/>
  <c r="DW983"/>
  <c r="DX983"/>
  <c r="DW981"/>
  <c r="DX981"/>
  <c r="DW979"/>
  <c r="DX979"/>
  <c r="DW977"/>
  <c r="DX977"/>
  <c r="DW975"/>
  <c r="DX975"/>
  <c r="DW973"/>
  <c r="DX973"/>
  <c r="DW971"/>
  <c r="DX971"/>
  <c r="DW969"/>
  <c r="DX969"/>
  <c r="DW967"/>
  <c r="DX967"/>
  <c r="DW965"/>
  <c r="DX965"/>
  <c r="DW963"/>
  <c r="DX963"/>
  <c r="DW961"/>
  <c r="DX961"/>
  <c r="DW959"/>
  <c r="DX959"/>
  <c r="DW957"/>
  <c r="DX957"/>
  <c r="DW955"/>
  <c r="DX955"/>
  <c r="DW953"/>
  <c r="DX953"/>
  <c r="DW951"/>
  <c r="DX951"/>
  <c r="DW949"/>
  <c r="DX949"/>
  <c r="DW947"/>
  <c r="DX947"/>
  <c r="DW945"/>
  <c r="DX945"/>
  <c r="DW943"/>
  <c r="DX943"/>
  <c r="DW941"/>
  <c r="DX941"/>
  <c r="DW939"/>
  <c r="DX939"/>
  <c r="DW937"/>
  <c r="DX937"/>
  <c r="DW935"/>
  <c r="DX935"/>
  <c r="DW933"/>
  <c r="DX933"/>
  <c r="DW931"/>
  <c r="DX931"/>
  <c r="DW929"/>
  <c r="DX926"/>
  <c r="DZ924"/>
  <c r="DY923"/>
  <c r="DZ922"/>
  <c r="DW921"/>
  <c r="DX918"/>
  <c r="DZ916"/>
  <c r="DY915"/>
  <c r="DZ914"/>
  <c r="DW913"/>
  <c r="DX910"/>
  <c r="DZ908"/>
  <c r="DY907"/>
  <c r="DZ906"/>
  <c r="DW905"/>
  <c r="DX902"/>
  <c r="DZ900"/>
  <c r="DY899"/>
  <c r="DX894"/>
  <c r="DZ892"/>
  <c r="DY891"/>
  <c r="DZ890"/>
  <c r="DW889"/>
  <c r="DX886"/>
  <c r="DZ884"/>
  <c r="DY883"/>
  <c r="DZ882"/>
  <c r="DW881"/>
  <c r="DX878"/>
  <c r="DZ876"/>
  <c r="DY875"/>
  <c r="DZ874"/>
  <c r="DW873"/>
  <c r="DX870"/>
  <c r="DY869"/>
  <c r="DZ868"/>
  <c r="DY867"/>
  <c r="DZ866"/>
  <c r="DY865"/>
  <c r="DZ864"/>
  <c r="DY863"/>
  <c r="DZ862"/>
  <c r="DY861"/>
  <c r="DZ860"/>
  <c r="DY859"/>
  <c r="DZ858"/>
  <c r="DY857"/>
  <c r="DZ856"/>
  <c r="DY855"/>
  <c r="DZ854"/>
  <c r="DY853"/>
  <c r="DZ852"/>
  <c r="DY851"/>
  <c r="DZ850"/>
  <c r="DY849"/>
  <c r="DZ848"/>
  <c r="DY847"/>
  <c r="DZ846"/>
  <c r="DY845"/>
  <c r="DZ844"/>
  <c r="DY843"/>
  <c r="DZ842"/>
  <c r="DY841"/>
  <c r="DZ840"/>
  <c r="DY839"/>
  <c r="DZ838"/>
  <c r="DY837"/>
  <c r="DZ836"/>
  <c r="DY835"/>
  <c r="DZ834"/>
  <c r="DY833"/>
  <c r="DZ832"/>
  <c r="DY831"/>
  <c r="DZ830"/>
  <c r="DY829"/>
  <c r="DZ828"/>
  <c r="DY827"/>
  <c r="DZ826"/>
  <c r="DY825"/>
  <c r="DZ824"/>
  <c r="DY823"/>
  <c r="DZ822"/>
  <c r="DY821"/>
  <c r="DZ820"/>
  <c r="DY819"/>
  <c r="DZ818"/>
  <c r="DY817"/>
  <c r="DZ816"/>
  <c r="DY815"/>
  <c r="DZ814"/>
  <c r="DY813"/>
  <c r="DZ812"/>
  <c r="DY811"/>
  <c r="DZ810"/>
  <c r="DY809"/>
  <c r="DZ808"/>
  <c r="DY807"/>
  <c r="DZ806"/>
  <c r="DY805"/>
  <c r="DW804"/>
  <c r="DW800"/>
  <c r="DW796"/>
  <c r="DW792"/>
  <c r="DW788"/>
  <c r="DW784"/>
  <c r="DW780"/>
  <c r="DW776"/>
  <c r="DW772"/>
  <c r="DW768"/>
  <c r="DW764"/>
  <c r="DW760"/>
  <c r="DW756"/>
  <c r="DW752"/>
  <c r="DW748"/>
  <c r="DW744"/>
  <c r="DW740"/>
  <c r="DW736"/>
  <c r="DW732"/>
  <c r="DW728"/>
  <c r="DY929"/>
  <c r="DY925"/>
  <c r="DY921"/>
  <c r="DY917"/>
  <c r="DY913"/>
  <c r="DY909"/>
  <c r="DY905"/>
  <c r="DY901"/>
  <c r="DY893"/>
  <c r="DY889"/>
  <c r="DY885"/>
  <c r="DY881"/>
  <c r="DY877"/>
  <c r="DY873"/>
  <c r="DX869"/>
  <c r="DW868"/>
  <c r="DX867"/>
  <c r="DW866"/>
  <c r="DX865"/>
  <c r="DW864"/>
  <c r="DX863"/>
  <c r="DW862"/>
  <c r="DX861"/>
  <c r="DW860"/>
  <c r="DX859"/>
  <c r="DW858"/>
  <c r="DX857"/>
  <c r="DW856"/>
  <c r="DX855"/>
  <c r="DW854"/>
  <c r="DX853"/>
  <c r="DW852"/>
  <c r="DX851"/>
  <c r="DW850"/>
  <c r="DX849"/>
  <c r="DW848"/>
  <c r="DX847"/>
  <c r="DW846"/>
  <c r="DX845"/>
  <c r="DW844"/>
  <c r="DX843"/>
  <c r="DW842"/>
  <c r="DX841"/>
  <c r="DW840"/>
  <c r="DX839"/>
  <c r="DW838"/>
  <c r="DX837"/>
  <c r="DW836"/>
  <c r="DX835"/>
  <c r="DW834"/>
  <c r="DX833"/>
  <c r="DW832"/>
  <c r="DX831"/>
  <c r="DW830"/>
  <c r="DX829"/>
  <c r="DW828"/>
  <c r="DX827"/>
  <c r="DW826"/>
  <c r="DX825"/>
  <c r="DW824"/>
  <c r="DX823"/>
  <c r="DW822"/>
  <c r="DX821"/>
  <c r="DW820"/>
  <c r="DX819"/>
  <c r="DW818"/>
  <c r="DX817"/>
  <c r="DW816"/>
  <c r="DX815"/>
  <c r="DW814"/>
  <c r="DX813"/>
  <c r="DW812"/>
  <c r="DX811"/>
  <c r="DW810"/>
  <c r="DX809"/>
  <c r="DW808"/>
  <c r="DX807"/>
  <c r="DW806"/>
  <c r="DX805"/>
  <c r="DY803"/>
  <c r="DX803"/>
  <c r="DY801"/>
  <c r="DX801"/>
  <c r="DY799"/>
  <c r="DX799"/>
  <c r="DY797"/>
  <c r="DX797"/>
  <c r="DY795"/>
  <c r="DX795"/>
  <c r="DY793"/>
  <c r="DX793"/>
  <c r="DY791"/>
  <c r="DX791"/>
  <c r="DY789"/>
  <c r="DX789"/>
  <c r="DY787"/>
  <c r="DX787"/>
  <c r="DY785"/>
  <c r="DX785"/>
  <c r="DY783"/>
  <c r="DX783"/>
  <c r="DY781"/>
  <c r="DX781"/>
  <c r="DY779"/>
  <c r="DX779"/>
  <c r="DY777"/>
  <c r="DX777"/>
  <c r="DY775"/>
  <c r="DX775"/>
  <c r="DY773"/>
  <c r="DX773"/>
  <c r="DY771"/>
  <c r="DX771"/>
  <c r="DY769"/>
  <c r="DX769"/>
  <c r="DY767"/>
  <c r="DX767"/>
  <c r="DY765"/>
  <c r="DX765"/>
  <c r="DY763"/>
  <c r="DX763"/>
  <c r="DY761"/>
  <c r="DX761"/>
  <c r="DY759"/>
  <c r="DX759"/>
  <c r="DY757"/>
  <c r="DX757"/>
  <c r="DY755"/>
  <c r="DX755"/>
  <c r="DY753"/>
  <c r="DX753"/>
  <c r="DY751"/>
  <c r="DX751"/>
  <c r="DY749"/>
  <c r="DX749"/>
  <c r="DY747"/>
  <c r="DX747"/>
  <c r="DY745"/>
  <c r="DX745"/>
  <c r="DY743"/>
  <c r="DX743"/>
  <c r="DY741"/>
  <c r="DX741"/>
  <c r="DY739"/>
  <c r="DX739"/>
  <c r="DY737"/>
  <c r="DX737"/>
  <c r="DY735"/>
  <c r="DX735"/>
  <c r="DY733"/>
  <c r="DX733"/>
  <c r="DY731"/>
  <c r="DX731"/>
  <c r="DY729"/>
  <c r="DX729"/>
  <c r="DY727"/>
  <c r="DX727"/>
  <c r="DY596"/>
  <c r="DY592"/>
  <c r="DY588"/>
  <c r="DY584"/>
  <c r="DY580"/>
  <c r="DY576"/>
  <c r="DY572"/>
  <c r="DY568"/>
  <c r="DY564"/>
  <c r="DY560"/>
  <c r="DY556"/>
  <c r="DY552"/>
  <c r="DY548"/>
  <c r="DY544"/>
  <c r="DY540"/>
  <c r="DX466"/>
  <c r="DX462"/>
  <c r="DX458"/>
  <c r="DX454"/>
  <c r="DX450"/>
  <c r="DX446"/>
  <c r="DX442"/>
  <c r="DX438"/>
  <c r="DX434"/>
  <c r="DX430"/>
  <c r="DX426"/>
  <c r="DX422"/>
  <c r="DX418"/>
  <c r="DX414"/>
  <c r="DX410"/>
  <c r="DX406"/>
  <c r="DX402"/>
  <c r="DX398"/>
  <c r="DX394"/>
  <c r="DY349"/>
  <c r="DX349"/>
  <c r="DY347"/>
  <c r="DX347"/>
  <c r="DY345"/>
  <c r="DX345"/>
  <c r="DY343"/>
  <c r="DX343"/>
  <c r="DY341"/>
  <c r="DX341"/>
  <c r="DY339"/>
  <c r="DX339"/>
  <c r="DY337"/>
  <c r="DX337"/>
  <c r="DY335"/>
  <c r="DX335"/>
  <c r="DY333"/>
  <c r="DX333"/>
  <c r="DY331"/>
  <c r="DX331"/>
  <c r="DY329"/>
  <c r="DX329"/>
  <c r="DY327"/>
  <c r="DX327"/>
  <c r="DY325"/>
  <c r="DX325"/>
  <c r="DY323"/>
  <c r="DX323"/>
  <c r="DY321"/>
  <c r="DX321"/>
  <c r="DY319"/>
  <c r="DX319"/>
  <c r="DY317"/>
  <c r="DX317"/>
  <c r="DY315"/>
  <c r="DX315"/>
  <c r="DY313"/>
  <c r="DX313"/>
  <c r="DY311"/>
  <c r="DX311"/>
  <c r="DX725"/>
  <c r="DW724"/>
  <c r="DX723"/>
  <c r="DW722"/>
  <c r="DX721"/>
  <c r="DW720"/>
  <c r="DX719"/>
  <c r="DW718"/>
  <c r="DX717"/>
  <c r="DW716"/>
  <c r="DX715"/>
  <c r="DW714"/>
  <c r="DX713"/>
  <c r="DW712"/>
  <c r="DX711"/>
  <c r="DW710"/>
  <c r="DX709"/>
  <c r="DW708"/>
  <c r="DX707"/>
  <c r="DW706"/>
  <c r="DX705"/>
  <c r="DW704"/>
  <c r="DX703"/>
  <c r="DW702"/>
  <c r="DX701"/>
  <c r="DW700"/>
  <c r="DX699"/>
  <c r="DW698"/>
  <c r="DX697"/>
  <c r="DW696"/>
  <c r="DX695"/>
  <c r="DW694"/>
  <c r="DX693"/>
  <c r="DW692"/>
  <c r="DX691"/>
  <c r="DW690"/>
  <c r="DX689"/>
  <c r="DW688"/>
  <c r="DX687"/>
  <c r="DW686"/>
  <c r="DX685"/>
  <c r="DW684"/>
  <c r="DX683"/>
  <c r="DW682"/>
  <c r="DX681"/>
  <c r="DW680"/>
  <c r="DX679"/>
  <c r="DW678"/>
  <c r="DX677"/>
  <c r="DW676"/>
  <c r="DX675"/>
  <c r="DW674"/>
  <c r="DX673"/>
  <c r="DW672"/>
  <c r="DX671"/>
  <c r="DW670"/>
  <c r="DX669"/>
  <c r="DW668"/>
  <c r="DX667"/>
  <c r="DW666"/>
  <c r="DX665"/>
  <c r="DW664"/>
  <c r="DX663"/>
  <c r="DW662"/>
  <c r="DX661"/>
  <c r="DW660"/>
  <c r="DX659"/>
  <c r="DW658"/>
  <c r="DX657"/>
  <c r="DW656"/>
  <c r="DX655"/>
  <c r="DW654"/>
  <c r="DX653"/>
  <c r="DW652"/>
  <c r="DX651"/>
  <c r="DW650"/>
  <c r="DX649"/>
  <c r="DW648"/>
  <c r="DX647"/>
  <c r="DW646"/>
  <c r="DX645"/>
  <c r="DW644"/>
  <c r="DX643"/>
  <c r="DW642"/>
  <c r="DX641"/>
  <c r="DW640"/>
  <c r="DX639"/>
  <c r="DW638"/>
  <c r="DX637"/>
  <c r="DW636"/>
  <c r="DX635"/>
  <c r="DW634"/>
  <c r="DX633"/>
  <c r="DW632"/>
  <c r="DX631"/>
  <c r="DW630"/>
  <c r="DX629"/>
  <c r="DW628"/>
  <c r="DX627"/>
  <c r="DW626"/>
  <c r="DX625"/>
  <c r="DW624"/>
  <c r="DX623"/>
  <c r="DW622"/>
  <c r="DX621"/>
  <c r="DW620"/>
  <c r="DX619"/>
  <c r="DW618"/>
  <c r="DX617"/>
  <c r="DW616"/>
  <c r="DX615"/>
  <c r="DW614"/>
  <c r="DX613"/>
  <c r="DW612"/>
  <c r="DX611"/>
  <c r="DW610"/>
  <c r="DX609"/>
  <c r="DW608"/>
  <c r="DX607"/>
  <c r="DW606"/>
  <c r="DX605"/>
  <c r="DW604"/>
  <c r="DX603"/>
  <c r="DW602"/>
  <c r="DX601"/>
  <c r="DW600"/>
  <c r="DX599"/>
  <c r="DY598"/>
  <c r="DY594"/>
  <c r="DY590"/>
  <c r="DY586"/>
  <c r="DY582"/>
  <c r="DY578"/>
  <c r="DY574"/>
  <c r="DY570"/>
  <c r="DY566"/>
  <c r="DY562"/>
  <c r="DY558"/>
  <c r="DY554"/>
  <c r="DY550"/>
  <c r="DY546"/>
  <c r="DY542"/>
  <c r="DY538"/>
  <c r="DY536"/>
  <c r="DX536"/>
  <c r="DW535"/>
  <c r="DX534"/>
  <c r="DW533"/>
  <c r="DX532"/>
  <c r="DW531"/>
  <c r="DX530"/>
  <c r="DW529"/>
  <c r="DX528"/>
  <c r="DW527"/>
  <c r="DX526"/>
  <c r="DW525"/>
  <c r="DX524"/>
  <c r="DW523"/>
  <c r="DX522"/>
  <c r="DW521"/>
  <c r="DX520"/>
  <c r="DW519"/>
  <c r="DX518"/>
  <c r="DW517"/>
  <c r="DX516"/>
  <c r="DW515"/>
  <c r="DX514"/>
  <c r="DW513"/>
  <c r="DX512"/>
  <c r="DW511"/>
  <c r="DX510"/>
  <c r="DW509"/>
  <c r="DX508"/>
  <c r="DW507"/>
  <c r="DX506"/>
  <c r="DW505"/>
  <c r="DX504"/>
  <c r="DW503"/>
  <c r="DX502"/>
  <c r="DW501"/>
  <c r="DX500"/>
  <c r="DW499"/>
  <c r="DX498"/>
  <c r="DW497"/>
  <c r="DX496"/>
  <c r="DW495"/>
  <c r="DX494"/>
  <c r="DW493"/>
  <c r="DX492"/>
  <c r="DW491"/>
  <c r="DX490"/>
  <c r="DW489"/>
  <c r="DX488"/>
  <c r="DW487"/>
  <c r="DX486"/>
  <c r="DW485"/>
  <c r="DX484"/>
  <c r="DW483"/>
  <c r="DX482"/>
  <c r="DW481"/>
  <c r="DX480"/>
  <c r="DW479"/>
  <c r="DX478"/>
  <c r="DW477"/>
  <c r="DX476"/>
  <c r="DW475"/>
  <c r="DX474"/>
  <c r="DW473"/>
  <c r="DX472"/>
  <c r="DW471"/>
  <c r="DX470"/>
  <c r="DW469"/>
  <c r="DX468"/>
  <c r="DW467"/>
  <c r="DX464"/>
  <c r="DX460"/>
  <c r="DX456"/>
  <c r="DX452"/>
  <c r="DX448"/>
  <c r="DX444"/>
  <c r="DX440"/>
  <c r="DX436"/>
  <c r="DX432"/>
  <c r="DX428"/>
  <c r="DX424"/>
  <c r="DX420"/>
  <c r="DX416"/>
  <c r="DX412"/>
  <c r="DX408"/>
  <c r="DX404"/>
  <c r="DX400"/>
  <c r="DX396"/>
  <c r="DX392"/>
  <c r="DW390"/>
  <c r="DX389"/>
  <c r="DW388"/>
  <c r="DX387"/>
  <c r="DW386"/>
  <c r="DX385"/>
  <c r="DW384"/>
  <c r="DX383"/>
  <c r="DW382"/>
  <c r="DX381"/>
  <c r="DW380"/>
  <c r="DX379"/>
  <c r="DW378"/>
  <c r="DX377"/>
  <c r="DW376"/>
  <c r="DX375"/>
  <c r="DW374"/>
  <c r="DX373"/>
  <c r="DW372"/>
  <c r="DX371"/>
  <c r="DW370"/>
  <c r="DX369"/>
  <c r="DW368"/>
  <c r="DX367"/>
  <c r="DW366"/>
  <c r="DX365"/>
  <c r="DW364"/>
  <c r="DX363"/>
  <c r="DW362"/>
  <c r="DX361"/>
  <c r="DW360"/>
  <c r="DX359"/>
  <c r="DW358"/>
  <c r="DX357"/>
  <c r="DW356"/>
  <c r="DX355"/>
  <c r="DW354"/>
  <c r="DX353"/>
  <c r="DW352"/>
  <c r="DX351"/>
  <c r="DW350"/>
  <c r="DW348"/>
  <c r="DX348"/>
  <c r="DW346"/>
  <c r="DX346"/>
  <c r="DW344"/>
  <c r="DX344"/>
  <c r="DW342"/>
  <c r="DX342"/>
  <c r="DW340"/>
  <c r="DX340"/>
  <c r="DW338"/>
  <c r="DX338"/>
  <c r="DW336"/>
  <c r="DX336"/>
  <c r="DW334"/>
  <c r="DX334"/>
  <c r="DW332"/>
  <c r="DX332"/>
  <c r="DW330"/>
  <c r="DX330"/>
  <c r="DW328"/>
  <c r="DX328"/>
  <c r="DW326"/>
  <c r="DX326"/>
  <c r="DW324"/>
  <c r="DX324"/>
  <c r="DW322"/>
  <c r="DX322"/>
  <c r="DW320"/>
  <c r="DX320"/>
  <c r="DW318"/>
  <c r="DX318"/>
  <c r="DW316"/>
  <c r="DX316"/>
  <c r="DW314"/>
  <c r="DX314"/>
  <c r="DW312"/>
  <c r="DX312"/>
  <c r="DY173"/>
  <c r="DX173"/>
  <c r="DY171"/>
  <c r="DX171"/>
  <c r="DY169"/>
  <c r="DX169"/>
  <c r="DY167"/>
  <c r="DX167"/>
  <c r="DY165"/>
  <c r="DX165"/>
  <c r="DY163"/>
  <c r="DX163"/>
  <c r="DY161"/>
  <c r="DX161"/>
  <c r="DY159"/>
  <c r="DX159"/>
  <c r="DY157"/>
  <c r="DX157"/>
  <c r="DY155"/>
  <c r="DX155"/>
  <c r="DY153"/>
  <c r="DX153"/>
  <c r="DY151"/>
  <c r="DX151"/>
  <c r="DY149"/>
  <c r="DX149"/>
  <c r="DY147"/>
  <c r="DX147"/>
  <c r="DY145"/>
  <c r="DX145"/>
  <c r="DY143"/>
  <c r="DX143"/>
  <c r="DY141"/>
  <c r="DX141"/>
  <c r="DX139"/>
  <c r="DX137"/>
  <c r="DX135"/>
  <c r="DX133"/>
  <c r="DW130"/>
  <c r="DX127"/>
  <c r="DZ125"/>
  <c r="DY124"/>
  <c r="DX119"/>
  <c r="DX111"/>
  <c r="DW310"/>
  <c r="DX309"/>
  <c r="DW308"/>
  <c r="DX307"/>
  <c r="DW306"/>
  <c r="DX305"/>
  <c r="DW304"/>
  <c r="DX303"/>
  <c r="DW302"/>
  <c r="DX301"/>
  <c r="DW300"/>
  <c r="DX299"/>
  <c r="DW298"/>
  <c r="DX297"/>
  <c r="DW296"/>
  <c r="DX295"/>
  <c r="DX293"/>
  <c r="DX291"/>
  <c r="DX289"/>
  <c r="DX287"/>
  <c r="DX285"/>
  <c r="DX283"/>
  <c r="DX281"/>
  <c r="DX279"/>
  <c r="DX277"/>
  <c r="DX275"/>
  <c r="DX273"/>
  <c r="DX271"/>
  <c r="DX269"/>
  <c r="DX267"/>
  <c r="DX265"/>
  <c r="DX263"/>
  <c r="DW262"/>
  <c r="DX261"/>
  <c r="DW260"/>
  <c r="DX259"/>
  <c r="DW258"/>
  <c r="DX257"/>
  <c r="DW256"/>
  <c r="DX255"/>
  <c r="DW254"/>
  <c r="DX253"/>
  <c r="DW252"/>
  <c r="DX251"/>
  <c r="DW250"/>
  <c r="DX249"/>
  <c r="DW248"/>
  <c r="DX247"/>
  <c r="DW246"/>
  <c r="DX245"/>
  <c r="DW244"/>
  <c r="DX243"/>
  <c r="DW242"/>
  <c r="DX241"/>
  <c r="DW240"/>
  <c r="DX239"/>
  <c r="DW238"/>
  <c r="DX237"/>
  <c r="DW236"/>
  <c r="DX235"/>
  <c r="DW234"/>
  <c r="DX233"/>
  <c r="DW232"/>
  <c r="DX231"/>
  <c r="DW230"/>
  <c r="DX229"/>
  <c r="DW228"/>
  <c r="DX227"/>
  <c r="DW226"/>
  <c r="DX225"/>
  <c r="DW224"/>
  <c r="DX223"/>
  <c r="DW222"/>
  <c r="DX221"/>
  <c r="DW220"/>
  <c r="DX219"/>
  <c r="DW218"/>
  <c r="DX217"/>
  <c r="DW216"/>
  <c r="DX215"/>
  <c r="DW214"/>
  <c r="DX213"/>
  <c r="DW212"/>
  <c r="DX211"/>
  <c r="DW210"/>
  <c r="DX209"/>
  <c r="DW208"/>
  <c r="DX207"/>
  <c r="DW206"/>
  <c r="DX205"/>
  <c r="DW204"/>
  <c r="DX203"/>
  <c r="DW202"/>
  <c r="DX201"/>
  <c r="DW200"/>
  <c r="DX199"/>
  <c r="DW198"/>
  <c r="DX197"/>
  <c r="DW196"/>
  <c r="DX195"/>
  <c r="DW194"/>
  <c r="DX193"/>
  <c r="DW192"/>
  <c r="DX191"/>
  <c r="DW190"/>
  <c r="DX189"/>
  <c r="DW188"/>
  <c r="DX187"/>
  <c r="DW186"/>
  <c r="DX185"/>
  <c r="DW184"/>
  <c r="DX183"/>
  <c r="DW182"/>
  <c r="DX181"/>
  <c r="DW180"/>
  <c r="DX179"/>
  <c r="DW178"/>
  <c r="DX177"/>
  <c r="DW176"/>
  <c r="DX175"/>
  <c r="DW174"/>
  <c r="DW172"/>
  <c r="DX172"/>
  <c r="DW170"/>
  <c r="DX170"/>
  <c r="DW168"/>
  <c r="DX168"/>
  <c r="DW166"/>
  <c r="DX166"/>
  <c r="DW164"/>
  <c r="DX164"/>
  <c r="DW162"/>
  <c r="DX162"/>
  <c r="DW160"/>
  <c r="DX160"/>
  <c r="DW158"/>
  <c r="DX158"/>
  <c r="DW156"/>
  <c r="DX156"/>
  <c r="DW154"/>
  <c r="DX154"/>
  <c r="DW152"/>
  <c r="DX152"/>
  <c r="DW150"/>
  <c r="DX150"/>
  <c r="DW148"/>
  <c r="DX148"/>
  <c r="DW146"/>
  <c r="DX146"/>
  <c r="DW144"/>
  <c r="DX144"/>
  <c r="DW142"/>
  <c r="DX142"/>
  <c r="DW140"/>
  <c r="DX140"/>
  <c r="DW138"/>
  <c r="DX138"/>
  <c r="DW136"/>
  <c r="DX136"/>
  <c r="DW134"/>
  <c r="DX134"/>
  <c r="DX131"/>
  <c r="DY128"/>
  <c r="DX123"/>
  <c r="DX115"/>
  <c r="DX107"/>
  <c r="DY126"/>
  <c r="DX86"/>
  <c r="DX84"/>
  <c r="DX82"/>
  <c r="DX80"/>
  <c r="DX78"/>
  <c r="DX76"/>
  <c r="DX74"/>
  <c r="DX70"/>
  <c r="DX68"/>
  <c r="DX66"/>
  <c r="DX64"/>
  <c r="DX62"/>
  <c r="DX60"/>
  <c r="DX58"/>
  <c r="DX56"/>
  <c r="DX52"/>
  <c r="DX48"/>
  <c r="DX44"/>
  <c r="DX40"/>
  <c r="DX36"/>
  <c r="DX14"/>
  <c r="DX10"/>
  <c r="DX927"/>
  <c r="DZ927"/>
  <c r="DX925"/>
  <c r="DZ925"/>
  <c r="DX923"/>
  <c r="DZ923"/>
  <c r="DX921"/>
  <c r="DZ921"/>
  <c r="DX919"/>
  <c r="DZ919"/>
  <c r="DX917"/>
  <c r="DZ917"/>
  <c r="DX915"/>
  <c r="DZ915"/>
  <c r="DX913"/>
  <c r="DZ913"/>
  <c r="DX911"/>
  <c r="DZ911"/>
  <c r="DX909"/>
  <c r="DZ909"/>
  <c r="DX907"/>
  <c r="DZ907"/>
  <c r="DX905"/>
  <c r="DZ905"/>
  <c r="DX903"/>
  <c r="DZ903"/>
  <c r="DX901"/>
  <c r="DZ901"/>
  <c r="DX899"/>
  <c r="DX897"/>
  <c r="DX895"/>
  <c r="DX893"/>
  <c r="DZ893"/>
  <c r="DX891"/>
  <c r="DZ891"/>
  <c r="DX889"/>
  <c r="DZ889"/>
  <c r="DX887"/>
  <c r="DZ887"/>
  <c r="DX885"/>
  <c r="DZ885"/>
  <c r="DX883"/>
  <c r="DZ883"/>
  <c r="DX881"/>
  <c r="DZ881"/>
  <c r="DX879"/>
  <c r="DZ879"/>
  <c r="DX877"/>
  <c r="DZ877"/>
  <c r="DX875"/>
  <c r="DZ875"/>
  <c r="DX873"/>
  <c r="DZ873"/>
  <c r="DX871"/>
  <c r="DZ871"/>
  <c r="DX929"/>
  <c r="DW928"/>
  <c r="DY928"/>
  <c r="DW926"/>
  <c r="DY926"/>
  <c r="DW924"/>
  <c r="DY924"/>
  <c r="DW922"/>
  <c r="DY922"/>
  <c r="DW920"/>
  <c r="DY920"/>
  <c r="DW918"/>
  <c r="DY918"/>
  <c r="DW916"/>
  <c r="DY916"/>
  <c r="DW914"/>
  <c r="DY914"/>
  <c r="DW912"/>
  <c r="DY912"/>
  <c r="DW910"/>
  <c r="DY910"/>
  <c r="DW908"/>
  <c r="DY908"/>
  <c r="DW906"/>
  <c r="DY906"/>
  <c r="DW904"/>
  <c r="DY904"/>
  <c r="DW902"/>
  <c r="DY902"/>
  <c r="DW900"/>
  <c r="DY900"/>
  <c r="DW896"/>
  <c r="DW894"/>
  <c r="DY894"/>
  <c r="DW892"/>
  <c r="DY892"/>
  <c r="DW890"/>
  <c r="DY890"/>
  <c r="DW888"/>
  <c r="DY888"/>
  <c r="DW886"/>
  <c r="DY886"/>
  <c r="DW884"/>
  <c r="DY884"/>
  <c r="DW882"/>
  <c r="DY882"/>
  <c r="DW880"/>
  <c r="DY880"/>
  <c r="DW878"/>
  <c r="DY878"/>
  <c r="DW876"/>
  <c r="DY876"/>
  <c r="DW874"/>
  <c r="DY874"/>
  <c r="DW872"/>
  <c r="DY872"/>
  <c r="DW870"/>
  <c r="DY870"/>
  <c r="DZ998"/>
  <c r="DY997"/>
  <c r="DZ996"/>
  <c r="DY995"/>
  <c r="DZ994"/>
  <c r="DY993"/>
  <c r="DZ992"/>
  <c r="DY989"/>
  <c r="DY985"/>
  <c r="DZ982"/>
  <c r="DY981"/>
  <c r="DZ980"/>
  <c r="DY979"/>
  <c r="DZ978"/>
  <c r="DY977"/>
  <c r="DZ976"/>
  <c r="DY973"/>
  <c r="DY969"/>
  <c r="DZ966"/>
  <c r="DY965"/>
  <c r="DZ964"/>
  <c r="DY963"/>
  <c r="DZ962"/>
  <c r="DY961"/>
  <c r="DZ960"/>
  <c r="DY957"/>
  <c r="DY953"/>
  <c r="DZ950"/>
  <c r="DY949"/>
  <c r="DZ948"/>
  <c r="DY947"/>
  <c r="DZ946"/>
  <c r="DY945"/>
  <c r="DZ944"/>
  <c r="DY941"/>
  <c r="DY937"/>
  <c r="DZ934"/>
  <c r="DY933"/>
  <c r="DZ932"/>
  <c r="DY931"/>
  <c r="DZ930"/>
  <c r="DX598"/>
  <c r="DZ598"/>
  <c r="DX596"/>
  <c r="DZ596"/>
  <c r="DX594"/>
  <c r="DZ594"/>
  <c r="DX592"/>
  <c r="DZ592"/>
  <c r="DX590"/>
  <c r="DZ590"/>
  <c r="DX588"/>
  <c r="DZ588"/>
  <c r="DX586"/>
  <c r="DZ586"/>
  <c r="DX584"/>
  <c r="DZ584"/>
  <c r="DX582"/>
  <c r="DZ582"/>
  <c r="DX580"/>
  <c r="DZ580"/>
  <c r="DX578"/>
  <c r="DZ578"/>
  <c r="DX576"/>
  <c r="DZ576"/>
  <c r="DX574"/>
  <c r="DZ574"/>
  <c r="DX572"/>
  <c r="DZ572"/>
  <c r="DX570"/>
  <c r="DZ570"/>
  <c r="DX568"/>
  <c r="DZ568"/>
  <c r="DX566"/>
  <c r="DZ566"/>
  <c r="DX564"/>
  <c r="DZ564"/>
  <c r="DX562"/>
  <c r="DZ562"/>
  <c r="DX560"/>
  <c r="DZ560"/>
  <c r="DX558"/>
  <c r="DZ558"/>
  <c r="DX556"/>
  <c r="DZ556"/>
  <c r="DX554"/>
  <c r="DZ554"/>
  <c r="DX552"/>
  <c r="DZ552"/>
  <c r="DX550"/>
  <c r="DZ550"/>
  <c r="DX548"/>
  <c r="DZ548"/>
  <c r="DX546"/>
  <c r="DZ546"/>
  <c r="DX544"/>
  <c r="DZ544"/>
  <c r="DX542"/>
  <c r="DZ542"/>
  <c r="DX540"/>
  <c r="DZ540"/>
  <c r="DX538"/>
  <c r="DZ538"/>
  <c r="DW597"/>
  <c r="DY597"/>
  <c r="DW595"/>
  <c r="DY595"/>
  <c r="DW593"/>
  <c r="DY593"/>
  <c r="DW591"/>
  <c r="DY591"/>
  <c r="DW589"/>
  <c r="DY589"/>
  <c r="DW587"/>
  <c r="DY587"/>
  <c r="DW585"/>
  <c r="DY585"/>
  <c r="DW583"/>
  <c r="DY583"/>
  <c r="DW581"/>
  <c r="DY581"/>
  <c r="DW579"/>
  <c r="DY579"/>
  <c r="DW577"/>
  <c r="DY577"/>
  <c r="DW575"/>
  <c r="DY575"/>
  <c r="DW573"/>
  <c r="DY573"/>
  <c r="DW571"/>
  <c r="DY571"/>
  <c r="DW569"/>
  <c r="DY569"/>
  <c r="DW567"/>
  <c r="DY567"/>
  <c r="DW565"/>
  <c r="DY565"/>
  <c r="DW563"/>
  <c r="DY563"/>
  <c r="DW561"/>
  <c r="DY561"/>
  <c r="DW559"/>
  <c r="DY559"/>
  <c r="DW557"/>
  <c r="DY557"/>
  <c r="DW555"/>
  <c r="DY555"/>
  <c r="DW553"/>
  <c r="DY553"/>
  <c r="DW551"/>
  <c r="DY551"/>
  <c r="DW549"/>
  <c r="DY549"/>
  <c r="DW547"/>
  <c r="DY547"/>
  <c r="DW545"/>
  <c r="DY545"/>
  <c r="DW543"/>
  <c r="DY543"/>
  <c r="DW541"/>
  <c r="DY541"/>
  <c r="DW539"/>
  <c r="DY539"/>
  <c r="DW537"/>
  <c r="DY537"/>
  <c r="DZ869"/>
  <c r="DY868"/>
  <c r="DZ867"/>
  <c r="DY866"/>
  <c r="DZ865"/>
  <c r="DY864"/>
  <c r="DZ863"/>
  <c r="DY862"/>
  <c r="DZ861"/>
  <c r="DY860"/>
  <c r="DZ859"/>
  <c r="DY858"/>
  <c r="DZ857"/>
  <c r="DY856"/>
  <c r="DZ855"/>
  <c r="DY854"/>
  <c r="DZ853"/>
  <c r="DY852"/>
  <c r="DZ851"/>
  <c r="DY850"/>
  <c r="DZ849"/>
  <c r="DY848"/>
  <c r="DZ847"/>
  <c r="DY846"/>
  <c r="DZ845"/>
  <c r="DY844"/>
  <c r="DZ843"/>
  <c r="DY842"/>
  <c r="DZ841"/>
  <c r="DY840"/>
  <c r="DZ839"/>
  <c r="DY838"/>
  <c r="DZ837"/>
  <c r="DY836"/>
  <c r="DZ835"/>
  <c r="DY834"/>
  <c r="DZ833"/>
  <c r="DY832"/>
  <c r="DZ831"/>
  <c r="DY830"/>
  <c r="DZ829"/>
  <c r="DY828"/>
  <c r="DZ827"/>
  <c r="DY826"/>
  <c r="DZ825"/>
  <c r="DY824"/>
  <c r="DZ823"/>
  <c r="DY822"/>
  <c r="DZ821"/>
  <c r="DY820"/>
  <c r="DZ819"/>
  <c r="DY818"/>
  <c r="DZ817"/>
  <c r="DY816"/>
  <c r="DZ815"/>
  <c r="DY814"/>
  <c r="DZ813"/>
  <c r="DY812"/>
  <c r="DZ811"/>
  <c r="DY810"/>
  <c r="DZ809"/>
  <c r="DY808"/>
  <c r="DZ807"/>
  <c r="DY806"/>
  <c r="DZ805"/>
  <c r="DY804"/>
  <c r="DZ803"/>
  <c r="DY802"/>
  <c r="DZ801"/>
  <c r="DY800"/>
  <c r="DZ799"/>
  <c r="DY798"/>
  <c r="DZ797"/>
  <c r="DY796"/>
  <c r="DZ795"/>
  <c r="DY794"/>
  <c r="DZ793"/>
  <c r="DY792"/>
  <c r="DZ791"/>
  <c r="DY790"/>
  <c r="DZ789"/>
  <c r="DY788"/>
  <c r="DZ787"/>
  <c r="DY786"/>
  <c r="DZ785"/>
  <c r="DY784"/>
  <c r="DZ783"/>
  <c r="DY782"/>
  <c r="DZ781"/>
  <c r="DY780"/>
  <c r="DZ779"/>
  <c r="DY778"/>
  <c r="DZ777"/>
  <c r="DY776"/>
  <c r="DZ775"/>
  <c r="DY774"/>
  <c r="DZ773"/>
  <c r="DY772"/>
  <c r="DZ771"/>
  <c r="DY770"/>
  <c r="DZ769"/>
  <c r="DY768"/>
  <c r="DZ767"/>
  <c r="DY766"/>
  <c r="DZ765"/>
  <c r="DY764"/>
  <c r="DZ763"/>
  <c r="DY762"/>
  <c r="DZ761"/>
  <c r="DY760"/>
  <c r="DZ759"/>
  <c r="DY758"/>
  <c r="DZ757"/>
  <c r="DY756"/>
  <c r="DZ755"/>
  <c r="DY754"/>
  <c r="DZ753"/>
  <c r="DY752"/>
  <c r="DZ751"/>
  <c r="DY750"/>
  <c r="DZ749"/>
  <c r="DY748"/>
  <c r="DZ747"/>
  <c r="DY746"/>
  <c r="DZ745"/>
  <c r="DY744"/>
  <c r="DZ743"/>
  <c r="DY742"/>
  <c r="DZ741"/>
  <c r="DY740"/>
  <c r="DZ739"/>
  <c r="DY738"/>
  <c r="DZ737"/>
  <c r="DY736"/>
  <c r="DZ735"/>
  <c r="DY734"/>
  <c r="DZ733"/>
  <c r="DY732"/>
  <c r="DZ731"/>
  <c r="DY730"/>
  <c r="DZ729"/>
  <c r="DY728"/>
  <c r="DZ727"/>
  <c r="DY726"/>
  <c r="DZ725"/>
  <c r="DY724"/>
  <c r="DZ723"/>
  <c r="DY722"/>
  <c r="DZ721"/>
  <c r="DY720"/>
  <c r="DZ719"/>
  <c r="DY718"/>
  <c r="DZ717"/>
  <c r="DY716"/>
  <c r="DZ715"/>
  <c r="DY714"/>
  <c r="DZ713"/>
  <c r="DY712"/>
  <c r="DZ711"/>
  <c r="DY710"/>
  <c r="DZ709"/>
  <c r="DY708"/>
  <c r="DZ707"/>
  <c r="DY706"/>
  <c r="DZ705"/>
  <c r="DY704"/>
  <c r="DZ703"/>
  <c r="DY702"/>
  <c r="DZ701"/>
  <c r="DY700"/>
  <c r="DZ699"/>
  <c r="DY698"/>
  <c r="DZ697"/>
  <c r="DY696"/>
  <c r="DZ695"/>
  <c r="DY694"/>
  <c r="DZ693"/>
  <c r="DY692"/>
  <c r="DZ691"/>
  <c r="DY690"/>
  <c r="DZ689"/>
  <c r="DY688"/>
  <c r="DZ687"/>
  <c r="DY686"/>
  <c r="DZ685"/>
  <c r="DY684"/>
  <c r="DZ683"/>
  <c r="DY682"/>
  <c r="DZ681"/>
  <c r="DY680"/>
  <c r="DZ679"/>
  <c r="DY678"/>
  <c r="DZ677"/>
  <c r="DY676"/>
  <c r="DZ675"/>
  <c r="DY674"/>
  <c r="DZ673"/>
  <c r="DY672"/>
  <c r="DZ671"/>
  <c r="DY670"/>
  <c r="DZ669"/>
  <c r="DY668"/>
  <c r="DZ667"/>
  <c r="DY666"/>
  <c r="DZ665"/>
  <c r="DY664"/>
  <c r="DZ663"/>
  <c r="DY662"/>
  <c r="DZ661"/>
  <c r="DY660"/>
  <c r="DZ659"/>
  <c r="DY658"/>
  <c r="DZ657"/>
  <c r="DY656"/>
  <c r="DZ655"/>
  <c r="DY654"/>
  <c r="DZ653"/>
  <c r="DY652"/>
  <c r="DZ651"/>
  <c r="DY650"/>
  <c r="DZ649"/>
  <c r="DY648"/>
  <c r="DZ647"/>
  <c r="DY646"/>
  <c r="DZ645"/>
  <c r="DY644"/>
  <c r="DZ643"/>
  <c r="DY642"/>
  <c r="DZ641"/>
  <c r="DY640"/>
  <c r="DZ639"/>
  <c r="DY638"/>
  <c r="DZ637"/>
  <c r="DY636"/>
  <c r="DZ635"/>
  <c r="DY634"/>
  <c r="DZ633"/>
  <c r="DY632"/>
  <c r="DZ631"/>
  <c r="DY630"/>
  <c r="DZ629"/>
  <c r="DY628"/>
  <c r="DZ627"/>
  <c r="DY626"/>
  <c r="DZ625"/>
  <c r="DY624"/>
  <c r="DZ623"/>
  <c r="DY622"/>
  <c r="DZ621"/>
  <c r="DY620"/>
  <c r="DZ619"/>
  <c r="DY618"/>
  <c r="DZ617"/>
  <c r="DY616"/>
  <c r="DZ615"/>
  <c r="DY614"/>
  <c r="DZ613"/>
  <c r="DY612"/>
  <c r="DZ611"/>
  <c r="DY610"/>
  <c r="DZ609"/>
  <c r="DY608"/>
  <c r="DZ607"/>
  <c r="DY606"/>
  <c r="DZ605"/>
  <c r="DY604"/>
  <c r="DZ603"/>
  <c r="DY602"/>
  <c r="DZ601"/>
  <c r="DY600"/>
  <c r="DZ599"/>
  <c r="DF599"/>
  <c r="DW464"/>
  <c r="DY464"/>
  <c r="DW462"/>
  <c r="DY462"/>
  <c r="DW460"/>
  <c r="DY460"/>
  <c r="DW458"/>
  <c r="DY458"/>
  <c r="DW456"/>
  <c r="DY456"/>
  <c r="DW454"/>
  <c r="DY454"/>
  <c r="DW450"/>
  <c r="DW446"/>
  <c r="DW442"/>
  <c r="DW438"/>
  <c r="DW434"/>
  <c r="DW430"/>
  <c r="DY430"/>
  <c r="DW428"/>
  <c r="DY428"/>
  <c r="DW426"/>
  <c r="DY426"/>
  <c r="DW424"/>
  <c r="DY424"/>
  <c r="DW422"/>
  <c r="DY422"/>
  <c r="DW420"/>
  <c r="DY420"/>
  <c r="DW418"/>
  <c r="DY418"/>
  <c r="DW416"/>
  <c r="DY416"/>
  <c r="DW414"/>
  <c r="DY414"/>
  <c r="DW412"/>
  <c r="DY412"/>
  <c r="DW410"/>
  <c r="DY410"/>
  <c r="DW408"/>
  <c r="DY408"/>
  <c r="DW406"/>
  <c r="DY406"/>
  <c r="DW404"/>
  <c r="DY404"/>
  <c r="DW402"/>
  <c r="DY402"/>
  <c r="DW400"/>
  <c r="DY400"/>
  <c r="DW398"/>
  <c r="DY398"/>
  <c r="DW396"/>
  <c r="DY396"/>
  <c r="DW394"/>
  <c r="DY394"/>
  <c r="DW392"/>
  <c r="DY392"/>
  <c r="DW466"/>
  <c r="DX465"/>
  <c r="DZ465"/>
  <c r="DX463"/>
  <c r="DZ463"/>
  <c r="DX461"/>
  <c r="DZ461"/>
  <c r="DX459"/>
  <c r="DZ459"/>
  <c r="DX457"/>
  <c r="DZ457"/>
  <c r="DX455"/>
  <c r="DZ455"/>
  <c r="DX453"/>
  <c r="DZ453"/>
  <c r="DX451"/>
  <c r="DZ451"/>
  <c r="DX449"/>
  <c r="DZ449"/>
  <c r="DX447"/>
  <c r="DZ447"/>
  <c r="DX445"/>
  <c r="DZ445"/>
  <c r="DX443"/>
  <c r="DZ443"/>
  <c r="DX441"/>
  <c r="DZ441"/>
  <c r="DX439"/>
  <c r="DZ439"/>
  <c r="DX437"/>
  <c r="DZ437"/>
  <c r="DX435"/>
  <c r="DZ435"/>
  <c r="DX433"/>
  <c r="DZ433"/>
  <c r="DX431"/>
  <c r="DZ431"/>
  <c r="DX429"/>
  <c r="DZ429"/>
  <c r="DX427"/>
  <c r="DZ427"/>
  <c r="DX425"/>
  <c r="DZ425"/>
  <c r="DX423"/>
  <c r="DZ423"/>
  <c r="DX421"/>
  <c r="DZ421"/>
  <c r="DX419"/>
  <c r="DZ419"/>
  <c r="DX417"/>
  <c r="DZ417"/>
  <c r="DX415"/>
  <c r="DZ415"/>
  <c r="DX413"/>
  <c r="DZ413"/>
  <c r="DX411"/>
  <c r="DZ411"/>
  <c r="DX409"/>
  <c r="DZ409"/>
  <c r="DX407"/>
  <c r="DZ407"/>
  <c r="DX405"/>
  <c r="DZ405"/>
  <c r="DX403"/>
  <c r="DZ403"/>
  <c r="DX401"/>
  <c r="DZ401"/>
  <c r="DX399"/>
  <c r="DZ399"/>
  <c r="DX397"/>
  <c r="DZ397"/>
  <c r="DX395"/>
  <c r="DZ395"/>
  <c r="DX393"/>
  <c r="DZ393"/>
  <c r="DX391"/>
  <c r="DZ391"/>
  <c r="DZ536"/>
  <c r="DY535"/>
  <c r="DZ534"/>
  <c r="DY533"/>
  <c r="DZ532"/>
  <c r="DY531"/>
  <c r="DZ530"/>
  <c r="DY529"/>
  <c r="DZ528"/>
  <c r="DY527"/>
  <c r="DZ526"/>
  <c r="DY525"/>
  <c r="DZ524"/>
  <c r="DY523"/>
  <c r="DZ522"/>
  <c r="DY521"/>
  <c r="DZ520"/>
  <c r="DY519"/>
  <c r="DZ518"/>
  <c r="DY517"/>
  <c r="DZ516"/>
  <c r="DY515"/>
  <c r="DZ514"/>
  <c r="DY513"/>
  <c r="DZ512"/>
  <c r="DY511"/>
  <c r="DZ510"/>
  <c r="DY509"/>
  <c r="DZ508"/>
  <c r="DY507"/>
  <c r="DZ506"/>
  <c r="DY505"/>
  <c r="DZ504"/>
  <c r="DY503"/>
  <c r="DZ502"/>
  <c r="DY501"/>
  <c r="DZ500"/>
  <c r="DY499"/>
  <c r="DZ498"/>
  <c r="DY497"/>
  <c r="DZ496"/>
  <c r="DY495"/>
  <c r="DZ494"/>
  <c r="DY493"/>
  <c r="DZ492"/>
  <c r="DY491"/>
  <c r="DZ490"/>
  <c r="DY489"/>
  <c r="DZ488"/>
  <c r="DY487"/>
  <c r="DZ486"/>
  <c r="DY485"/>
  <c r="DZ484"/>
  <c r="DY483"/>
  <c r="DZ482"/>
  <c r="DY481"/>
  <c r="DZ480"/>
  <c r="DY479"/>
  <c r="DZ478"/>
  <c r="DY477"/>
  <c r="DZ476"/>
  <c r="DY475"/>
  <c r="DZ474"/>
  <c r="DY473"/>
  <c r="DZ472"/>
  <c r="DY471"/>
  <c r="DZ470"/>
  <c r="DY469"/>
  <c r="DZ468"/>
  <c r="DY467"/>
  <c r="DZ466"/>
  <c r="DW131"/>
  <c r="DW129"/>
  <c r="DW127"/>
  <c r="DW125"/>
  <c r="DW123"/>
  <c r="DY123"/>
  <c r="DY390"/>
  <c r="DZ389"/>
  <c r="DY388"/>
  <c r="DZ387"/>
  <c r="DY386"/>
  <c r="DZ385"/>
  <c r="DY384"/>
  <c r="DZ383"/>
  <c r="DY382"/>
  <c r="DY378"/>
  <c r="DY374"/>
  <c r="DY370"/>
  <c r="DY366"/>
  <c r="DY362"/>
  <c r="DY358"/>
  <c r="DY354"/>
  <c r="DY350"/>
  <c r="DZ349"/>
  <c r="DY348"/>
  <c r="DZ347"/>
  <c r="DY346"/>
  <c r="DZ345"/>
  <c r="DY344"/>
  <c r="DZ343"/>
  <c r="DY342"/>
  <c r="DZ341"/>
  <c r="DY340"/>
  <c r="DZ339"/>
  <c r="DY338"/>
  <c r="DZ337"/>
  <c r="DY336"/>
  <c r="DZ335"/>
  <c r="DY334"/>
  <c r="DZ333"/>
  <c r="DY332"/>
  <c r="DZ331"/>
  <c r="DY330"/>
  <c r="DZ329"/>
  <c r="DY328"/>
  <c r="DZ327"/>
  <c r="DY326"/>
  <c r="DZ325"/>
  <c r="DY324"/>
  <c r="DZ323"/>
  <c r="DY322"/>
  <c r="DZ321"/>
  <c r="DY320"/>
  <c r="DZ319"/>
  <c r="DY318"/>
  <c r="DZ317"/>
  <c r="DY316"/>
  <c r="DZ315"/>
  <c r="DY314"/>
  <c r="DZ313"/>
  <c r="DY312"/>
  <c r="DZ311"/>
  <c r="DY310"/>
  <c r="DZ309"/>
  <c r="DY308"/>
  <c r="DZ307"/>
  <c r="DY306"/>
  <c r="DZ305"/>
  <c r="DY304"/>
  <c r="DZ303"/>
  <c r="DY302"/>
  <c r="DZ301"/>
  <c r="DY300"/>
  <c r="DZ299"/>
  <c r="DY298"/>
  <c r="DZ297"/>
  <c r="DY296"/>
  <c r="DY292"/>
  <c r="DY290"/>
  <c r="DY288"/>
  <c r="DY286"/>
  <c r="DY284"/>
  <c r="DY282"/>
  <c r="DY280"/>
  <c r="DY278"/>
  <c r="DY276"/>
  <c r="DY274"/>
  <c r="DY272"/>
  <c r="DY270"/>
  <c r="DY268"/>
  <c r="DY266"/>
  <c r="DY264"/>
  <c r="DZ263"/>
  <c r="DY262"/>
  <c r="DZ261"/>
  <c r="DY260"/>
  <c r="DZ259"/>
  <c r="DY258"/>
  <c r="DZ257"/>
  <c r="DY256"/>
  <c r="DZ255"/>
  <c r="DY254"/>
  <c r="DZ253"/>
  <c r="DY252"/>
  <c r="DZ251"/>
  <c r="DY250"/>
  <c r="DZ249"/>
  <c r="DY248"/>
  <c r="DZ247"/>
  <c r="DY246"/>
  <c r="DZ245"/>
  <c r="DY244"/>
  <c r="DZ243"/>
  <c r="DY242"/>
  <c r="DZ241"/>
  <c r="DY240"/>
  <c r="DZ239"/>
  <c r="DY238"/>
  <c r="DZ237"/>
  <c r="DY236"/>
  <c r="DZ235"/>
  <c r="DY234"/>
  <c r="DZ233"/>
  <c r="DY232"/>
  <c r="DZ231"/>
  <c r="DY230"/>
  <c r="DZ229"/>
  <c r="DY228"/>
  <c r="DZ227"/>
  <c r="DY226"/>
  <c r="DZ225"/>
  <c r="DY224"/>
  <c r="DZ223"/>
  <c r="DY222"/>
  <c r="DZ221"/>
  <c r="DY220"/>
  <c r="DZ219"/>
  <c r="DY218"/>
  <c r="DZ217"/>
  <c r="DY216"/>
  <c r="DZ215"/>
  <c r="DY214"/>
  <c r="DZ213"/>
  <c r="DY212"/>
  <c r="DZ211"/>
  <c r="DY210"/>
  <c r="DZ209"/>
  <c r="DY208"/>
  <c r="DZ207"/>
  <c r="DY206"/>
  <c r="DZ205"/>
  <c r="DY204"/>
  <c r="DZ203"/>
  <c r="DY202"/>
  <c r="DZ201"/>
  <c r="DY200"/>
  <c r="DZ199"/>
  <c r="DY198"/>
  <c r="DZ197"/>
  <c r="DY196"/>
  <c r="DZ195"/>
  <c r="DY194"/>
  <c r="DZ193"/>
  <c r="DY192"/>
  <c r="DZ191"/>
  <c r="DY190"/>
  <c r="DZ189"/>
  <c r="DY188"/>
  <c r="DZ187"/>
  <c r="DY186"/>
  <c r="DZ185"/>
  <c r="DY184"/>
  <c r="DZ183"/>
  <c r="DY182"/>
  <c r="DZ181"/>
  <c r="DY180"/>
  <c r="DZ179"/>
  <c r="DY178"/>
  <c r="DZ177"/>
  <c r="DY176"/>
  <c r="DZ175"/>
  <c r="DY174"/>
  <c r="DZ173"/>
  <c r="DY172"/>
  <c r="DZ171"/>
  <c r="DY170"/>
  <c r="DZ169"/>
  <c r="DY168"/>
  <c r="DZ167"/>
  <c r="DY166"/>
  <c r="DZ165"/>
  <c r="DY164"/>
  <c r="DZ163"/>
  <c r="DY162"/>
  <c r="DZ161"/>
  <c r="DY160"/>
  <c r="DZ159"/>
  <c r="DY158"/>
  <c r="DZ157"/>
  <c r="DY156"/>
  <c r="DZ155"/>
  <c r="DY154"/>
  <c r="DZ153"/>
  <c r="DY152"/>
  <c r="DZ151"/>
  <c r="DY150"/>
  <c r="DZ149"/>
  <c r="DY148"/>
  <c r="DZ147"/>
  <c r="DY146"/>
  <c r="DZ145"/>
  <c r="DY144"/>
  <c r="DZ143"/>
  <c r="DY142"/>
  <c r="DZ141"/>
  <c r="DY140"/>
  <c r="DY138"/>
  <c r="DY136"/>
  <c r="DY134"/>
  <c r="DF133"/>
  <c r="AI133" s="1"/>
  <c r="DX132"/>
  <c r="DZ132"/>
  <c r="DX130"/>
  <c r="DZ130"/>
  <c r="DX128"/>
  <c r="DZ128"/>
  <c r="DX126"/>
  <c r="DZ126"/>
  <c r="DX124"/>
  <c r="DZ124"/>
  <c r="DX122"/>
  <c r="DX120"/>
  <c r="DX118"/>
  <c r="DX116"/>
  <c r="DX114"/>
  <c r="DX112"/>
  <c r="DX110"/>
  <c r="DX108"/>
  <c r="DX106"/>
  <c r="DX104"/>
  <c r="DX102"/>
  <c r="DX100"/>
  <c r="DX98"/>
  <c r="DX96"/>
  <c r="DX94"/>
  <c r="DX92"/>
  <c r="DX90"/>
  <c r="DX88"/>
  <c r="DZ82"/>
  <c r="H11" i="52"/>
  <c r="W4" s="1"/>
  <c r="T4" s="1"/>
  <c r="L11"/>
  <c r="N11"/>
  <c r="P11"/>
  <c r="I11"/>
  <c r="X4" s="1"/>
  <c r="M11"/>
  <c r="O11"/>
  <c r="AQ808" i="27"/>
  <c r="AQ872"/>
  <c r="AQ696"/>
  <c r="AQ712"/>
  <c r="AQ728"/>
  <c r="AQ744"/>
  <c r="AQ762"/>
  <c r="AQ778"/>
  <c r="AQ794"/>
  <c r="AQ810"/>
  <c r="AQ826"/>
  <c r="AQ842"/>
  <c r="AQ874"/>
  <c r="AQ931"/>
  <c r="AQ962"/>
  <c r="AQ905"/>
  <c r="AQ921"/>
  <c r="AQ937"/>
  <c r="AQ953"/>
  <c r="AQ968"/>
  <c r="AQ984"/>
  <c r="AQ772"/>
  <c r="AQ687"/>
  <c r="AQ691"/>
  <c r="AQ695"/>
  <c r="AQ699"/>
  <c r="AQ703"/>
  <c r="AQ707"/>
  <c r="AQ711"/>
  <c r="AQ715"/>
  <c r="AQ719"/>
  <c r="AQ723"/>
  <c r="AQ727"/>
  <c r="AQ731"/>
  <c r="AQ735"/>
  <c r="AQ739"/>
  <c r="AQ743"/>
  <c r="AQ747"/>
  <c r="AQ751"/>
  <c r="AQ755"/>
  <c r="AQ761"/>
  <c r="AQ769"/>
  <c r="AQ777"/>
  <c r="AQ785"/>
  <c r="AQ793"/>
  <c r="AQ801"/>
  <c r="AQ809"/>
  <c r="AQ817"/>
  <c r="AQ825"/>
  <c r="AQ833"/>
  <c r="AQ843"/>
  <c r="AQ851"/>
  <c r="AQ859"/>
  <c r="AQ867"/>
  <c r="AQ875"/>
  <c r="AQ883"/>
  <c r="AQ891"/>
  <c r="AQ899"/>
  <c r="AQ903"/>
  <c r="DJ9"/>
  <c r="DJ11"/>
  <c r="DJ13"/>
  <c r="DJ15"/>
  <c r="DJ17"/>
  <c r="DJ19"/>
  <c r="DJ21"/>
  <c r="DJ23"/>
  <c r="DJ25"/>
  <c r="DJ27"/>
  <c r="DJ29"/>
  <c r="DJ31"/>
  <c r="DJ33"/>
  <c r="DJ35"/>
  <c r="DJ37"/>
  <c r="DJ39"/>
  <c r="DJ41"/>
  <c r="DJ43"/>
  <c r="DJ45"/>
  <c r="DJ47"/>
  <c r="DJ49"/>
  <c r="DJ51"/>
  <c r="DJ53"/>
  <c r="DJ55"/>
  <c r="DJ57"/>
  <c r="DJ59"/>
  <c r="DJ61"/>
  <c r="DJ63"/>
  <c r="DJ65"/>
  <c r="DJ67"/>
  <c r="DJ69"/>
  <c r="DJ71"/>
  <c r="DJ73"/>
  <c r="DJ75"/>
  <c r="DJ77"/>
  <c r="DJ79"/>
  <c r="DJ81"/>
  <c r="DJ83"/>
  <c r="DJ85"/>
  <c r="DJ87"/>
  <c r="DJ89"/>
  <c r="DJ91"/>
  <c r="DJ93"/>
  <c r="DJ95"/>
  <c r="DJ97"/>
  <c r="DJ99"/>
  <c r="DJ101"/>
  <c r="DJ103"/>
  <c r="DJ105"/>
  <c r="DJ107"/>
  <c r="DJ109"/>
  <c r="DJ111"/>
  <c r="DJ113"/>
  <c r="DJ115"/>
  <c r="DJ117"/>
  <c r="DJ119"/>
  <c r="DJ121"/>
  <c r="DJ376"/>
  <c r="DJ377"/>
  <c r="DJ378"/>
  <c r="DJ379"/>
  <c r="DJ380"/>
  <c r="DJ381"/>
  <c r="DJ382"/>
  <c r="DJ383"/>
  <c r="DJ384"/>
  <c r="DJ385"/>
  <c r="DJ386"/>
  <c r="DJ387"/>
  <c r="DJ388"/>
  <c r="DJ389"/>
  <c r="DJ390"/>
  <c r="DJ391"/>
  <c r="DJ392"/>
  <c r="DJ393"/>
  <c r="DJ394"/>
  <c r="DJ395"/>
  <c r="DJ396"/>
  <c r="DJ397"/>
  <c r="DJ398"/>
  <c r="DJ399"/>
  <c r="DJ400"/>
  <c r="DJ401"/>
  <c r="DJ402"/>
  <c r="DJ403"/>
  <c r="DJ404"/>
  <c r="DJ405"/>
  <c r="DJ406"/>
  <c r="DJ407"/>
  <c r="DJ408"/>
  <c r="DJ409"/>
  <c r="DJ410"/>
  <c r="DJ411"/>
  <c r="DJ412"/>
  <c r="DJ413"/>
  <c r="DJ414"/>
  <c r="DJ415"/>
  <c r="DJ416"/>
  <c r="DJ417"/>
  <c r="DJ418"/>
  <c r="DJ419"/>
  <c r="DJ420"/>
  <c r="DJ421"/>
  <c r="DJ422"/>
  <c r="DJ423"/>
  <c r="DJ424"/>
  <c r="DJ425"/>
  <c r="DJ426"/>
  <c r="DJ427"/>
  <c r="DJ428"/>
  <c r="DJ429"/>
  <c r="DJ430"/>
  <c r="DJ431"/>
  <c r="DJ432"/>
  <c r="DJ433"/>
  <c r="DJ434"/>
  <c r="DJ435"/>
  <c r="DJ436"/>
  <c r="DJ437"/>
  <c r="DJ438"/>
  <c r="DJ439"/>
  <c r="DJ440"/>
  <c r="DJ441"/>
  <c r="DJ442"/>
  <c r="DJ443"/>
  <c r="DJ444"/>
  <c r="DJ445"/>
  <c r="DJ446"/>
  <c r="DJ447"/>
  <c r="DJ448"/>
  <c r="DJ449"/>
  <c r="DJ450"/>
  <c r="DJ451"/>
  <c r="DJ452"/>
  <c r="DJ453"/>
  <c r="DJ454"/>
  <c r="DJ455"/>
  <c r="DJ456"/>
  <c r="DJ457"/>
  <c r="DJ458"/>
  <c r="DJ459"/>
  <c r="DJ460"/>
  <c r="DJ461"/>
  <c r="DJ462"/>
  <c r="DJ463"/>
  <c r="DJ464"/>
  <c r="DJ465"/>
  <c r="DJ466"/>
  <c r="DJ467"/>
  <c r="DJ468"/>
  <c r="DJ469"/>
  <c r="DJ470"/>
  <c r="DJ471"/>
  <c r="DJ472"/>
  <c r="DJ473"/>
  <c r="DJ474"/>
  <c r="DJ475"/>
  <c r="DJ476"/>
  <c r="DJ477"/>
  <c r="DJ478"/>
  <c r="DJ479"/>
  <c r="DJ480"/>
  <c r="DJ481"/>
  <c r="DJ482"/>
  <c r="DJ483"/>
  <c r="DJ484"/>
  <c r="DJ485"/>
  <c r="DJ486"/>
  <c r="DJ487"/>
  <c r="DJ488"/>
  <c r="DJ489"/>
  <c r="DJ490"/>
  <c r="DJ491"/>
  <c r="DJ492"/>
  <c r="DJ493"/>
  <c r="DJ494"/>
  <c r="DJ495"/>
  <c r="DJ496"/>
  <c r="DJ497"/>
  <c r="DJ498"/>
  <c r="DJ499"/>
  <c r="DJ500"/>
  <c r="DJ501"/>
  <c r="DJ502"/>
  <c r="DJ503"/>
  <c r="DJ504"/>
  <c r="DJ505"/>
  <c r="DJ506"/>
  <c r="DJ507"/>
  <c r="DJ508"/>
  <c r="DJ509"/>
  <c r="DJ510"/>
  <c r="DJ511"/>
  <c r="DJ512"/>
  <c r="DJ513"/>
  <c r="DJ514"/>
  <c r="DJ515"/>
  <c r="DJ516"/>
  <c r="DJ517"/>
  <c r="DJ518"/>
  <c r="DJ519"/>
  <c r="DJ520"/>
  <c r="DJ521"/>
  <c r="DJ522"/>
  <c r="DJ523"/>
  <c r="DJ524"/>
  <c r="DJ525"/>
  <c r="DJ526"/>
  <c r="DJ527"/>
  <c r="DJ528"/>
  <c r="DJ529"/>
  <c r="DJ530"/>
  <c r="DJ531"/>
  <c r="DJ532"/>
  <c r="DJ533"/>
  <c r="DJ534"/>
  <c r="DJ535"/>
  <c r="DJ536"/>
  <c r="DJ537"/>
  <c r="DJ538"/>
  <c r="DJ539"/>
  <c r="DJ540"/>
  <c r="DJ541"/>
  <c r="DJ542"/>
  <c r="DJ543"/>
  <c r="DJ544"/>
  <c r="DJ545"/>
  <c r="DJ546"/>
  <c r="DJ547"/>
  <c r="DJ548"/>
  <c r="DJ549"/>
  <c r="DJ550"/>
  <c r="DJ551"/>
  <c r="DJ552"/>
  <c r="DJ553"/>
  <c r="DJ554"/>
  <c r="DJ555"/>
  <c r="DJ556"/>
  <c r="DJ557"/>
  <c r="DJ558"/>
  <c r="DJ559"/>
  <c r="DJ560"/>
  <c r="DJ561"/>
  <c r="DJ562"/>
  <c r="DJ563"/>
  <c r="DJ564"/>
  <c r="DJ565"/>
  <c r="DJ566"/>
  <c r="DJ567"/>
  <c r="DJ568"/>
  <c r="DJ569"/>
  <c r="DJ570"/>
  <c r="DJ571"/>
  <c r="DJ572"/>
  <c r="DJ573"/>
  <c r="DJ574"/>
  <c r="DJ575"/>
  <c r="DJ576"/>
  <c r="DJ577"/>
  <c r="DJ578"/>
  <c r="DJ579"/>
  <c r="DJ580"/>
  <c r="DJ581"/>
  <c r="DJ582"/>
  <c r="DJ583"/>
  <c r="DJ584"/>
  <c r="DJ585"/>
  <c r="DJ586"/>
  <c r="DJ587"/>
  <c r="DJ588"/>
  <c r="DJ589"/>
  <c r="DJ590"/>
  <c r="DJ591"/>
  <c r="DJ592"/>
  <c r="DJ593"/>
  <c r="DJ594"/>
  <c r="DJ595"/>
  <c r="DJ596"/>
  <c r="DJ597"/>
  <c r="DJ598"/>
  <c r="DJ599"/>
  <c r="DJ600"/>
  <c r="DJ601"/>
  <c r="DJ602"/>
  <c r="DJ603"/>
  <c r="DJ604"/>
  <c r="DJ605"/>
  <c r="DJ606"/>
  <c r="DJ607"/>
  <c r="DJ608"/>
  <c r="DJ374"/>
  <c r="DJ372"/>
  <c r="DJ370"/>
  <c r="DJ368"/>
  <c r="DJ366"/>
  <c r="DJ364"/>
  <c r="DJ362"/>
  <c r="DJ360"/>
  <c r="DJ358"/>
  <c r="DJ356"/>
  <c r="DJ354"/>
  <c r="DJ352"/>
  <c r="DJ350"/>
  <c r="DJ348"/>
  <c r="DJ346"/>
  <c r="DJ344"/>
  <c r="DJ342"/>
  <c r="DJ340"/>
  <c r="DJ338"/>
  <c r="DJ336"/>
  <c r="DJ334"/>
  <c r="DJ332"/>
  <c r="DJ330"/>
  <c r="DJ328"/>
  <c r="DJ326"/>
  <c r="DJ324"/>
  <c r="DJ322"/>
  <c r="DJ320"/>
  <c r="DJ318"/>
  <c r="DJ316"/>
  <c r="DJ314"/>
  <c r="DJ312"/>
  <c r="DJ310"/>
  <c r="DJ308"/>
  <c r="DJ306"/>
  <c r="DJ304"/>
  <c r="DJ302"/>
  <c r="DJ375"/>
  <c r="DJ373"/>
  <c r="DJ371"/>
  <c r="DJ369"/>
  <c r="DJ367"/>
  <c r="DJ365"/>
  <c r="DJ363"/>
  <c r="DJ361"/>
  <c r="DJ359"/>
  <c r="DJ357"/>
  <c r="DJ355"/>
  <c r="DJ353"/>
  <c r="DJ351"/>
  <c r="DJ349"/>
  <c r="DJ347"/>
  <c r="DJ345"/>
  <c r="DJ343"/>
  <c r="DJ341"/>
  <c r="DJ339"/>
  <c r="DJ337"/>
  <c r="DJ335"/>
  <c r="DJ333"/>
  <c r="DJ331"/>
  <c r="DJ329"/>
  <c r="DJ327"/>
  <c r="DJ325"/>
  <c r="DJ323"/>
  <c r="DJ321"/>
  <c r="DJ319"/>
  <c r="DJ317"/>
  <c r="DJ315"/>
  <c r="DJ313"/>
  <c r="DJ311"/>
  <c r="DJ309"/>
  <c r="DJ307"/>
  <c r="DJ305"/>
  <c r="DJ303"/>
  <c r="DJ301"/>
  <c r="DJ299"/>
  <c r="DJ297"/>
  <c r="DJ295"/>
  <c r="DJ293"/>
  <c r="DJ291"/>
  <c r="DJ289"/>
  <c r="DJ287"/>
  <c r="DJ285"/>
  <c r="DJ283"/>
  <c r="DJ281"/>
  <c r="DJ279"/>
  <c r="DJ277"/>
  <c r="DJ275"/>
  <c r="DJ273"/>
  <c r="DJ271"/>
  <c r="DJ269"/>
  <c r="DJ267"/>
  <c r="DJ265"/>
  <c r="DJ263"/>
  <c r="DJ261"/>
  <c r="DJ259"/>
  <c r="DJ257"/>
  <c r="DJ255"/>
  <c r="DJ253"/>
  <c r="DJ251"/>
  <c r="DJ249"/>
  <c r="DJ247"/>
  <c r="DJ245"/>
  <c r="DJ243"/>
  <c r="DJ241"/>
  <c r="DJ239"/>
  <c r="DJ237"/>
  <c r="DJ235"/>
  <c r="DJ233"/>
  <c r="DJ231"/>
  <c r="DJ229"/>
  <c r="DJ227"/>
  <c r="DJ225"/>
  <c r="DJ223"/>
  <c r="DJ221"/>
  <c r="DJ219"/>
  <c r="DJ217"/>
  <c r="DJ215"/>
  <c r="DJ213"/>
  <c r="DJ211"/>
  <c r="DJ209"/>
  <c r="DJ207"/>
  <c r="DJ205"/>
  <c r="DJ203"/>
  <c r="DJ201"/>
  <c r="DJ199"/>
  <c r="DJ197"/>
  <c r="DJ195"/>
  <c r="DJ193"/>
  <c r="DJ191"/>
  <c r="DJ189"/>
  <c r="DJ187"/>
  <c r="DJ185"/>
  <c r="DJ183"/>
  <c r="DJ181"/>
  <c r="DJ179"/>
  <c r="DJ177"/>
  <c r="DJ175"/>
  <c r="DJ300"/>
  <c r="DJ298"/>
  <c r="DJ296"/>
  <c r="DJ294"/>
  <c r="DJ292"/>
  <c r="DJ290"/>
  <c r="DJ288"/>
  <c r="DJ286"/>
  <c r="DJ284"/>
  <c r="DJ282"/>
  <c r="DJ280"/>
  <c r="DJ278"/>
  <c r="DJ276"/>
  <c r="DJ274"/>
  <c r="DJ272"/>
  <c r="DJ270"/>
  <c r="DJ268"/>
  <c r="DJ266"/>
  <c r="DJ264"/>
  <c r="DJ262"/>
  <c r="DJ260"/>
  <c r="DJ258"/>
  <c r="DJ256"/>
  <c r="DJ254"/>
  <c r="DJ252"/>
  <c r="DJ250"/>
  <c r="DJ248"/>
  <c r="DJ246"/>
  <c r="DJ244"/>
  <c r="DJ242"/>
  <c r="DJ240"/>
  <c r="DJ238"/>
  <c r="DJ236"/>
  <c r="DJ234"/>
  <c r="DJ232"/>
  <c r="DJ230"/>
  <c r="DJ228"/>
  <c r="DJ226"/>
  <c r="DJ224"/>
  <c r="DJ222"/>
  <c r="DJ220"/>
  <c r="DJ218"/>
  <c r="DJ216"/>
  <c r="DJ214"/>
  <c r="DJ212"/>
  <c r="DJ210"/>
  <c r="DJ208"/>
  <c r="DJ206"/>
  <c r="DJ204"/>
  <c r="DJ202"/>
  <c r="DJ200"/>
  <c r="DJ198"/>
  <c r="DJ196"/>
  <c r="DJ194"/>
  <c r="DJ192"/>
  <c r="DJ190"/>
  <c r="DJ188"/>
  <c r="DJ186"/>
  <c r="DJ184"/>
  <c r="DJ182"/>
  <c r="DJ180"/>
  <c r="DJ178"/>
  <c r="DJ176"/>
  <c r="DJ173"/>
  <c r="DJ171"/>
  <c r="DJ169"/>
  <c r="DJ167"/>
  <c r="DJ165"/>
  <c r="DJ163"/>
  <c r="DJ161"/>
  <c r="DJ159"/>
  <c r="DJ157"/>
  <c r="DJ155"/>
  <c r="DJ153"/>
  <c r="DJ151"/>
  <c r="DJ149"/>
  <c r="DJ147"/>
  <c r="DJ145"/>
  <c r="DJ143"/>
  <c r="DJ141"/>
  <c r="DJ139"/>
  <c r="DJ137"/>
  <c r="DJ135"/>
  <c r="DJ133"/>
  <c r="DJ131"/>
  <c r="DJ129"/>
  <c r="DJ127"/>
  <c r="DJ125"/>
  <c r="DJ123"/>
  <c r="DJ174"/>
  <c r="DJ172"/>
  <c r="DJ170"/>
  <c r="DJ168"/>
  <c r="DJ166"/>
  <c r="DJ164"/>
  <c r="DJ162"/>
  <c r="DJ160"/>
  <c r="DJ158"/>
  <c r="DJ156"/>
  <c r="DJ154"/>
  <c r="DJ152"/>
  <c r="DJ150"/>
  <c r="DJ148"/>
  <c r="DJ146"/>
  <c r="DJ144"/>
  <c r="DJ142"/>
  <c r="DJ140"/>
  <c r="DJ138"/>
  <c r="DJ136"/>
  <c r="DJ134"/>
  <c r="DJ132"/>
  <c r="DJ130"/>
  <c r="DJ128"/>
  <c r="DJ126"/>
  <c r="DJ124"/>
  <c r="DJ122"/>
  <c r="DJ120"/>
  <c r="DJ118"/>
  <c r="DJ116"/>
  <c r="DJ114"/>
  <c r="DJ112"/>
  <c r="DJ110"/>
  <c r="DJ108"/>
  <c r="DJ106"/>
  <c r="DJ104"/>
  <c r="DJ102"/>
  <c r="DJ100"/>
  <c r="DJ98"/>
  <c r="DJ96"/>
  <c r="DJ94"/>
  <c r="DJ92"/>
  <c r="DJ90"/>
  <c r="DJ88"/>
  <c r="DJ86"/>
  <c r="DJ84"/>
  <c r="DJ82"/>
  <c r="DJ80"/>
  <c r="DJ78"/>
  <c r="DJ76"/>
  <c r="DJ74"/>
  <c r="DJ72"/>
  <c r="DJ70"/>
  <c r="DJ68"/>
  <c r="DJ66"/>
  <c r="DJ64"/>
  <c r="DJ62"/>
  <c r="DJ60"/>
  <c r="DJ58"/>
  <c r="DJ56"/>
  <c r="DJ54"/>
  <c r="DJ52"/>
  <c r="DJ50"/>
  <c r="DJ48"/>
  <c r="DJ46"/>
  <c r="DJ44"/>
  <c r="DJ42"/>
  <c r="DJ40"/>
  <c r="DJ38"/>
  <c r="DJ36"/>
  <c r="DJ34"/>
  <c r="DJ32"/>
  <c r="DJ30"/>
  <c r="DJ28"/>
  <c r="DJ26"/>
  <c r="DJ24"/>
  <c r="DJ22"/>
  <c r="DJ20"/>
  <c r="DJ18"/>
  <c r="DJ16"/>
  <c r="DJ14"/>
  <c r="DJ12"/>
  <c r="DJ10"/>
  <c r="G3"/>
  <c r="F4" s="1"/>
  <c r="AG3"/>
  <c r="G5"/>
  <c r="H5" i="49"/>
  <c r="O10" s="1"/>
  <c r="H6"/>
  <c r="K10" s="1"/>
  <c r="R9"/>
  <c r="H11"/>
  <c r="I11"/>
  <c r="J11"/>
  <c r="K11"/>
  <c r="L11"/>
  <c r="M11"/>
  <c r="N11"/>
  <c r="O11"/>
  <c r="P11"/>
  <c r="Q11"/>
  <c r="I10"/>
  <c r="AI9" i="27" l="1"/>
  <c r="AI13"/>
  <c r="AI17"/>
  <c r="AI28"/>
  <c r="DT15"/>
  <c r="DF18"/>
  <c r="AI18" s="1"/>
  <c r="DS30"/>
  <c r="DS28"/>
  <c r="DS105"/>
  <c r="DS104"/>
  <c r="DS102"/>
  <c r="DS101"/>
  <c r="DS99"/>
  <c r="DS85"/>
  <c r="DQ75"/>
  <c r="DR72"/>
  <c r="DS70"/>
  <c r="DT37"/>
  <c r="DT11"/>
  <c r="DR104"/>
  <c r="DT102"/>
  <c r="DR85"/>
  <c r="DS72"/>
  <c r="DS59"/>
  <c r="DS55"/>
  <c r="DS46"/>
  <c r="DS32"/>
  <c r="DT96"/>
  <c r="DS74"/>
  <c r="DR65"/>
  <c r="DS53"/>
  <c r="DS84"/>
  <c r="DS81"/>
  <c r="DR57"/>
  <c r="DT53"/>
  <c r="DS49"/>
  <c r="DS45"/>
  <c r="DS38"/>
  <c r="DS20"/>
  <c r="DS34"/>
  <c r="DS31"/>
  <c r="DS27"/>
  <c r="DS26"/>
  <c r="DR38"/>
  <c r="DS10"/>
  <c r="DR34"/>
  <c r="DY34" s="1"/>
  <c r="DR32"/>
  <c r="DY32" s="1"/>
  <c r="DS24"/>
  <c r="DQ33"/>
  <c r="DY33" s="1"/>
  <c r="DT17"/>
  <c r="DT14"/>
  <c r="DT13"/>
  <c r="DR13"/>
  <c r="DS18"/>
  <c r="DS17"/>
  <c r="DS14"/>
  <c r="DS13"/>
  <c r="DX55"/>
  <c r="DX54"/>
  <c r="DX50"/>
  <c r="DX46"/>
  <c r="DX45"/>
  <c r="DX42"/>
  <c r="DX41"/>
  <c r="DX39"/>
  <c r="DX38"/>
  <c r="DX33"/>
  <c r="DX23"/>
  <c r="DX15"/>
  <c r="DX12"/>
  <c r="DW33"/>
  <c r="DS37"/>
  <c r="DS35"/>
  <c r="DR52"/>
  <c r="DS50"/>
  <c r="DS48"/>
  <c r="DS47"/>
  <c r="DT44"/>
  <c r="DS42"/>
  <c r="DS40"/>
  <c r="DS39"/>
  <c r="DR53"/>
  <c r="DR45"/>
  <c r="EB45" s="1"/>
  <c r="DS44"/>
  <c r="DR30"/>
  <c r="DY30" s="1"/>
  <c r="DR28"/>
  <c r="DY28" s="1"/>
  <c r="DR26"/>
  <c r="DQ31"/>
  <c r="DQ29"/>
  <c r="EB29" s="1"/>
  <c r="DQ27"/>
  <c r="DS15"/>
  <c r="DS11"/>
  <c r="H10" i="49"/>
  <c r="EB999" i="27"/>
  <c r="EA999"/>
  <c r="EC999" s="1"/>
  <c r="AO999" s="1"/>
  <c r="EB998"/>
  <c r="EA998"/>
  <c r="EC998" s="1"/>
  <c r="AO998" s="1"/>
  <c r="EB997"/>
  <c r="EA997"/>
  <c r="EC997" s="1"/>
  <c r="AO997" s="1"/>
  <c r="EB996"/>
  <c r="EA996"/>
  <c r="EC996" s="1"/>
  <c r="AO996" s="1"/>
  <c r="EB995"/>
  <c r="EA995"/>
  <c r="EC995" s="1"/>
  <c r="AO995" s="1"/>
  <c r="EB994"/>
  <c r="EA994"/>
  <c r="EC994" s="1"/>
  <c r="AO994" s="1"/>
  <c r="EB993"/>
  <c r="EA993"/>
  <c r="EC993" s="1"/>
  <c r="AO993" s="1"/>
  <c r="EB992"/>
  <c r="EA992"/>
  <c r="EC992" s="1"/>
  <c r="AO992" s="1"/>
  <c r="EB991"/>
  <c r="EA991"/>
  <c r="EC991" s="1"/>
  <c r="AO991" s="1"/>
  <c r="EB990"/>
  <c r="EA990"/>
  <c r="EC990" s="1"/>
  <c r="AO990" s="1"/>
  <c r="EB989"/>
  <c r="EA989"/>
  <c r="EC989" s="1"/>
  <c r="AO989" s="1"/>
  <c r="EB988"/>
  <c r="EA988"/>
  <c r="EC988" s="1"/>
  <c r="AO988" s="1"/>
  <c r="EB987"/>
  <c r="EA987"/>
  <c r="EC987" s="1"/>
  <c r="AO987" s="1"/>
  <c r="EB986"/>
  <c r="EA986"/>
  <c r="EC986" s="1"/>
  <c r="AO986" s="1"/>
  <c r="EB985"/>
  <c r="EA985"/>
  <c r="EC985" s="1"/>
  <c r="AO985" s="1"/>
  <c r="EB984"/>
  <c r="EA984"/>
  <c r="EC984" s="1"/>
  <c r="AO984" s="1"/>
  <c r="EB983"/>
  <c r="EA983"/>
  <c r="EC983" s="1"/>
  <c r="AO983" s="1"/>
  <c r="EB982"/>
  <c r="EA982"/>
  <c r="EC982" s="1"/>
  <c r="AO982" s="1"/>
  <c r="EB981"/>
  <c r="EA981"/>
  <c r="EC981" s="1"/>
  <c r="AO981" s="1"/>
  <c r="EB980"/>
  <c r="EA980"/>
  <c r="EC980" s="1"/>
  <c r="AO980" s="1"/>
  <c r="EB979"/>
  <c r="EA979"/>
  <c r="EC979" s="1"/>
  <c r="AO979" s="1"/>
  <c r="EB978"/>
  <c r="EA978"/>
  <c r="EC978" s="1"/>
  <c r="AO978" s="1"/>
  <c r="EB977"/>
  <c r="EA977"/>
  <c r="EC977" s="1"/>
  <c r="AO977" s="1"/>
  <c r="EB976"/>
  <c r="EA976"/>
  <c r="EC976" s="1"/>
  <c r="AO976" s="1"/>
  <c r="EB975"/>
  <c r="EA975"/>
  <c r="EC975" s="1"/>
  <c r="AO975" s="1"/>
  <c r="EB974"/>
  <c r="EA974"/>
  <c r="EC974" s="1"/>
  <c r="AO974" s="1"/>
  <c r="EB973"/>
  <c r="EA973"/>
  <c r="EC973" s="1"/>
  <c r="AO973" s="1"/>
  <c r="EB972"/>
  <c r="EA972"/>
  <c r="EC972" s="1"/>
  <c r="AO972" s="1"/>
  <c r="EB971"/>
  <c r="EA971"/>
  <c r="EC971" s="1"/>
  <c r="AO971" s="1"/>
  <c r="EB970"/>
  <c r="EA970"/>
  <c r="EC970" s="1"/>
  <c r="AO970" s="1"/>
  <c r="EB969"/>
  <c r="EA969"/>
  <c r="EC969" s="1"/>
  <c r="AO969" s="1"/>
  <c r="EB968"/>
  <c r="EA968"/>
  <c r="EC968" s="1"/>
  <c r="AO968" s="1"/>
  <c r="EB967"/>
  <c r="EA967"/>
  <c r="EC967" s="1"/>
  <c r="AO967" s="1"/>
  <c r="EB966"/>
  <c r="EA966"/>
  <c r="EC966" s="1"/>
  <c r="AO966" s="1"/>
  <c r="EB965"/>
  <c r="EA965"/>
  <c r="EC965" s="1"/>
  <c r="AO965" s="1"/>
  <c r="EB964"/>
  <c r="EA964"/>
  <c r="EC964" s="1"/>
  <c r="AO964" s="1"/>
  <c r="EB963"/>
  <c r="EA963"/>
  <c r="EC963" s="1"/>
  <c r="AO963" s="1"/>
  <c r="EB962"/>
  <c r="EA962"/>
  <c r="EC962" s="1"/>
  <c r="AO962" s="1"/>
  <c r="EB961"/>
  <c r="EA961"/>
  <c r="EC961" s="1"/>
  <c r="AO961" s="1"/>
  <c r="EB960"/>
  <c r="EA960"/>
  <c r="EC960" s="1"/>
  <c r="AO960" s="1"/>
  <c r="EB959"/>
  <c r="EA959"/>
  <c r="EC959" s="1"/>
  <c r="AO959" s="1"/>
  <c r="EB958"/>
  <c r="EA958"/>
  <c r="EC958" s="1"/>
  <c r="AO958" s="1"/>
  <c r="EB957"/>
  <c r="EA957"/>
  <c r="EC957" s="1"/>
  <c r="AO957" s="1"/>
  <c r="EB956"/>
  <c r="EA956"/>
  <c r="EC956" s="1"/>
  <c r="AO956" s="1"/>
  <c r="EB955"/>
  <c r="EA955"/>
  <c r="EC955" s="1"/>
  <c r="AO955" s="1"/>
  <c r="EB954"/>
  <c r="EA954"/>
  <c r="EC954" s="1"/>
  <c r="AO954" s="1"/>
  <c r="EB953"/>
  <c r="EA953"/>
  <c r="EC953" s="1"/>
  <c r="AO953" s="1"/>
  <c r="EB952"/>
  <c r="EA952"/>
  <c r="EC952" s="1"/>
  <c r="AO952" s="1"/>
  <c r="EB951"/>
  <c r="EA951"/>
  <c r="EC951" s="1"/>
  <c r="AO951" s="1"/>
  <c r="EB950"/>
  <c r="EA950"/>
  <c r="EC950" s="1"/>
  <c r="AO950" s="1"/>
  <c r="EB949"/>
  <c r="EA949"/>
  <c r="EB948"/>
  <c r="EA948"/>
  <c r="EC948" s="1"/>
  <c r="AO948" s="1"/>
  <c r="EB947"/>
  <c r="EA947"/>
  <c r="EC947" s="1"/>
  <c r="AO947" s="1"/>
  <c r="EB946"/>
  <c r="EA946"/>
  <c r="EC946" s="1"/>
  <c r="AO946" s="1"/>
  <c r="EB945"/>
  <c r="EA945"/>
  <c r="EC945" s="1"/>
  <c r="AO945" s="1"/>
  <c r="EB944"/>
  <c r="EA944"/>
  <c r="EC944" s="1"/>
  <c r="AO944" s="1"/>
  <c r="EB943"/>
  <c r="EA943"/>
  <c r="EC943" s="1"/>
  <c r="AO943" s="1"/>
  <c r="EB942"/>
  <c r="EA942"/>
  <c r="EC942" s="1"/>
  <c r="AO942" s="1"/>
  <c r="EB941"/>
  <c r="EA941"/>
  <c r="EC941" s="1"/>
  <c r="AO941" s="1"/>
  <c r="EB940"/>
  <c r="EA940"/>
  <c r="EC940" s="1"/>
  <c r="AO940" s="1"/>
  <c r="EB939"/>
  <c r="EA939"/>
  <c r="EC939" s="1"/>
  <c r="AO939" s="1"/>
  <c r="EB938"/>
  <c r="EA938"/>
  <c r="EC938" s="1"/>
  <c r="AO938" s="1"/>
  <c r="EB937"/>
  <c r="EA937"/>
  <c r="EC937" s="1"/>
  <c r="AO937" s="1"/>
  <c r="EB936"/>
  <c r="EA936"/>
  <c r="EC936" s="1"/>
  <c r="AO936" s="1"/>
  <c r="EB935"/>
  <c r="EA935"/>
  <c r="EC935" s="1"/>
  <c r="AO935" s="1"/>
  <c r="EB934"/>
  <c r="EA934"/>
  <c r="EC934" s="1"/>
  <c r="AO934" s="1"/>
  <c r="EB933"/>
  <c r="EA933"/>
  <c r="EC933" s="1"/>
  <c r="AO933" s="1"/>
  <c r="EB932"/>
  <c r="EA932"/>
  <c r="EC932" s="1"/>
  <c r="AO932" s="1"/>
  <c r="EB931"/>
  <c r="EA931"/>
  <c r="EC931" s="1"/>
  <c r="AO931" s="1"/>
  <c r="EB930"/>
  <c r="EA930"/>
  <c r="EC930" s="1"/>
  <c r="AO930" s="1"/>
  <c r="EB929"/>
  <c r="EA929"/>
  <c r="EC929" s="1"/>
  <c r="AO929" s="1"/>
  <c r="EB928"/>
  <c r="EA928"/>
  <c r="EC928" s="1"/>
  <c r="AO928" s="1"/>
  <c r="EB927"/>
  <c r="EA927"/>
  <c r="EC927" s="1"/>
  <c r="AO927" s="1"/>
  <c r="EB926"/>
  <c r="EA926"/>
  <c r="EC926" s="1"/>
  <c r="AO926" s="1"/>
  <c r="EB925"/>
  <c r="EA925"/>
  <c r="EC925" s="1"/>
  <c r="AO925" s="1"/>
  <c r="EB924"/>
  <c r="EA924"/>
  <c r="EC924" s="1"/>
  <c r="AO924" s="1"/>
  <c r="EB923"/>
  <c r="EA923"/>
  <c r="EC923" s="1"/>
  <c r="AO923" s="1"/>
  <c r="EB922"/>
  <c r="EA922"/>
  <c r="EC922" s="1"/>
  <c r="AO922" s="1"/>
  <c r="EB921"/>
  <c r="EA921"/>
  <c r="EC921" s="1"/>
  <c r="AO921" s="1"/>
  <c r="EB920"/>
  <c r="EA920"/>
  <c r="EC920" s="1"/>
  <c r="AO920" s="1"/>
  <c r="EB919"/>
  <c r="EA919"/>
  <c r="EC919" s="1"/>
  <c r="AO919" s="1"/>
  <c r="EB918"/>
  <c r="EA918"/>
  <c r="EC918" s="1"/>
  <c r="AO918" s="1"/>
  <c r="EB917"/>
  <c r="EA917"/>
  <c r="EC917" s="1"/>
  <c r="AO917" s="1"/>
  <c r="EB916"/>
  <c r="EA916"/>
  <c r="EC916" s="1"/>
  <c r="AO916" s="1"/>
  <c r="EB915"/>
  <c r="EA915"/>
  <c r="EC915" s="1"/>
  <c r="AO915" s="1"/>
  <c r="EB914"/>
  <c r="EA914"/>
  <c r="EC914" s="1"/>
  <c r="AO914" s="1"/>
  <c r="EB913"/>
  <c r="EA913"/>
  <c r="EC913" s="1"/>
  <c r="AO913" s="1"/>
  <c r="EB912"/>
  <c r="EA912"/>
  <c r="EC912" s="1"/>
  <c r="AO912" s="1"/>
  <c r="EB911"/>
  <c r="EA911"/>
  <c r="EC911" s="1"/>
  <c r="AO911" s="1"/>
  <c r="EB910"/>
  <c r="EA910"/>
  <c r="EC910" s="1"/>
  <c r="AO910" s="1"/>
  <c r="EB909"/>
  <c r="EA909"/>
  <c r="EC909" s="1"/>
  <c r="AO909" s="1"/>
  <c r="EB908"/>
  <c r="EA908"/>
  <c r="EC908" s="1"/>
  <c r="AO908" s="1"/>
  <c r="EB907"/>
  <c r="EA907"/>
  <c r="EC907" s="1"/>
  <c r="AO907" s="1"/>
  <c r="EB906"/>
  <c r="EA906"/>
  <c r="EC906" s="1"/>
  <c r="AO906" s="1"/>
  <c r="EB905"/>
  <c r="EA905"/>
  <c r="EC905" s="1"/>
  <c r="AO905" s="1"/>
  <c r="EB904"/>
  <c r="EA904"/>
  <c r="EC904" s="1"/>
  <c r="AO904" s="1"/>
  <c r="EB903"/>
  <c r="EA903"/>
  <c r="EC903" s="1"/>
  <c r="AO903" s="1"/>
  <c r="EB902"/>
  <c r="EA902"/>
  <c r="EC902" s="1"/>
  <c r="AO902" s="1"/>
  <c r="EB901"/>
  <c r="EA901"/>
  <c r="EC901" s="1"/>
  <c r="AO901" s="1"/>
  <c r="EB900"/>
  <c r="EA900"/>
  <c r="EC900" s="1"/>
  <c r="AO900" s="1"/>
  <c r="EB899"/>
  <c r="EA899"/>
  <c r="EC899" s="1"/>
  <c r="AO899" s="1"/>
  <c r="EB898"/>
  <c r="EA898"/>
  <c r="EC898" s="1"/>
  <c r="AO898" s="1"/>
  <c r="EB897"/>
  <c r="EA897"/>
  <c r="EC897" s="1"/>
  <c r="AO897" s="1"/>
  <c r="EB896"/>
  <c r="EA896"/>
  <c r="EC896" s="1"/>
  <c r="AO896" s="1"/>
  <c r="EB895"/>
  <c r="EA895"/>
  <c r="EC895" s="1"/>
  <c r="AO895" s="1"/>
  <c r="EB894"/>
  <c r="EA894"/>
  <c r="EC894" s="1"/>
  <c r="AO894" s="1"/>
  <c r="EB893"/>
  <c r="EA893"/>
  <c r="EC893" s="1"/>
  <c r="AO893" s="1"/>
  <c r="EB892"/>
  <c r="EA892"/>
  <c r="EC892" s="1"/>
  <c r="AO892" s="1"/>
  <c r="EB891"/>
  <c r="EA891"/>
  <c r="EC891" s="1"/>
  <c r="AO891" s="1"/>
  <c r="EB890"/>
  <c r="EA890"/>
  <c r="EC890" s="1"/>
  <c r="AO890" s="1"/>
  <c r="EB889"/>
  <c r="EA889"/>
  <c r="EC889" s="1"/>
  <c r="AO889" s="1"/>
  <c r="EB888"/>
  <c r="EA888"/>
  <c r="EC888" s="1"/>
  <c r="AO888" s="1"/>
  <c r="EB887"/>
  <c r="EA887"/>
  <c r="EC887" s="1"/>
  <c r="AO887" s="1"/>
  <c r="EB886"/>
  <c r="EA886"/>
  <c r="EC886" s="1"/>
  <c r="AO886" s="1"/>
  <c r="EB885"/>
  <c r="EA885"/>
  <c r="EC885" s="1"/>
  <c r="AO885" s="1"/>
  <c r="EB884"/>
  <c r="EA884"/>
  <c r="EC884" s="1"/>
  <c r="AO884" s="1"/>
  <c r="EB883"/>
  <c r="EA883"/>
  <c r="EC883" s="1"/>
  <c r="AO883" s="1"/>
  <c r="EB882"/>
  <c r="EA882"/>
  <c r="EC882" s="1"/>
  <c r="AO882" s="1"/>
  <c r="EB881"/>
  <c r="EA881"/>
  <c r="EC881" s="1"/>
  <c r="AO881" s="1"/>
  <c r="EB880"/>
  <c r="EA880"/>
  <c r="EC880" s="1"/>
  <c r="AO880" s="1"/>
  <c r="EB879"/>
  <c r="EA879"/>
  <c r="EC879" s="1"/>
  <c r="AO879" s="1"/>
  <c r="EB878"/>
  <c r="EA878"/>
  <c r="EC878" s="1"/>
  <c r="AO878" s="1"/>
  <c r="EB877"/>
  <c r="EA877"/>
  <c r="EC877" s="1"/>
  <c r="AO877" s="1"/>
  <c r="EB876"/>
  <c r="EA876"/>
  <c r="EB875"/>
  <c r="EA875"/>
  <c r="EC875" s="1"/>
  <c r="AO875" s="1"/>
  <c r="EB874"/>
  <c r="EA874"/>
  <c r="EC874" s="1"/>
  <c r="AO874" s="1"/>
  <c r="EB873"/>
  <c r="EA873"/>
  <c r="EC873" s="1"/>
  <c r="AO873" s="1"/>
  <c r="EB872"/>
  <c r="EA872"/>
  <c r="EC872" s="1"/>
  <c r="AO872" s="1"/>
  <c r="EB871"/>
  <c r="EA871"/>
  <c r="EC871" s="1"/>
  <c r="AO871" s="1"/>
  <c r="EB870"/>
  <c r="EA870"/>
  <c r="EC870" s="1"/>
  <c r="AO870" s="1"/>
  <c r="EB869"/>
  <c r="EA869"/>
  <c r="EC869" s="1"/>
  <c r="AO869" s="1"/>
  <c r="EB868"/>
  <c r="EA868"/>
  <c r="EC868" s="1"/>
  <c r="AO868" s="1"/>
  <c r="EB867"/>
  <c r="EA867"/>
  <c r="EC867" s="1"/>
  <c r="AO867" s="1"/>
  <c r="EB866"/>
  <c r="EA866"/>
  <c r="EC866" s="1"/>
  <c r="AO866" s="1"/>
  <c r="EB865"/>
  <c r="EA865"/>
  <c r="EC865" s="1"/>
  <c r="AO865" s="1"/>
  <c r="EB864"/>
  <c r="EA864"/>
  <c r="EC864" s="1"/>
  <c r="AO864" s="1"/>
  <c r="EB863"/>
  <c r="EA863"/>
  <c r="EC863" s="1"/>
  <c r="AO863" s="1"/>
  <c r="EB862"/>
  <c r="EA862"/>
  <c r="EC862" s="1"/>
  <c r="AO862" s="1"/>
  <c r="EB861"/>
  <c r="EA861"/>
  <c r="EC861" s="1"/>
  <c r="AO861" s="1"/>
  <c r="EB860"/>
  <c r="EA860"/>
  <c r="EC860" s="1"/>
  <c r="AO860" s="1"/>
  <c r="EB859"/>
  <c r="EA859"/>
  <c r="EC859" s="1"/>
  <c r="AO859" s="1"/>
  <c r="EB858"/>
  <c r="EA858"/>
  <c r="EC858" s="1"/>
  <c r="AO858" s="1"/>
  <c r="EB857"/>
  <c r="EA857"/>
  <c r="EC857" s="1"/>
  <c r="AO857" s="1"/>
  <c r="EB856"/>
  <c r="EA856"/>
  <c r="EC856" s="1"/>
  <c r="AO856" s="1"/>
  <c r="EB855"/>
  <c r="EA855"/>
  <c r="EC855" s="1"/>
  <c r="AO855" s="1"/>
  <c r="EB854"/>
  <c r="EA854"/>
  <c r="EC854" s="1"/>
  <c r="AO854" s="1"/>
  <c r="EB853"/>
  <c r="EA853"/>
  <c r="EC853" s="1"/>
  <c r="AO853" s="1"/>
  <c r="EB852"/>
  <c r="EA852"/>
  <c r="EC852" s="1"/>
  <c r="AO852" s="1"/>
  <c r="EB851"/>
  <c r="EA851"/>
  <c r="EC851" s="1"/>
  <c r="AO851" s="1"/>
  <c r="EB850"/>
  <c r="EA850"/>
  <c r="EC850" s="1"/>
  <c r="AO850" s="1"/>
  <c r="EB849"/>
  <c r="EA849"/>
  <c r="EC849" s="1"/>
  <c r="AO849" s="1"/>
  <c r="EB848"/>
  <c r="EA848"/>
  <c r="EC848" s="1"/>
  <c r="AO848" s="1"/>
  <c r="EB847"/>
  <c r="EA847"/>
  <c r="EC847" s="1"/>
  <c r="AO847" s="1"/>
  <c r="EB846"/>
  <c r="EA846"/>
  <c r="EC846" s="1"/>
  <c r="AO846" s="1"/>
  <c r="EB845"/>
  <c r="EA845"/>
  <c r="EC845" s="1"/>
  <c r="AO845" s="1"/>
  <c r="EB844"/>
  <c r="EA844"/>
  <c r="EC844" s="1"/>
  <c r="AO844" s="1"/>
  <c r="EB843"/>
  <c r="EA843"/>
  <c r="EC843" s="1"/>
  <c r="AO843" s="1"/>
  <c r="EB842"/>
  <c r="EA842"/>
  <c r="EC842" s="1"/>
  <c r="AO842" s="1"/>
  <c r="EB841"/>
  <c r="EA841"/>
  <c r="EC841" s="1"/>
  <c r="AO841" s="1"/>
  <c r="EB840"/>
  <c r="EA840"/>
  <c r="EC840" s="1"/>
  <c r="AO840" s="1"/>
  <c r="EB839"/>
  <c r="EA839"/>
  <c r="EC839" s="1"/>
  <c r="AO839" s="1"/>
  <c r="EB838"/>
  <c r="EA838"/>
  <c r="EC838" s="1"/>
  <c r="AO838" s="1"/>
  <c r="EB837"/>
  <c r="EA837"/>
  <c r="EC837" s="1"/>
  <c r="AO837" s="1"/>
  <c r="EB836"/>
  <c r="EA836"/>
  <c r="EC836" s="1"/>
  <c r="AO836" s="1"/>
  <c r="EB835"/>
  <c r="EA835"/>
  <c r="EC835" s="1"/>
  <c r="AO835" s="1"/>
  <c r="EB834"/>
  <c r="EA834"/>
  <c r="EC834" s="1"/>
  <c r="AO834" s="1"/>
  <c r="EB833"/>
  <c r="EA833"/>
  <c r="EC833" s="1"/>
  <c r="AO833" s="1"/>
  <c r="EB832"/>
  <c r="EA832"/>
  <c r="EC832" s="1"/>
  <c r="AO832" s="1"/>
  <c r="EB831"/>
  <c r="EA831"/>
  <c r="EC831" s="1"/>
  <c r="AO831" s="1"/>
  <c r="EB830"/>
  <c r="EA830"/>
  <c r="EC830" s="1"/>
  <c r="AO830" s="1"/>
  <c r="EB829"/>
  <c r="EA829"/>
  <c r="EC829" s="1"/>
  <c r="AO829" s="1"/>
  <c r="EB828"/>
  <c r="EA828"/>
  <c r="EC828" s="1"/>
  <c r="AO828" s="1"/>
  <c r="EB827"/>
  <c r="EA827"/>
  <c r="EC827" s="1"/>
  <c r="AO827" s="1"/>
  <c r="EB826"/>
  <c r="EA826"/>
  <c r="EC826" s="1"/>
  <c r="AO826" s="1"/>
  <c r="EB825"/>
  <c r="EA825"/>
  <c r="EC825" s="1"/>
  <c r="AO825" s="1"/>
  <c r="EB824"/>
  <c r="EA824"/>
  <c r="EC824" s="1"/>
  <c r="AO824" s="1"/>
  <c r="EB823"/>
  <c r="EA823"/>
  <c r="EC823" s="1"/>
  <c r="AO823" s="1"/>
  <c r="EB822"/>
  <c r="EA822"/>
  <c r="EC822" s="1"/>
  <c r="AO822" s="1"/>
  <c r="EB821"/>
  <c r="EA821"/>
  <c r="EC821" s="1"/>
  <c r="AO821" s="1"/>
  <c r="EB820"/>
  <c r="EA820"/>
  <c r="EC820" s="1"/>
  <c r="AO820" s="1"/>
  <c r="EB819"/>
  <c r="EA819"/>
  <c r="EC819" s="1"/>
  <c r="AO819" s="1"/>
  <c r="EB818"/>
  <c r="EA818"/>
  <c r="EC818" s="1"/>
  <c r="AO818" s="1"/>
  <c r="EB817"/>
  <c r="EA817"/>
  <c r="EC817" s="1"/>
  <c r="AO817" s="1"/>
  <c r="EB816"/>
  <c r="EA816"/>
  <c r="EC816" s="1"/>
  <c r="AO816" s="1"/>
  <c r="EB815"/>
  <c r="EA815"/>
  <c r="EC815" s="1"/>
  <c r="AO815" s="1"/>
  <c r="EB814"/>
  <c r="EA814"/>
  <c r="EC814" s="1"/>
  <c r="AO814" s="1"/>
  <c r="EB813"/>
  <c r="EA813"/>
  <c r="EC813" s="1"/>
  <c r="AO813" s="1"/>
  <c r="EB812"/>
  <c r="EA812"/>
  <c r="EC812" s="1"/>
  <c r="AO812" s="1"/>
  <c r="EB811"/>
  <c r="EA811"/>
  <c r="EC811" s="1"/>
  <c r="AO811" s="1"/>
  <c r="EB810"/>
  <c r="EA810"/>
  <c r="EC810" s="1"/>
  <c r="AO810" s="1"/>
  <c r="EB809"/>
  <c r="EA809"/>
  <c r="EC809" s="1"/>
  <c r="AO809" s="1"/>
  <c r="EB808"/>
  <c r="EA808"/>
  <c r="EC808" s="1"/>
  <c r="AO808" s="1"/>
  <c r="EB807"/>
  <c r="EA807"/>
  <c r="EC807" s="1"/>
  <c r="AO807" s="1"/>
  <c r="EB806"/>
  <c r="EA806"/>
  <c r="EC806" s="1"/>
  <c r="AO806" s="1"/>
  <c r="EB805"/>
  <c r="EA805"/>
  <c r="EC805" s="1"/>
  <c r="AO805" s="1"/>
  <c r="EB804"/>
  <c r="EA804"/>
  <c r="EC804" s="1"/>
  <c r="AO804" s="1"/>
  <c r="EB803"/>
  <c r="EA803"/>
  <c r="EC803" s="1"/>
  <c r="AO803" s="1"/>
  <c r="EB802"/>
  <c r="EA802"/>
  <c r="EC802" s="1"/>
  <c r="AO802" s="1"/>
  <c r="EB801"/>
  <c r="EA801"/>
  <c r="EC801" s="1"/>
  <c r="AO801" s="1"/>
  <c r="EB800"/>
  <c r="EA800"/>
  <c r="EC800" s="1"/>
  <c r="AO800" s="1"/>
  <c r="EB799"/>
  <c r="EA799"/>
  <c r="EC799" s="1"/>
  <c r="AO799" s="1"/>
  <c r="EB798"/>
  <c r="EA798"/>
  <c r="EC798" s="1"/>
  <c r="AO798" s="1"/>
  <c r="EB797"/>
  <c r="EA797"/>
  <c r="EC797" s="1"/>
  <c r="AO797" s="1"/>
  <c r="EB796"/>
  <c r="EA796"/>
  <c r="EC796" s="1"/>
  <c r="AO796" s="1"/>
  <c r="EB795"/>
  <c r="EA795"/>
  <c r="EC795" s="1"/>
  <c r="AO795" s="1"/>
  <c r="EB794"/>
  <c r="EA794"/>
  <c r="EC794" s="1"/>
  <c r="AO794" s="1"/>
  <c r="EB793"/>
  <c r="EA793"/>
  <c r="EC793" s="1"/>
  <c r="AO793" s="1"/>
  <c r="EB792"/>
  <c r="EA792"/>
  <c r="EC792" s="1"/>
  <c r="AO792" s="1"/>
  <c r="EB791"/>
  <c r="EA791"/>
  <c r="EC791" s="1"/>
  <c r="AO791" s="1"/>
  <c r="EB790"/>
  <c r="EA790"/>
  <c r="EC790" s="1"/>
  <c r="AO790" s="1"/>
  <c r="EB789"/>
  <c r="EA789"/>
  <c r="EC789" s="1"/>
  <c r="AO789" s="1"/>
  <c r="EB788"/>
  <c r="EA788"/>
  <c r="EC788" s="1"/>
  <c r="AO788" s="1"/>
  <c r="EB787"/>
  <c r="EA787"/>
  <c r="EC787" s="1"/>
  <c r="AO787" s="1"/>
  <c r="EB786"/>
  <c r="EA786"/>
  <c r="EC786" s="1"/>
  <c r="AO786" s="1"/>
  <c r="EB785"/>
  <c r="EA785"/>
  <c r="EC785" s="1"/>
  <c r="AO785" s="1"/>
  <c r="EB784"/>
  <c r="EA784"/>
  <c r="EC784" s="1"/>
  <c r="AO784" s="1"/>
  <c r="EB783"/>
  <c r="EA783"/>
  <c r="EC783" s="1"/>
  <c r="AO783" s="1"/>
  <c r="EB782"/>
  <c r="EA782"/>
  <c r="EC782" s="1"/>
  <c r="AO782" s="1"/>
  <c r="EB781"/>
  <c r="EA781"/>
  <c r="EC781" s="1"/>
  <c r="AO781" s="1"/>
  <c r="EB780"/>
  <c r="EA780"/>
  <c r="EC780" s="1"/>
  <c r="AO780" s="1"/>
  <c r="EB779"/>
  <c r="EA779"/>
  <c r="EC779" s="1"/>
  <c r="AO779" s="1"/>
  <c r="EB778"/>
  <c r="EA778"/>
  <c r="EC778" s="1"/>
  <c r="AO778" s="1"/>
  <c r="EB777"/>
  <c r="EA777"/>
  <c r="EC777" s="1"/>
  <c r="AO777" s="1"/>
  <c r="EB776"/>
  <c r="EA776"/>
  <c r="EC776" s="1"/>
  <c r="AO776" s="1"/>
  <c r="EB775"/>
  <c r="EA775"/>
  <c r="EC775" s="1"/>
  <c r="AO775" s="1"/>
  <c r="EB774"/>
  <c r="EA774"/>
  <c r="EC774" s="1"/>
  <c r="AO774" s="1"/>
  <c r="EB773"/>
  <c r="EA773"/>
  <c r="EC773" s="1"/>
  <c r="AO773" s="1"/>
  <c r="EB772"/>
  <c r="EA772"/>
  <c r="EC772" s="1"/>
  <c r="AO772" s="1"/>
  <c r="EB771"/>
  <c r="EA771"/>
  <c r="EC771" s="1"/>
  <c r="AO771" s="1"/>
  <c r="EB770"/>
  <c r="EA770"/>
  <c r="EC770" s="1"/>
  <c r="AO770" s="1"/>
  <c r="EB769"/>
  <c r="EA769"/>
  <c r="EC769" s="1"/>
  <c r="AO769" s="1"/>
  <c r="EB768"/>
  <c r="EA768"/>
  <c r="EC768" s="1"/>
  <c r="AO768" s="1"/>
  <c r="EB767"/>
  <c r="EA767"/>
  <c r="EC767" s="1"/>
  <c r="AO767" s="1"/>
  <c r="EB766"/>
  <c r="EA766"/>
  <c r="EC766" s="1"/>
  <c r="AO766" s="1"/>
  <c r="EB765"/>
  <c r="EA765"/>
  <c r="EC765" s="1"/>
  <c r="AO765" s="1"/>
  <c r="EB764"/>
  <c r="EA764"/>
  <c r="EC764" s="1"/>
  <c r="AO764" s="1"/>
  <c r="EB763"/>
  <c r="EA763"/>
  <c r="EC763" s="1"/>
  <c r="AO763" s="1"/>
  <c r="EB762"/>
  <c r="EA762"/>
  <c r="EC762" s="1"/>
  <c r="AO762" s="1"/>
  <c r="EB761"/>
  <c r="EA761"/>
  <c r="EC761" s="1"/>
  <c r="AO761" s="1"/>
  <c r="EB760"/>
  <c r="EA760"/>
  <c r="EC760" s="1"/>
  <c r="AO760" s="1"/>
  <c r="EB759"/>
  <c r="EA759"/>
  <c r="EC759" s="1"/>
  <c r="AO759" s="1"/>
  <c r="EB758"/>
  <c r="EA758"/>
  <c r="EC758" s="1"/>
  <c r="AO758" s="1"/>
  <c r="EB757"/>
  <c r="EA757"/>
  <c r="EC757" s="1"/>
  <c r="AO757" s="1"/>
  <c r="EB756"/>
  <c r="EA756"/>
  <c r="EC756" s="1"/>
  <c r="AO756" s="1"/>
  <c r="EB755"/>
  <c r="EA755"/>
  <c r="EC755" s="1"/>
  <c r="AO755" s="1"/>
  <c r="EB754"/>
  <c r="EA754"/>
  <c r="EC754" s="1"/>
  <c r="AO754" s="1"/>
  <c r="EB753"/>
  <c r="EA753"/>
  <c r="EC753" s="1"/>
  <c r="AO753" s="1"/>
  <c r="EB752"/>
  <c r="EA752"/>
  <c r="EC752" s="1"/>
  <c r="AO752" s="1"/>
  <c r="EB751"/>
  <c r="EA751"/>
  <c r="EC751" s="1"/>
  <c r="AO751" s="1"/>
  <c r="EB750"/>
  <c r="EA750"/>
  <c r="EC750" s="1"/>
  <c r="AO750" s="1"/>
  <c r="EB749"/>
  <c r="EA749"/>
  <c r="EC749" s="1"/>
  <c r="AO749" s="1"/>
  <c r="EB748"/>
  <c r="EA748"/>
  <c r="EC748" s="1"/>
  <c r="AO748" s="1"/>
  <c r="EB747"/>
  <c r="EA747"/>
  <c r="EC747" s="1"/>
  <c r="AO747" s="1"/>
  <c r="EB746"/>
  <c r="EA746"/>
  <c r="EC746" s="1"/>
  <c r="AO746" s="1"/>
  <c r="EB745"/>
  <c r="EA745"/>
  <c r="EC745" s="1"/>
  <c r="AO745" s="1"/>
  <c r="EB744"/>
  <c r="EA744"/>
  <c r="EC744" s="1"/>
  <c r="AO744" s="1"/>
  <c r="EB743"/>
  <c r="EA743"/>
  <c r="EC743" s="1"/>
  <c r="AO743" s="1"/>
  <c r="EB742"/>
  <c r="EA742"/>
  <c r="EC742" s="1"/>
  <c r="AO742" s="1"/>
  <c r="EB741"/>
  <c r="EA741"/>
  <c r="EC741" s="1"/>
  <c r="AO741" s="1"/>
  <c r="EB740"/>
  <c r="EA740"/>
  <c r="EC740" s="1"/>
  <c r="AO740" s="1"/>
  <c r="EB739"/>
  <c r="EA739"/>
  <c r="EC739" s="1"/>
  <c r="AO739" s="1"/>
  <c r="EB738"/>
  <c r="EA738"/>
  <c r="EC738" s="1"/>
  <c r="AO738" s="1"/>
  <c r="EB737"/>
  <c r="EA737"/>
  <c r="EC737" s="1"/>
  <c r="AO737" s="1"/>
  <c r="EB736"/>
  <c r="EA736"/>
  <c r="EC736" s="1"/>
  <c r="AO736" s="1"/>
  <c r="EB735"/>
  <c r="EA735"/>
  <c r="EC735" s="1"/>
  <c r="AO735" s="1"/>
  <c r="EB734"/>
  <c r="EA734"/>
  <c r="EC734" s="1"/>
  <c r="AO734" s="1"/>
  <c r="EB733"/>
  <c r="EA733"/>
  <c r="EC733" s="1"/>
  <c r="AO733" s="1"/>
  <c r="EB732"/>
  <c r="EA732"/>
  <c r="EC732" s="1"/>
  <c r="AO732" s="1"/>
  <c r="EB731"/>
  <c r="EA731"/>
  <c r="EC731" s="1"/>
  <c r="AO731" s="1"/>
  <c r="EB730"/>
  <c r="EA730"/>
  <c r="EC730" s="1"/>
  <c r="AO730" s="1"/>
  <c r="EB729"/>
  <c r="EA729"/>
  <c r="EC729" s="1"/>
  <c r="AO729" s="1"/>
  <c r="EB728"/>
  <c r="EA728"/>
  <c r="EC728" s="1"/>
  <c r="AO728" s="1"/>
  <c r="EB727"/>
  <c r="EA727"/>
  <c r="EC727" s="1"/>
  <c r="AO727" s="1"/>
  <c r="EB726"/>
  <c r="EA726"/>
  <c r="EC726" s="1"/>
  <c r="AO726" s="1"/>
  <c r="EB725"/>
  <c r="EA725"/>
  <c r="EC725" s="1"/>
  <c r="AO725" s="1"/>
  <c r="EB724"/>
  <c r="EA724"/>
  <c r="EC724" s="1"/>
  <c r="AO724" s="1"/>
  <c r="EB723"/>
  <c r="EA723"/>
  <c r="EC723" s="1"/>
  <c r="AO723" s="1"/>
  <c r="EB722"/>
  <c r="EA722"/>
  <c r="EC722" s="1"/>
  <c r="AO722" s="1"/>
  <c r="EB721"/>
  <c r="EA721"/>
  <c r="EC721" s="1"/>
  <c r="AO721" s="1"/>
  <c r="EB720"/>
  <c r="EA720"/>
  <c r="EC720" s="1"/>
  <c r="AO720" s="1"/>
  <c r="EB719"/>
  <c r="EA719"/>
  <c r="EC719" s="1"/>
  <c r="AO719" s="1"/>
  <c r="EB718"/>
  <c r="EA718"/>
  <c r="EC718" s="1"/>
  <c r="AO718" s="1"/>
  <c r="EB717"/>
  <c r="EA717"/>
  <c r="EC717" s="1"/>
  <c r="AO717" s="1"/>
  <c r="EB716"/>
  <c r="EA716"/>
  <c r="EC716" s="1"/>
  <c r="AO716" s="1"/>
  <c r="EB715"/>
  <c r="EA715"/>
  <c r="EC715" s="1"/>
  <c r="AO715" s="1"/>
  <c r="EB714"/>
  <c r="EA714"/>
  <c r="EC714" s="1"/>
  <c r="AO714" s="1"/>
  <c r="EB713"/>
  <c r="EA713"/>
  <c r="EC713" s="1"/>
  <c r="AO713" s="1"/>
  <c r="EB712"/>
  <c r="EA712"/>
  <c r="EC712" s="1"/>
  <c r="AO712" s="1"/>
  <c r="EB711"/>
  <c r="EA711"/>
  <c r="EC711" s="1"/>
  <c r="AO711" s="1"/>
  <c r="EB710"/>
  <c r="EA710"/>
  <c r="EC710" s="1"/>
  <c r="AO710" s="1"/>
  <c r="EB709"/>
  <c r="EA709"/>
  <c r="EC709" s="1"/>
  <c r="AO709" s="1"/>
  <c r="EB708"/>
  <c r="EA708"/>
  <c r="EC708" s="1"/>
  <c r="AO708" s="1"/>
  <c r="EB707"/>
  <c r="EA707"/>
  <c r="EC707" s="1"/>
  <c r="AO707" s="1"/>
  <c r="EB706"/>
  <c r="EA706"/>
  <c r="EC706" s="1"/>
  <c r="AO706" s="1"/>
  <c r="EB705"/>
  <c r="EA705"/>
  <c r="EC705" s="1"/>
  <c r="AO705" s="1"/>
  <c r="EB704"/>
  <c r="EA704"/>
  <c r="EC704" s="1"/>
  <c r="AO704" s="1"/>
  <c r="EB703"/>
  <c r="EA703"/>
  <c r="EC703" s="1"/>
  <c r="AO703" s="1"/>
  <c r="EB702"/>
  <c r="EA702"/>
  <c r="EC702" s="1"/>
  <c r="AO702" s="1"/>
  <c r="EB701"/>
  <c r="EA701"/>
  <c r="EC701" s="1"/>
  <c r="AO701" s="1"/>
  <c r="EB700"/>
  <c r="EA700"/>
  <c r="EC700" s="1"/>
  <c r="AO700" s="1"/>
  <c r="EB699"/>
  <c r="EA699"/>
  <c r="EC699" s="1"/>
  <c r="AO699" s="1"/>
  <c r="EB698"/>
  <c r="EA698"/>
  <c r="EC698" s="1"/>
  <c r="AO698" s="1"/>
  <c r="EB697"/>
  <c r="EA697"/>
  <c r="EC697" s="1"/>
  <c r="AO697" s="1"/>
  <c r="EB696"/>
  <c r="EA696"/>
  <c r="EC696" s="1"/>
  <c r="AO696" s="1"/>
  <c r="EB695"/>
  <c r="EA695"/>
  <c r="EC695" s="1"/>
  <c r="AO695" s="1"/>
  <c r="EB694"/>
  <c r="EA694"/>
  <c r="EC694" s="1"/>
  <c r="AO694" s="1"/>
  <c r="EB693"/>
  <c r="EA693"/>
  <c r="EC693" s="1"/>
  <c r="AO693" s="1"/>
  <c r="EB692"/>
  <c r="EA692"/>
  <c r="EC692" s="1"/>
  <c r="AO692" s="1"/>
  <c r="EB691"/>
  <c r="EA691"/>
  <c r="EC691" s="1"/>
  <c r="AO691" s="1"/>
  <c r="EB690"/>
  <c r="EA690"/>
  <c r="EC690" s="1"/>
  <c r="AO690" s="1"/>
  <c r="EB689"/>
  <c r="EA689"/>
  <c r="EC689" s="1"/>
  <c r="AO689" s="1"/>
  <c r="EB688"/>
  <c r="EA688"/>
  <c r="EC688" s="1"/>
  <c r="AO688" s="1"/>
  <c r="EB687"/>
  <c r="EA687"/>
  <c r="EC687" s="1"/>
  <c r="AO687" s="1"/>
  <c r="EB686"/>
  <c r="EA686"/>
  <c r="EC686" s="1"/>
  <c r="AO686" s="1"/>
  <c r="EB685"/>
  <c r="EA685"/>
  <c r="EC685" s="1"/>
  <c r="AO685" s="1"/>
  <c r="EB684"/>
  <c r="EA684"/>
  <c r="EC684" s="1"/>
  <c r="AO684" s="1"/>
  <c r="EB683"/>
  <c r="EA683"/>
  <c r="EC683" s="1"/>
  <c r="AO683" s="1"/>
  <c r="EB682"/>
  <c r="EA682"/>
  <c r="EC682" s="1"/>
  <c r="AO682" s="1"/>
  <c r="EB681"/>
  <c r="EA681"/>
  <c r="EC681" s="1"/>
  <c r="AO681" s="1"/>
  <c r="EB680"/>
  <c r="EA680"/>
  <c r="EC680" s="1"/>
  <c r="AO680" s="1"/>
  <c r="EB679"/>
  <c r="EA679"/>
  <c r="EC679" s="1"/>
  <c r="AO679" s="1"/>
  <c r="EB678"/>
  <c r="EA678"/>
  <c r="EC678" s="1"/>
  <c r="AO678" s="1"/>
  <c r="EB677"/>
  <c r="EA677"/>
  <c r="EC677" s="1"/>
  <c r="AO677" s="1"/>
  <c r="EB676"/>
  <c r="EA676"/>
  <c r="EC676" s="1"/>
  <c r="AO676" s="1"/>
  <c r="EB675"/>
  <c r="EA675"/>
  <c r="EC675" s="1"/>
  <c r="AO675" s="1"/>
  <c r="EB674"/>
  <c r="EA674"/>
  <c r="EC674" s="1"/>
  <c r="AO674" s="1"/>
  <c r="EB673"/>
  <c r="EA673"/>
  <c r="EC673" s="1"/>
  <c r="AO673" s="1"/>
  <c r="EB672"/>
  <c r="EA672"/>
  <c r="EC672" s="1"/>
  <c r="AO672" s="1"/>
  <c r="EB671"/>
  <c r="EA671"/>
  <c r="EC671" s="1"/>
  <c r="AO671" s="1"/>
  <c r="EB670"/>
  <c r="EA670"/>
  <c r="EC670" s="1"/>
  <c r="AO670" s="1"/>
  <c r="EB669"/>
  <c r="EA669"/>
  <c r="EC669" s="1"/>
  <c r="AO669" s="1"/>
  <c r="EB668"/>
  <c r="EA668"/>
  <c r="EC668" s="1"/>
  <c r="AO668" s="1"/>
  <c r="EB667"/>
  <c r="EA667"/>
  <c r="EC667" s="1"/>
  <c r="AO667" s="1"/>
  <c r="EB666"/>
  <c r="EA666"/>
  <c r="EC666" s="1"/>
  <c r="AO666" s="1"/>
  <c r="EB665"/>
  <c r="EA665"/>
  <c r="EC665" s="1"/>
  <c r="AO665" s="1"/>
  <c r="EB664"/>
  <c r="EA664"/>
  <c r="EC664" s="1"/>
  <c r="AO664" s="1"/>
  <c r="EB663"/>
  <c r="EA663"/>
  <c r="EC663" s="1"/>
  <c r="AO663" s="1"/>
  <c r="EB662"/>
  <c r="EA662"/>
  <c r="EC662" s="1"/>
  <c r="AO662" s="1"/>
  <c r="EB661"/>
  <c r="EA661"/>
  <c r="EC661" s="1"/>
  <c r="AO661" s="1"/>
  <c r="EB660"/>
  <c r="EA660"/>
  <c r="EC660" s="1"/>
  <c r="AO660" s="1"/>
  <c r="EB659"/>
  <c r="EA659"/>
  <c r="EC659" s="1"/>
  <c r="AO659" s="1"/>
  <c r="EB658"/>
  <c r="EA658"/>
  <c r="EC658" s="1"/>
  <c r="AO658" s="1"/>
  <c r="EB657"/>
  <c r="EA657"/>
  <c r="EC657" s="1"/>
  <c r="AO657" s="1"/>
  <c r="EB656"/>
  <c r="EA656"/>
  <c r="EC656" s="1"/>
  <c r="AO656" s="1"/>
  <c r="EB655"/>
  <c r="EA655"/>
  <c r="EC655" s="1"/>
  <c r="AO655" s="1"/>
  <c r="EB654"/>
  <c r="EA654"/>
  <c r="EC654" s="1"/>
  <c r="AO654" s="1"/>
  <c r="EB653"/>
  <c r="EA653"/>
  <c r="EC653" s="1"/>
  <c r="AO653" s="1"/>
  <c r="EB652"/>
  <c r="EA652"/>
  <c r="EC652" s="1"/>
  <c r="AO652" s="1"/>
  <c r="EB651"/>
  <c r="EA651"/>
  <c r="EC651" s="1"/>
  <c r="AO651" s="1"/>
  <c r="EB650"/>
  <c r="EA650"/>
  <c r="EC650" s="1"/>
  <c r="AO650" s="1"/>
  <c r="EB649"/>
  <c r="EA649"/>
  <c r="EC649" s="1"/>
  <c r="AO649" s="1"/>
  <c r="EB648"/>
  <c r="EA648"/>
  <c r="EC648" s="1"/>
  <c r="AO648" s="1"/>
  <c r="EB647"/>
  <c r="EA647"/>
  <c r="EC647" s="1"/>
  <c r="AO647" s="1"/>
  <c r="EB646"/>
  <c r="EA646"/>
  <c r="EC646" s="1"/>
  <c r="AO646" s="1"/>
  <c r="EB645"/>
  <c r="EA645"/>
  <c r="EC645" s="1"/>
  <c r="AO645" s="1"/>
  <c r="EB644"/>
  <c r="EA644"/>
  <c r="EC644" s="1"/>
  <c r="AO644" s="1"/>
  <c r="EB643"/>
  <c r="EA643"/>
  <c r="EC643" s="1"/>
  <c r="AO643" s="1"/>
  <c r="EB642"/>
  <c r="EA642"/>
  <c r="EC642" s="1"/>
  <c r="AO642" s="1"/>
  <c r="EB641"/>
  <c r="EA641"/>
  <c r="EC641" s="1"/>
  <c r="AO641" s="1"/>
  <c r="EB640"/>
  <c r="EA640"/>
  <c r="EC640" s="1"/>
  <c r="AO640" s="1"/>
  <c r="EB639"/>
  <c r="EA639"/>
  <c r="EC639" s="1"/>
  <c r="AO639" s="1"/>
  <c r="EB638"/>
  <c r="EA638"/>
  <c r="EC638" s="1"/>
  <c r="AO638" s="1"/>
  <c r="EB637"/>
  <c r="EA637"/>
  <c r="EC637" s="1"/>
  <c r="AO637" s="1"/>
  <c r="EB636"/>
  <c r="EA636"/>
  <c r="EC636" s="1"/>
  <c r="AO636" s="1"/>
  <c r="EB635"/>
  <c r="EA635"/>
  <c r="EC635" s="1"/>
  <c r="AO635" s="1"/>
  <c r="EB634"/>
  <c r="EA634"/>
  <c r="EC634" s="1"/>
  <c r="AO634" s="1"/>
  <c r="EB633"/>
  <c r="EA633"/>
  <c r="EC633" s="1"/>
  <c r="AO633" s="1"/>
  <c r="EB632"/>
  <c r="EA632"/>
  <c r="EC632" s="1"/>
  <c r="AO632" s="1"/>
  <c r="EB631"/>
  <c r="EA631"/>
  <c r="EC631" s="1"/>
  <c r="AO631" s="1"/>
  <c r="EB630"/>
  <c r="EA630"/>
  <c r="EC630" s="1"/>
  <c r="AO630" s="1"/>
  <c r="EB629"/>
  <c r="EA629"/>
  <c r="EC629" s="1"/>
  <c r="AO629" s="1"/>
  <c r="EB628"/>
  <c r="EA628"/>
  <c r="EC628" s="1"/>
  <c r="AO628" s="1"/>
  <c r="EB627"/>
  <c r="EA627"/>
  <c r="EC627" s="1"/>
  <c r="AO627" s="1"/>
  <c r="EB626"/>
  <c r="EA626"/>
  <c r="EC626" s="1"/>
  <c r="AO626" s="1"/>
  <c r="EB625"/>
  <c r="EA625"/>
  <c r="EC625" s="1"/>
  <c r="AO625" s="1"/>
  <c r="EB624"/>
  <c r="EA624"/>
  <c r="EC624" s="1"/>
  <c r="AO624" s="1"/>
  <c r="EB623"/>
  <c r="EA623"/>
  <c r="EC623" s="1"/>
  <c r="AO623" s="1"/>
  <c r="EB622"/>
  <c r="EA622"/>
  <c r="EC622" s="1"/>
  <c r="AO622" s="1"/>
  <c r="EB621"/>
  <c r="EA621"/>
  <c r="EC621" s="1"/>
  <c r="AO621" s="1"/>
  <c r="EB620"/>
  <c r="EA620"/>
  <c r="EC620" s="1"/>
  <c r="AO620" s="1"/>
  <c r="EB619"/>
  <c r="EA619"/>
  <c r="EC619" s="1"/>
  <c r="AO619" s="1"/>
  <c r="EB618"/>
  <c r="EA618"/>
  <c r="EC618" s="1"/>
  <c r="AO618" s="1"/>
  <c r="EB617"/>
  <c r="EA617"/>
  <c r="EC617" s="1"/>
  <c r="AO617" s="1"/>
  <c r="EB616"/>
  <c r="EA616"/>
  <c r="EC616" s="1"/>
  <c r="AO616" s="1"/>
  <c r="EB615"/>
  <c r="EA615"/>
  <c r="EC615" s="1"/>
  <c r="AO615" s="1"/>
  <c r="EB614"/>
  <c r="EA614"/>
  <c r="EC614" s="1"/>
  <c r="AO614" s="1"/>
  <c r="EB613"/>
  <c r="EA613"/>
  <c r="EC613" s="1"/>
  <c r="AO613" s="1"/>
  <c r="EB612"/>
  <c r="EA612"/>
  <c r="EC612" s="1"/>
  <c r="AO612" s="1"/>
  <c r="EB611"/>
  <c r="EA611"/>
  <c r="EC611" s="1"/>
  <c r="AO611" s="1"/>
  <c r="EB610"/>
  <c r="EA610"/>
  <c r="EC610" s="1"/>
  <c r="AO610" s="1"/>
  <c r="EB609"/>
  <c r="EA609"/>
  <c r="EC609" s="1"/>
  <c r="AO609" s="1"/>
  <c r="EB608"/>
  <c r="EA608"/>
  <c r="EC608" s="1"/>
  <c r="AO608" s="1"/>
  <c r="EB606"/>
  <c r="EA606"/>
  <c r="EC606" s="1"/>
  <c r="AO606" s="1"/>
  <c r="EB604"/>
  <c r="EA604"/>
  <c r="EC604" s="1"/>
  <c r="AO604" s="1"/>
  <c r="EB602"/>
  <c r="EA602"/>
  <c r="EC602" s="1"/>
  <c r="AO602" s="1"/>
  <c r="EB600"/>
  <c r="EA600"/>
  <c r="EC600" s="1"/>
  <c r="AO600" s="1"/>
  <c r="EB598"/>
  <c r="EA598"/>
  <c r="EC598" s="1"/>
  <c r="AO598" s="1"/>
  <c r="EB596"/>
  <c r="EA596"/>
  <c r="EC596" s="1"/>
  <c r="AO596" s="1"/>
  <c r="EB594"/>
  <c r="EA594"/>
  <c r="EC594" s="1"/>
  <c r="AO594" s="1"/>
  <c r="EB592"/>
  <c r="EA592"/>
  <c r="EC592" s="1"/>
  <c r="AO592" s="1"/>
  <c r="EB590"/>
  <c r="EA590"/>
  <c r="EB588"/>
  <c r="EA588"/>
  <c r="EB586"/>
  <c r="EA586"/>
  <c r="EB584"/>
  <c r="EA584"/>
  <c r="EB583"/>
  <c r="EA583"/>
  <c r="EB582"/>
  <c r="EA582"/>
  <c r="EB581"/>
  <c r="EA581"/>
  <c r="EB580"/>
  <c r="EA580"/>
  <c r="EB579"/>
  <c r="EA579"/>
  <c r="EB578"/>
  <c r="EA578"/>
  <c r="EB577"/>
  <c r="EA577"/>
  <c r="EB576"/>
  <c r="EA576"/>
  <c r="EB575"/>
  <c r="EA575"/>
  <c r="EB574"/>
  <c r="EA574"/>
  <c r="EB573"/>
  <c r="EA573"/>
  <c r="EB572"/>
  <c r="EA572"/>
  <c r="EB571"/>
  <c r="EA571"/>
  <c r="EB570"/>
  <c r="EA570"/>
  <c r="EB569"/>
  <c r="EA569"/>
  <c r="EB568"/>
  <c r="EA568"/>
  <c r="EB567"/>
  <c r="EA567"/>
  <c r="EB566"/>
  <c r="EA566"/>
  <c r="EB565"/>
  <c r="EA565"/>
  <c r="EB564"/>
  <c r="EA564"/>
  <c r="EB563"/>
  <c r="EA563"/>
  <c r="EB562"/>
  <c r="EA562"/>
  <c r="EB561"/>
  <c r="EA561"/>
  <c r="EC561" s="1"/>
  <c r="AO561" s="1"/>
  <c r="EB560"/>
  <c r="EA560"/>
  <c r="EC560" s="1"/>
  <c r="AO560" s="1"/>
  <c r="EB559"/>
  <c r="EA559"/>
  <c r="EC559" s="1"/>
  <c r="AO559" s="1"/>
  <c r="EB558"/>
  <c r="EA558"/>
  <c r="EC558" s="1"/>
  <c r="AO558" s="1"/>
  <c r="EB557"/>
  <c r="EA557"/>
  <c r="EC557" s="1"/>
  <c r="AO557" s="1"/>
  <c r="EB556"/>
  <c r="EA556"/>
  <c r="EC556" s="1"/>
  <c r="AO556" s="1"/>
  <c r="EB555"/>
  <c r="EA555"/>
  <c r="EC555" s="1"/>
  <c r="AO555" s="1"/>
  <c r="EB554"/>
  <c r="EA554"/>
  <c r="EC554" s="1"/>
  <c r="AO554" s="1"/>
  <c r="EB553"/>
  <c r="EA553"/>
  <c r="EC553" s="1"/>
  <c r="AO553" s="1"/>
  <c r="EB552"/>
  <c r="EA552"/>
  <c r="EC552" s="1"/>
  <c r="AO552" s="1"/>
  <c r="EB551"/>
  <c r="EA551"/>
  <c r="EC551" s="1"/>
  <c r="AO551" s="1"/>
  <c r="EB550"/>
  <c r="EA550"/>
  <c r="EC550" s="1"/>
  <c r="AO550" s="1"/>
  <c r="EB549"/>
  <c r="EA549"/>
  <c r="EC549" s="1"/>
  <c r="AO549" s="1"/>
  <c r="EB548"/>
  <c r="EA548"/>
  <c r="EC548" s="1"/>
  <c r="AO548" s="1"/>
  <c r="EB547"/>
  <c r="EA547"/>
  <c r="EC547" s="1"/>
  <c r="AO547" s="1"/>
  <c r="EB546"/>
  <c r="EA546"/>
  <c r="EC546" s="1"/>
  <c r="AO546" s="1"/>
  <c r="EB545"/>
  <c r="EA545"/>
  <c r="EC545" s="1"/>
  <c r="AO545" s="1"/>
  <c r="EB544"/>
  <c r="EA544"/>
  <c r="EC544" s="1"/>
  <c r="AO544" s="1"/>
  <c r="EB543"/>
  <c r="EA543"/>
  <c r="EC543" s="1"/>
  <c r="AO543" s="1"/>
  <c r="EB542"/>
  <c r="EA542"/>
  <c r="EC542" s="1"/>
  <c r="AO542" s="1"/>
  <c r="EB541"/>
  <c r="EA541"/>
  <c r="EC541" s="1"/>
  <c r="AO541" s="1"/>
  <c r="EB540"/>
  <c r="EA540"/>
  <c r="EC540" s="1"/>
  <c r="AO540" s="1"/>
  <c r="EB539"/>
  <c r="EA539"/>
  <c r="EC539" s="1"/>
  <c r="AO539" s="1"/>
  <c r="EB538"/>
  <c r="EA538"/>
  <c r="EC538" s="1"/>
  <c r="AO538" s="1"/>
  <c r="EB537"/>
  <c r="EA537"/>
  <c r="EC537" s="1"/>
  <c r="AO537" s="1"/>
  <c r="EB536"/>
  <c r="EA536"/>
  <c r="EC536" s="1"/>
  <c r="AO536" s="1"/>
  <c r="EB535"/>
  <c r="EA535"/>
  <c r="EC535" s="1"/>
  <c r="AO535" s="1"/>
  <c r="EB534"/>
  <c r="EA534"/>
  <c r="EC534" s="1"/>
  <c r="AO534" s="1"/>
  <c r="EB533"/>
  <c r="EA533"/>
  <c r="EC533" s="1"/>
  <c r="AO533" s="1"/>
  <c r="EB532"/>
  <c r="EA532"/>
  <c r="EC532" s="1"/>
  <c r="AO532" s="1"/>
  <c r="EB531"/>
  <c r="EA531"/>
  <c r="EC531" s="1"/>
  <c r="AO531" s="1"/>
  <c r="EB530"/>
  <c r="EA530"/>
  <c r="EC530" s="1"/>
  <c r="AO530" s="1"/>
  <c r="EB529"/>
  <c r="EA529"/>
  <c r="EC529" s="1"/>
  <c r="AO529" s="1"/>
  <c r="EB528"/>
  <c r="EA528"/>
  <c r="EC528" s="1"/>
  <c r="AO528" s="1"/>
  <c r="EB527"/>
  <c r="EA527"/>
  <c r="EC527" s="1"/>
  <c r="AO527" s="1"/>
  <c r="EB526"/>
  <c r="EA526"/>
  <c r="EC526" s="1"/>
  <c r="AO526" s="1"/>
  <c r="EB525"/>
  <c r="EA525"/>
  <c r="EC525" s="1"/>
  <c r="AO525" s="1"/>
  <c r="EB524"/>
  <c r="EA524"/>
  <c r="EC524" s="1"/>
  <c r="AO524" s="1"/>
  <c r="EB523"/>
  <c r="EA523"/>
  <c r="EC523" s="1"/>
  <c r="AO523" s="1"/>
  <c r="EB522"/>
  <c r="EA522"/>
  <c r="EC522" s="1"/>
  <c r="AO522" s="1"/>
  <c r="EB521"/>
  <c r="EA521"/>
  <c r="EC521" s="1"/>
  <c r="AO521" s="1"/>
  <c r="EB520"/>
  <c r="EA520"/>
  <c r="EC520" s="1"/>
  <c r="AO520" s="1"/>
  <c r="EB519"/>
  <c r="EA519"/>
  <c r="EC519" s="1"/>
  <c r="AO519" s="1"/>
  <c r="EB518"/>
  <c r="EA518"/>
  <c r="EC518" s="1"/>
  <c r="AO518" s="1"/>
  <c r="EB517"/>
  <c r="EA517"/>
  <c r="EC517" s="1"/>
  <c r="AO517" s="1"/>
  <c r="EB516"/>
  <c r="EA516"/>
  <c r="EC516" s="1"/>
  <c r="AO516" s="1"/>
  <c r="EB515"/>
  <c r="EA515"/>
  <c r="EC515" s="1"/>
  <c r="AO515" s="1"/>
  <c r="EB514"/>
  <c r="EA514"/>
  <c r="EC514" s="1"/>
  <c r="AO514" s="1"/>
  <c r="EB513"/>
  <c r="EA513"/>
  <c r="EC513" s="1"/>
  <c r="AO513" s="1"/>
  <c r="EB512"/>
  <c r="EA512"/>
  <c r="EC512" s="1"/>
  <c r="AO512" s="1"/>
  <c r="EB511"/>
  <c r="EA511"/>
  <c r="EC511" s="1"/>
  <c r="AO511" s="1"/>
  <c r="EB510"/>
  <c r="EA510"/>
  <c r="EC510" s="1"/>
  <c r="AO510" s="1"/>
  <c r="EB509"/>
  <c r="EA509"/>
  <c r="EC509" s="1"/>
  <c r="AO509" s="1"/>
  <c r="EB508"/>
  <c r="EA508"/>
  <c r="EC508" s="1"/>
  <c r="AO508" s="1"/>
  <c r="EB507"/>
  <c r="EA507"/>
  <c r="EC507" s="1"/>
  <c r="AO507" s="1"/>
  <c r="EB506"/>
  <c r="EA506"/>
  <c r="EC506" s="1"/>
  <c r="AO506" s="1"/>
  <c r="EB505"/>
  <c r="EA505"/>
  <c r="EC505" s="1"/>
  <c r="AO505" s="1"/>
  <c r="EB504"/>
  <c r="EA504"/>
  <c r="EC504" s="1"/>
  <c r="AO504" s="1"/>
  <c r="EB503"/>
  <c r="EA503"/>
  <c r="EC503" s="1"/>
  <c r="AO503" s="1"/>
  <c r="EB502"/>
  <c r="EA502"/>
  <c r="EC502" s="1"/>
  <c r="AO502" s="1"/>
  <c r="EB501"/>
  <c r="EA501"/>
  <c r="EC501" s="1"/>
  <c r="AO501" s="1"/>
  <c r="EB500"/>
  <c r="EA500"/>
  <c r="EC500" s="1"/>
  <c r="AO500" s="1"/>
  <c r="EB499"/>
  <c r="EA499"/>
  <c r="EC499" s="1"/>
  <c r="AO499" s="1"/>
  <c r="EB498"/>
  <c r="EA498"/>
  <c r="EC498" s="1"/>
  <c r="AO498" s="1"/>
  <c r="EB497"/>
  <c r="EA497"/>
  <c r="EC497" s="1"/>
  <c r="AO497" s="1"/>
  <c r="EB496"/>
  <c r="EA496"/>
  <c r="EC496" s="1"/>
  <c r="AO496" s="1"/>
  <c r="EB495"/>
  <c r="EA495"/>
  <c r="EC495" s="1"/>
  <c r="AO495" s="1"/>
  <c r="EB494"/>
  <c r="EA494"/>
  <c r="EC494" s="1"/>
  <c r="AO494" s="1"/>
  <c r="EB493"/>
  <c r="EA493"/>
  <c r="EC493" s="1"/>
  <c r="AO493" s="1"/>
  <c r="EB492"/>
  <c r="EA492"/>
  <c r="EC492" s="1"/>
  <c r="AO492" s="1"/>
  <c r="EB491"/>
  <c r="EA491"/>
  <c r="EC491" s="1"/>
  <c r="AO491" s="1"/>
  <c r="EB490"/>
  <c r="EA490"/>
  <c r="EC490" s="1"/>
  <c r="AO490" s="1"/>
  <c r="EB489"/>
  <c r="EA489"/>
  <c r="EC489" s="1"/>
  <c r="AO489" s="1"/>
  <c r="EB488"/>
  <c r="EA488"/>
  <c r="EC488" s="1"/>
  <c r="AO488" s="1"/>
  <c r="EB487"/>
  <c r="EA487"/>
  <c r="EC487" s="1"/>
  <c r="AO487" s="1"/>
  <c r="EB486"/>
  <c r="EA486"/>
  <c r="EC486" s="1"/>
  <c r="AO486" s="1"/>
  <c r="EB485"/>
  <c r="EA485"/>
  <c r="EC485" s="1"/>
  <c r="AO485" s="1"/>
  <c r="EB484"/>
  <c r="EA484"/>
  <c r="EC484" s="1"/>
  <c r="AO484" s="1"/>
  <c r="EB483"/>
  <c r="EA483"/>
  <c r="EC483" s="1"/>
  <c r="AO483" s="1"/>
  <c r="EB482"/>
  <c r="EA482"/>
  <c r="EC482" s="1"/>
  <c r="AO482" s="1"/>
  <c r="EB481"/>
  <c r="EA481"/>
  <c r="EC481" s="1"/>
  <c r="AO481" s="1"/>
  <c r="EB480"/>
  <c r="EA480"/>
  <c r="EC480" s="1"/>
  <c r="AO480" s="1"/>
  <c r="EB479"/>
  <c r="EA479"/>
  <c r="EC479" s="1"/>
  <c r="AO479" s="1"/>
  <c r="EB478"/>
  <c r="EA478"/>
  <c r="EC478" s="1"/>
  <c r="AO478" s="1"/>
  <c r="EB477"/>
  <c r="EA477"/>
  <c r="EC477" s="1"/>
  <c r="AO477" s="1"/>
  <c r="EB476"/>
  <c r="EA476"/>
  <c r="EC476" s="1"/>
  <c r="AO476" s="1"/>
  <c r="EB475"/>
  <c r="EA475"/>
  <c r="EC475" s="1"/>
  <c r="AO475" s="1"/>
  <c r="EB474"/>
  <c r="EA474"/>
  <c r="EC474" s="1"/>
  <c r="AO474" s="1"/>
  <c r="EB473"/>
  <c r="EA473"/>
  <c r="EC473" s="1"/>
  <c r="AO473" s="1"/>
  <c r="EB472"/>
  <c r="EA472"/>
  <c r="EC472" s="1"/>
  <c r="AO472" s="1"/>
  <c r="EB471"/>
  <c r="EA471"/>
  <c r="EC471" s="1"/>
  <c r="AO471" s="1"/>
  <c r="EB470"/>
  <c r="EA470"/>
  <c r="EC470" s="1"/>
  <c r="AO470" s="1"/>
  <c r="EB469"/>
  <c r="EA469"/>
  <c r="EC469" s="1"/>
  <c r="AO469" s="1"/>
  <c r="EB468"/>
  <c r="EA468"/>
  <c r="EC468" s="1"/>
  <c r="AO468" s="1"/>
  <c r="EB467"/>
  <c r="EA467"/>
  <c r="EC467" s="1"/>
  <c r="AO467" s="1"/>
  <c r="EB466"/>
  <c r="EA466"/>
  <c r="EC466" s="1"/>
  <c r="AO466" s="1"/>
  <c r="EB465"/>
  <c r="EA465"/>
  <c r="EC465" s="1"/>
  <c r="AO465" s="1"/>
  <c r="EB464"/>
  <c r="EA464"/>
  <c r="EC464" s="1"/>
  <c r="AO464" s="1"/>
  <c r="EB463"/>
  <c r="EA463"/>
  <c r="EC463" s="1"/>
  <c r="AO463" s="1"/>
  <c r="EB462"/>
  <c r="EA462"/>
  <c r="EC462" s="1"/>
  <c r="AO462" s="1"/>
  <c r="EB461"/>
  <c r="EA461"/>
  <c r="EC461" s="1"/>
  <c r="AO461" s="1"/>
  <c r="EB460"/>
  <c r="EA460"/>
  <c r="EC460" s="1"/>
  <c r="AO460" s="1"/>
  <c r="EB459"/>
  <c r="EA459"/>
  <c r="EC459" s="1"/>
  <c r="AO459" s="1"/>
  <c r="EB458"/>
  <c r="EA458"/>
  <c r="EC458" s="1"/>
  <c r="AO458" s="1"/>
  <c r="EB457"/>
  <c r="EA457"/>
  <c r="EC457" s="1"/>
  <c r="AO457" s="1"/>
  <c r="EB456"/>
  <c r="EA456"/>
  <c r="EC456" s="1"/>
  <c r="AO456" s="1"/>
  <c r="EB455"/>
  <c r="EA455"/>
  <c r="EC455" s="1"/>
  <c r="AO455" s="1"/>
  <c r="EB454"/>
  <c r="EA454"/>
  <c r="EC454" s="1"/>
  <c r="AO454" s="1"/>
  <c r="EB453"/>
  <c r="EA453"/>
  <c r="EC453" s="1"/>
  <c r="AO453" s="1"/>
  <c r="EB452"/>
  <c r="EA452"/>
  <c r="EC452" s="1"/>
  <c r="AO452" s="1"/>
  <c r="EB451"/>
  <c r="EA451"/>
  <c r="EC451" s="1"/>
  <c r="AO451" s="1"/>
  <c r="EB450"/>
  <c r="EA450"/>
  <c r="EC450" s="1"/>
  <c r="AO450" s="1"/>
  <c r="EB449"/>
  <c r="EA449"/>
  <c r="EC449" s="1"/>
  <c r="AO449" s="1"/>
  <c r="EB448"/>
  <c r="EA448"/>
  <c r="EC448" s="1"/>
  <c r="AO448" s="1"/>
  <c r="EB447"/>
  <c r="EA447"/>
  <c r="EC447" s="1"/>
  <c r="AO447" s="1"/>
  <c r="EB446"/>
  <c r="EA446"/>
  <c r="EC446" s="1"/>
  <c r="AO446" s="1"/>
  <c r="EB445"/>
  <c r="EA445"/>
  <c r="EC445" s="1"/>
  <c r="AO445" s="1"/>
  <c r="EB444"/>
  <c r="EA444"/>
  <c r="EC444" s="1"/>
  <c r="AO444" s="1"/>
  <c r="EB443"/>
  <c r="EA443"/>
  <c r="EC443" s="1"/>
  <c r="AO443" s="1"/>
  <c r="EB442"/>
  <c r="EA442"/>
  <c r="EC442" s="1"/>
  <c r="AO442" s="1"/>
  <c r="EB441"/>
  <c r="EA441"/>
  <c r="EC441" s="1"/>
  <c r="AO441" s="1"/>
  <c r="EB440"/>
  <c r="EA440"/>
  <c r="EC440" s="1"/>
  <c r="AO440" s="1"/>
  <c r="EB439"/>
  <c r="EA439"/>
  <c r="EC439" s="1"/>
  <c r="AO439" s="1"/>
  <c r="EB438"/>
  <c r="EA438"/>
  <c r="EC438" s="1"/>
  <c r="AO438" s="1"/>
  <c r="EB437"/>
  <c r="EA437"/>
  <c r="EC437" s="1"/>
  <c r="AO437" s="1"/>
  <c r="EB436"/>
  <c r="EA436"/>
  <c r="EC436" s="1"/>
  <c r="AO436" s="1"/>
  <c r="EB435"/>
  <c r="EA435"/>
  <c r="EC435" s="1"/>
  <c r="AO435" s="1"/>
  <c r="EB434"/>
  <c r="EA434"/>
  <c r="EC434" s="1"/>
  <c r="AO434" s="1"/>
  <c r="EB433"/>
  <c r="EA433"/>
  <c r="EC433" s="1"/>
  <c r="AO433" s="1"/>
  <c r="EB432"/>
  <c r="EA432"/>
  <c r="EC432" s="1"/>
  <c r="AO432" s="1"/>
  <c r="EB431"/>
  <c r="EA431"/>
  <c r="EC431" s="1"/>
  <c r="AO431" s="1"/>
  <c r="EB430"/>
  <c r="EA430"/>
  <c r="EC430" s="1"/>
  <c r="AO430" s="1"/>
  <c r="EB429"/>
  <c r="EA429"/>
  <c r="EC429" s="1"/>
  <c r="AO429" s="1"/>
  <c r="EB428"/>
  <c r="EA428"/>
  <c r="EC428" s="1"/>
  <c r="AO428" s="1"/>
  <c r="EB427"/>
  <c r="EA427"/>
  <c r="EC427" s="1"/>
  <c r="AO427" s="1"/>
  <c r="EB426"/>
  <c r="EA426"/>
  <c r="EC426" s="1"/>
  <c r="AO426" s="1"/>
  <c r="EB425"/>
  <c r="EA425"/>
  <c r="EC425" s="1"/>
  <c r="AO425" s="1"/>
  <c r="EB424"/>
  <c r="EA424"/>
  <c r="EC424" s="1"/>
  <c r="AO424" s="1"/>
  <c r="EB423"/>
  <c r="EA423"/>
  <c r="EC423" s="1"/>
  <c r="AO423" s="1"/>
  <c r="EB422"/>
  <c r="EA422"/>
  <c r="EC422" s="1"/>
  <c r="AO422" s="1"/>
  <c r="EB421"/>
  <c r="EA421"/>
  <c r="EC421" s="1"/>
  <c r="AO421" s="1"/>
  <c r="EB420"/>
  <c r="EA420"/>
  <c r="EC420" s="1"/>
  <c r="AO420" s="1"/>
  <c r="EB419"/>
  <c r="EA419"/>
  <c r="EC419" s="1"/>
  <c r="AO419" s="1"/>
  <c r="EB418"/>
  <c r="EA418"/>
  <c r="EC418" s="1"/>
  <c r="AO418" s="1"/>
  <c r="EB417"/>
  <c r="EA417"/>
  <c r="EC417" s="1"/>
  <c r="AO417" s="1"/>
  <c r="EB416"/>
  <c r="EA416"/>
  <c r="EC416" s="1"/>
  <c r="AO416" s="1"/>
  <c r="EB415"/>
  <c r="EA415"/>
  <c r="EC415" s="1"/>
  <c r="AO415" s="1"/>
  <c r="EB414"/>
  <c r="EA414"/>
  <c r="EC414" s="1"/>
  <c r="AO414" s="1"/>
  <c r="EB413"/>
  <c r="EA413"/>
  <c r="EC413" s="1"/>
  <c r="AO413" s="1"/>
  <c r="EB412"/>
  <c r="EA412"/>
  <c r="EC412" s="1"/>
  <c r="AO412" s="1"/>
  <c r="EB411"/>
  <c r="EA411"/>
  <c r="EC411" s="1"/>
  <c r="AO411" s="1"/>
  <c r="EB410"/>
  <c r="EA410"/>
  <c r="EC410" s="1"/>
  <c r="AO410" s="1"/>
  <c r="EB409"/>
  <c r="EA409"/>
  <c r="EC409" s="1"/>
  <c r="AO409" s="1"/>
  <c r="EB408"/>
  <c r="EA408"/>
  <c r="EC408" s="1"/>
  <c r="AO408" s="1"/>
  <c r="EB407"/>
  <c r="EA407"/>
  <c r="EC407" s="1"/>
  <c r="AO407" s="1"/>
  <c r="EB406"/>
  <c r="EA406"/>
  <c r="EC406" s="1"/>
  <c r="AO406" s="1"/>
  <c r="EB405"/>
  <c r="EA405"/>
  <c r="EC405" s="1"/>
  <c r="AO405" s="1"/>
  <c r="EB404"/>
  <c r="EA404"/>
  <c r="EC404" s="1"/>
  <c r="AO404" s="1"/>
  <c r="EB403"/>
  <c r="EA403"/>
  <c r="EC403" s="1"/>
  <c r="AO403" s="1"/>
  <c r="EB402"/>
  <c r="EA402"/>
  <c r="EC402" s="1"/>
  <c r="AO402" s="1"/>
  <c r="EB401"/>
  <c r="EA401"/>
  <c r="EC401" s="1"/>
  <c r="AO401" s="1"/>
  <c r="EB400"/>
  <c r="EA400"/>
  <c r="EC400" s="1"/>
  <c r="AO400" s="1"/>
  <c r="EB399"/>
  <c r="EA399"/>
  <c r="EC399" s="1"/>
  <c r="AO399" s="1"/>
  <c r="EB398"/>
  <c r="EA398"/>
  <c r="EC398" s="1"/>
  <c r="AO398" s="1"/>
  <c r="EB397"/>
  <c r="EA397"/>
  <c r="EC397" s="1"/>
  <c r="AO397" s="1"/>
  <c r="EB396"/>
  <c r="EA396"/>
  <c r="EC396" s="1"/>
  <c r="AO396" s="1"/>
  <c r="EB395"/>
  <c r="EA395"/>
  <c r="EC395" s="1"/>
  <c r="AO395" s="1"/>
  <c r="EB394"/>
  <c r="EA394"/>
  <c r="EC394" s="1"/>
  <c r="AO394" s="1"/>
  <c r="EB393"/>
  <c r="EA393"/>
  <c r="EC393" s="1"/>
  <c r="AO393" s="1"/>
  <c r="EB392"/>
  <c r="EA392"/>
  <c r="EC392" s="1"/>
  <c r="AO392" s="1"/>
  <c r="EB391"/>
  <c r="EA391"/>
  <c r="EC391" s="1"/>
  <c r="AO391" s="1"/>
  <c r="EB390"/>
  <c r="EA390"/>
  <c r="EC390" s="1"/>
  <c r="AO390" s="1"/>
  <c r="EB389"/>
  <c r="EA389"/>
  <c r="EC389" s="1"/>
  <c r="AO389" s="1"/>
  <c r="EB388"/>
  <c r="EA388"/>
  <c r="EC388" s="1"/>
  <c r="AO388" s="1"/>
  <c r="EB387"/>
  <c r="EA387"/>
  <c r="EC387" s="1"/>
  <c r="AO387" s="1"/>
  <c r="EB386"/>
  <c r="EA386"/>
  <c r="EC386" s="1"/>
  <c r="AO386" s="1"/>
  <c r="EB385"/>
  <c r="EA385"/>
  <c r="EC385" s="1"/>
  <c r="AO385" s="1"/>
  <c r="EB384"/>
  <c r="EA384"/>
  <c r="EC384" s="1"/>
  <c r="AO384" s="1"/>
  <c r="EB383"/>
  <c r="EA383"/>
  <c r="EC383" s="1"/>
  <c r="AO383" s="1"/>
  <c r="EB382"/>
  <c r="EA382"/>
  <c r="EC382" s="1"/>
  <c r="AO382" s="1"/>
  <c r="EB381"/>
  <c r="EA381"/>
  <c r="EC381" s="1"/>
  <c r="AO381" s="1"/>
  <c r="EB380"/>
  <c r="EA380"/>
  <c r="EC380" s="1"/>
  <c r="AO380" s="1"/>
  <c r="EB379"/>
  <c r="EA379"/>
  <c r="EC379" s="1"/>
  <c r="AO379" s="1"/>
  <c r="EB378"/>
  <c r="EA378"/>
  <c r="EC378" s="1"/>
  <c r="AO378" s="1"/>
  <c r="EB377"/>
  <c r="EA377"/>
  <c r="EC377" s="1"/>
  <c r="AO377" s="1"/>
  <c r="EB376"/>
  <c r="EA376"/>
  <c r="EC376" s="1"/>
  <c r="AO376" s="1"/>
  <c r="EB375"/>
  <c r="EA375"/>
  <c r="EC375" s="1"/>
  <c r="AO375" s="1"/>
  <c r="EB374"/>
  <c r="EA374"/>
  <c r="EC374" s="1"/>
  <c r="AO374" s="1"/>
  <c r="EB373"/>
  <c r="EA373"/>
  <c r="EC373" s="1"/>
  <c r="AO373" s="1"/>
  <c r="EB372"/>
  <c r="EA372"/>
  <c r="EC372" s="1"/>
  <c r="AO372" s="1"/>
  <c r="EB371"/>
  <c r="EA371"/>
  <c r="EC371" s="1"/>
  <c r="AO371" s="1"/>
  <c r="EB370"/>
  <c r="EA370"/>
  <c r="EC370" s="1"/>
  <c r="AO370" s="1"/>
  <c r="EB369"/>
  <c r="EA369"/>
  <c r="EC369" s="1"/>
  <c r="AO369" s="1"/>
  <c r="EB368"/>
  <c r="EA368"/>
  <c r="EC368" s="1"/>
  <c r="AO368" s="1"/>
  <c r="EB367"/>
  <c r="EA367"/>
  <c r="EC367" s="1"/>
  <c r="AO367" s="1"/>
  <c r="EB366"/>
  <c r="EA366"/>
  <c r="EC366" s="1"/>
  <c r="AO366" s="1"/>
  <c r="EB365"/>
  <c r="EA365"/>
  <c r="EC365" s="1"/>
  <c r="AO365" s="1"/>
  <c r="EB364"/>
  <c r="EA364"/>
  <c r="EC364" s="1"/>
  <c r="AO364" s="1"/>
  <c r="EB363"/>
  <c r="EA363"/>
  <c r="EC363" s="1"/>
  <c r="AO363" s="1"/>
  <c r="EB362"/>
  <c r="EA362"/>
  <c r="EC362" s="1"/>
  <c r="AO362" s="1"/>
  <c r="EB361"/>
  <c r="EA361"/>
  <c r="EC361" s="1"/>
  <c r="AO361" s="1"/>
  <c r="EB360"/>
  <c r="EA360"/>
  <c r="EC360" s="1"/>
  <c r="AO360" s="1"/>
  <c r="EB359"/>
  <c r="EA359"/>
  <c r="EC359" s="1"/>
  <c r="AO359" s="1"/>
  <c r="EB358"/>
  <c r="EA358"/>
  <c r="EC358" s="1"/>
  <c r="AO358" s="1"/>
  <c r="EB357"/>
  <c r="EA357"/>
  <c r="EC357" s="1"/>
  <c r="AO357" s="1"/>
  <c r="EB356"/>
  <c r="EA356"/>
  <c r="EC356" s="1"/>
  <c r="AO356" s="1"/>
  <c r="EB355"/>
  <c r="EA355"/>
  <c r="EC355" s="1"/>
  <c r="AO355" s="1"/>
  <c r="EB354"/>
  <c r="EA354"/>
  <c r="EC354" s="1"/>
  <c r="AO354" s="1"/>
  <c r="EB353"/>
  <c r="EA353"/>
  <c r="EC353" s="1"/>
  <c r="AO353" s="1"/>
  <c r="EB352"/>
  <c r="EA352"/>
  <c r="EC352" s="1"/>
  <c r="AO352" s="1"/>
  <c r="EB351"/>
  <c r="EA351"/>
  <c r="EC351" s="1"/>
  <c r="AO351" s="1"/>
  <c r="EB350"/>
  <c r="EA350"/>
  <c r="EC350" s="1"/>
  <c r="AO350" s="1"/>
  <c r="EB349"/>
  <c r="EA349"/>
  <c r="EC349" s="1"/>
  <c r="AO349" s="1"/>
  <c r="EB348"/>
  <c r="EA348"/>
  <c r="EC348" s="1"/>
  <c r="AO348" s="1"/>
  <c r="EB347"/>
  <c r="EA347"/>
  <c r="EC347" s="1"/>
  <c r="AO347" s="1"/>
  <c r="EB346"/>
  <c r="EA346"/>
  <c r="EC346" s="1"/>
  <c r="AO346" s="1"/>
  <c r="EB345"/>
  <c r="EA345"/>
  <c r="EC345" s="1"/>
  <c r="AO345" s="1"/>
  <c r="EB344"/>
  <c r="EA344"/>
  <c r="EC344" s="1"/>
  <c r="AO344" s="1"/>
  <c r="EB343"/>
  <c r="EA343"/>
  <c r="EC343" s="1"/>
  <c r="AO343" s="1"/>
  <c r="EB342"/>
  <c r="EA342"/>
  <c r="EC342" s="1"/>
  <c r="AO342" s="1"/>
  <c r="EB341"/>
  <c r="EA341"/>
  <c r="EC341" s="1"/>
  <c r="AO341" s="1"/>
  <c r="EB340"/>
  <c r="EA340"/>
  <c r="EC340" s="1"/>
  <c r="AO340" s="1"/>
  <c r="EB339"/>
  <c r="EA339"/>
  <c r="EC339" s="1"/>
  <c r="AO339" s="1"/>
  <c r="EB338"/>
  <c r="EA338"/>
  <c r="EC338" s="1"/>
  <c r="AO338" s="1"/>
  <c r="EB337"/>
  <c r="EA337"/>
  <c r="EC337" s="1"/>
  <c r="AO337" s="1"/>
  <c r="EB336"/>
  <c r="EA336"/>
  <c r="EC336" s="1"/>
  <c r="AO336" s="1"/>
  <c r="EB335"/>
  <c r="EA335"/>
  <c r="EC335" s="1"/>
  <c r="AO335" s="1"/>
  <c r="EB334"/>
  <c r="EA334"/>
  <c r="EC334" s="1"/>
  <c r="AO334" s="1"/>
  <c r="EB333"/>
  <c r="EA333"/>
  <c r="EC333" s="1"/>
  <c r="AO333" s="1"/>
  <c r="EB332"/>
  <c r="EA332"/>
  <c r="EC332" s="1"/>
  <c r="AO332" s="1"/>
  <c r="EB331"/>
  <c r="EA331"/>
  <c r="EC331" s="1"/>
  <c r="AO331" s="1"/>
  <c r="EB330"/>
  <c r="EA330"/>
  <c r="EC330" s="1"/>
  <c r="AO330" s="1"/>
  <c r="EB329"/>
  <c r="EA329"/>
  <c r="EC329" s="1"/>
  <c r="AO329" s="1"/>
  <c r="EB328"/>
  <c r="EA328"/>
  <c r="EC328" s="1"/>
  <c r="AO328" s="1"/>
  <c r="EB327"/>
  <c r="EA327"/>
  <c r="EC327" s="1"/>
  <c r="AO327" s="1"/>
  <c r="EB326"/>
  <c r="EA326"/>
  <c r="EC326" s="1"/>
  <c r="AO326" s="1"/>
  <c r="EB325"/>
  <c r="EA325"/>
  <c r="EC325" s="1"/>
  <c r="AO325" s="1"/>
  <c r="EB324"/>
  <c r="EA324"/>
  <c r="EC324" s="1"/>
  <c r="AO324" s="1"/>
  <c r="EB323"/>
  <c r="EA323"/>
  <c r="EC323" s="1"/>
  <c r="AO323" s="1"/>
  <c r="EB607"/>
  <c r="EA607"/>
  <c r="EC607" s="1"/>
  <c r="AO607" s="1"/>
  <c r="EB605"/>
  <c r="EA605"/>
  <c r="EC605" s="1"/>
  <c r="AO605" s="1"/>
  <c r="EB603"/>
  <c r="EA603"/>
  <c r="EC603" s="1"/>
  <c r="AO603" s="1"/>
  <c r="EB601"/>
  <c r="EA601"/>
  <c r="EC601" s="1"/>
  <c r="AO601" s="1"/>
  <c r="EB599"/>
  <c r="EA599"/>
  <c r="EC599" s="1"/>
  <c r="AO599" s="1"/>
  <c r="EB597"/>
  <c r="EA597"/>
  <c r="EC597" s="1"/>
  <c r="AO597" s="1"/>
  <c r="EB595"/>
  <c r="EA595"/>
  <c r="EC595" s="1"/>
  <c r="AO595" s="1"/>
  <c r="EB593"/>
  <c r="EA593"/>
  <c r="EC593" s="1"/>
  <c r="AO593" s="1"/>
  <c r="EB591"/>
  <c r="EA591"/>
  <c r="EC591" s="1"/>
  <c r="AO591" s="1"/>
  <c r="EB589"/>
  <c r="EA589"/>
  <c r="EC589" s="1"/>
  <c r="AO589" s="1"/>
  <c r="EB587"/>
  <c r="EA587"/>
  <c r="EC587" s="1"/>
  <c r="AO587" s="1"/>
  <c r="EB585"/>
  <c r="EA585"/>
  <c r="EC585" s="1"/>
  <c r="AO585" s="1"/>
  <c r="EB322"/>
  <c r="EA322"/>
  <c r="EC322" s="1"/>
  <c r="AO322" s="1"/>
  <c r="EB321"/>
  <c r="EA321"/>
  <c r="EC321" s="1"/>
  <c r="AO321" s="1"/>
  <c r="EB320"/>
  <c r="EA320"/>
  <c r="EC320" s="1"/>
  <c r="AO320" s="1"/>
  <c r="EB319"/>
  <c r="EA319"/>
  <c r="EC319" s="1"/>
  <c r="AO319" s="1"/>
  <c r="EB318"/>
  <c r="EA318"/>
  <c r="EC318" s="1"/>
  <c r="AO318" s="1"/>
  <c r="EB317"/>
  <c r="EA317"/>
  <c r="EC317" s="1"/>
  <c r="AO317" s="1"/>
  <c r="EB316"/>
  <c r="EA316"/>
  <c r="EC316" s="1"/>
  <c r="AO316" s="1"/>
  <c r="EB315"/>
  <c r="EA315"/>
  <c r="EC315" s="1"/>
  <c r="AO315" s="1"/>
  <c r="EB314"/>
  <c r="EA314"/>
  <c r="EC314" s="1"/>
  <c r="AO314" s="1"/>
  <c r="EB313"/>
  <c r="EA313"/>
  <c r="EC313" s="1"/>
  <c r="AO313" s="1"/>
  <c r="EB312"/>
  <c r="EA312"/>
  <c r="EC312" s="1"/>
  <c r="AO312" s="1"/>
  <c r="EB311"/>
  <c r="EA311"/>
  <c r="EC311" s="1"/>
  <c r="AO311" s="1"/>
  <c r="EB310"/>
  <c r="EA310"/>
  <c r="EC310" s="1"/>
  <c r="AO310" s="1"/>
  <c r="EB309"/>
  <c r="EA309"/>
  <c r="EC309" s="1"/>
  <c r="AO309" s="1"/>
  <c r="EB308"/>
  <c r="EA308"/>
  <c r="EC308" s="1"/>
  <c r="AO308" s="1"/>
  <c r="EB307"/>
  <c r="EA307"/>
  <c r="EC307" s="1"/>
  <c r="AO307" s="1"/>
  <c r="EB306"/>
  <c r="EA306"/>
  <c r="EC306" s="1"/>
  <c r="AO306" s="1"/>
  <c r="EB305"/>
  <c r="EA305"/>
  <c r="EC305" s="1"/>
  <c r="AO305" s="1"/>
  <c r="EB304"/>
  <c r="EA304"/>
  <c r="EC304" s="1"/>
  <c r="AO304" s="1"/>
  <c r="EB303"/>
  <c r="EA303"/>
  <c r="EC303" s="1"/>
  <c r="AO303" s="1"/>
  <c r="EB302"/>
  <c r="EA302"/>
  <c r="EC302" s="1"/>
  <c r="AO302" s="1"/>
  <c r="EB301"/>
  <c r="EA301"/>
  <c r="EC301" s="1"/>
  <c r="AO301" s="1"/>
  <c r="EB300"/>
  <c r="EA300"/>
  <c r="EC300" s="1"/>
  <c r="AO300" s="1"/>
  <c r="EB299"/>
  <c r="EA299"/>
  <c r="EC299" s="1"/>
  <c r="AO299" s="1"/>
  <c r="EB298"/>
  <c r="EA298"/>
  <c r="EC298" s="1"/>
  <c r="AO298" s="1"/>
  <c r="EB297"/>
  <c r="EA297"/>
  <c r="EC297" s="1"/>
  <c r="AO297" s="1"/>
  <c r="EB296"/>
  <c r="EA296"/>
  <c r="EC296" s="1"/>
  <c r="AO296" s="1"/>
  <c r="EB295"/>
  <c r="EA295"/>
  <c r="EC295" s="1"/>
  <c r="AO295" s="1"/>
  <c r="EB294"/>
  <c r="EA294"/>
  <c r="EC294" s="1"/>
  <c r="AO294" s="1"/>
  <c r="EB293"/>
  <c r="EA293"/>
  <c r="EC293" s="1"/>
  <c r="AO293" s="1"/>
  <c r="EB292"/>
  <c r="EA292"/>
  <c r="EC292" s="1"/>
  <c r="AO292" s="1"/>
  <c r="EB291"/>
  <c r="EA291"/>
  <c r="EC291" s="1"/>
  <c r="AO291" s="1"/>
  <c r="EB290"/>
  <c r="EA290"/>
  <c r="EC290" s="1"/>
  <c r="AO290" s="1"/>
  <c r="EB289"/>
  <c r="EA289"/>
  <c r="EC289" s="1"/>
  <c r="AO289" s="1"/>
  <c r="EB288"/>
  <c r="EA288"/>
  <c r="EC288" s="1"/>
  <c r="AO288" s="1"/>
  <c r="EB287"/>
  <c r="EA287"/>
  <c r="EC287" s="1"/>
  <c r="AO287" s="1"/>
  <c r="EB286"/>
  <c r="EA286"/>
  <c r="EC286" s="1"/>
  <c r="AO286" s="1"/>
  <c r="EB285"/>
  <c r="EA285"/>
  <c r="EC285" s="1"/>
  <c r="AO285" s="1"/>
  <c r="EB284"/>
  <c r="EA284"/>
  <c r="EC284" s="1"/>
  <c r="AO284" s="1"/>
  <c r="EB283"/>
  <c r="EA283"/>
  <c r="EC283" s="1"/>
  <c r="AO283" s="1"/>
  <c r="EB282"/>
  <c r="EA282"/>
  <c r="EC282" s="1"/>
  <c r="AO282" s="1"/>
  <c r="EB281"/>
  <c r="EA281"/>
  <c r="EC281" s="1"/>
  <c r="AO281" s="1"/>
  <c r="EB280"/>
  <c r="EA280"/>
  <c r="EC280" s="1"/>
  <c r="AO280" s="1"/>
  <c r="EB279"/>
  <c r="EA279"/>
  <c r="EC279" s="1"/>
  <c r="AO279" s="1"/>
  <c r="EB278"/>
  <c r="EA278"/>
  <c r="EC278" s="1"/>
  <c r="AO278" s="1"/>
  <c r="EB277"/>
  <c r="EA277"/>
  <c r="EC277" s="1"/>
  <c r="AO277" s="1"/>
  <c r="EB276"/>
  <c r="EA276"/>
  <c r="EC276" s="1"/>
  <c r="AO276" s="1"/>
  <c r="EB275"/>
  <c r="EA275"/>
  <c r="EC275" s="1"/>
  <c r="AO275" s="1"/>
  <c r="EB274"/>
  <c r="EA274"/>
  <c r="EC274" s="1"/>
  <c r="AO274" s="1"/>
  <c r="EB273"/>
  <c r="EA273"/>
  <c r="EC273" s="1"/>
  <c r="AO273" s="1"/>
  <c r="EB272"/>
  <c r="EA272"/>
  <c r="EC272" s="1"/>
  <c r="AO272" s="1"/>
  <c r="EB271"/>
  <c r="EA271"/>
  <c r="EC271" s="1"/>
  <c r="AO271" s="1"/>
  <c r="EB270"/>
  <c r="EA270"/>
  <c r="EC270" s="1"/>
  <c r="AO270" s="1"/>
  <c r="EB269"/>
  <c r="EA269"/>
  <c r="EC269" s="1"/>
  <c r="AO269" s="1"/>
  <c r="EB268"/>
  <c r="EA268"/>
  <c r="EC268" s="1"/>
  <c r="AO268" s="1"/>
  <c r="EB267"/>
  <c r="EA267"/>
  <c r="EC267" s="1"/>
  <c r="AO267" s="1"/>
  <c r="EB266"/>
  <c r="EA266"/>
  <c r="EC266" s="1"/>
  <c r="AO266" s="1"/>
  <c r="EB265"/>
  <c r="EA265"/>
  <c r="EC265" s="1"/>
  <c r="AO265" s="1"/>
  <c r="EB264"/>
  <c r="EA264"/>
  <c r="EC264" s="1"/>
  <c r="AO264" s="1"/>
  <c r="EB263"/>
  <c r="EA263"/>
  <c r="EC263" s="1"/>
  <c r="AO263" s="1"/>
  <c r="EB262"/>
  <c r="EA262"/>
  <c r="EC262" s="1"/>
  <c r="AO262" s="1"/>
  <c r="EB261"/>
  <c r="EA261"/>
  <c r="EC261" s="1"/>
  <c r="AO261" s="1"/>
  <c r="EB260"/>
  <c r="EA260"/>
  <c r="EC260" s="1"/>
  <c r="AO260" s="1"/>
  <c r="EB259"/>
  <c r="EA259"/>
  <c r="EC259" s="1"/>
  <c r="AO259" s="1"/>
  <c r="EB258"/>
  <c r="EA258"/>
  <c r="EC258" s="1"/>
  <c r="AO258" s="1"/>
  <c r="EB257"/>
  <c r="EA257"/>
  <c r="EC257" s="1"/>
  <c r="AO257" s="1"/>
  <c r="EB256"/>
  <c r="EA256"/>
  <c r="EC256" s="1"/>
  <c r="AO256" s="1"/>
  <c r="EB255"/>
  <c r="EA255"/>
  <c r="EC255" s="1"/>
  <c r="AO255" s="1"/>
  <c r="EB254"/>
  <c r="EA254"/>
  <c r="EC254" s="1"/>
  <c r="AO254" s="1"/>
  <c r="EB253"/>
  <c r="EA253"/>
  <c r="EC253" s="1"/>
  <c r="AO253" s="1"/>
  <c r="EB252"/>
  <c r="EA252"/>
  <c r="EC252" s="1"/>
  <c r="AO252" s="1"/>
  <c r="EB251"/>
  <c r="EA251"/>
  <c r="EC251" s="1"/>
  <c r="AO251" s="1"/>
  <c r="EB250"/>
  <c r="EA250"/>
  <c r="EC250" s="1"/>
  <c r="AO250" s="1"/>
  <c r="EB249"/>
  <c r="EA249"/>
  <c r="EC249" s="1"/>
  <c r="AO249" s="1"/>
  <c r="EB248"/>
  <c r="EA248"/>
  <c r="EC248" s="1"/>
  <c r="AO248" s="1"/>
  <c r="EB247"/>
  <c r="EA247"/>
  <c r="EC247" s="1"/>
  <c r="AO247" s="1"/>
  <c r="EB246"/>
  <c r="EA246"/>
  <c r="EC246" s="1"/>
  <c r="AO246" s="1"/>
  <c r="EB245"/>
  <c r="EA245"/>
  <c r="EC245" s="1"/>
  <c r="AO245" s="1"/>
  <c r="EB244"/>
  <c r="EA244"/>
  <c r="EC244" s="1"/>
  <c r="AO244" s="1"/>
  <c r="EB243"/>
  <c r="EA243"/>
  <c r="EC243" s="1"/>
  <c r="AO243" s="1"/>
  <c r="EB242"/>
  <c r="EA242"/>
  <c r="EC242" s="1"/>
  <c r="AO242" s="1"/>
  <c r="EB241"/>
  <c r="EA241"/>
  <c r="EC241" s="1"/>
  <c r="AO241" s="1"/>
  <c r="EB240"/>
  <c r="EA240"/>
  <c r="EC240" s="1"/>
  <c r="AO240" s="1"/>
  <c r="EB239"/>
  <c r="EA239"/>
  <c r="EC239" s="1"/>
  <c r="AO239" s="1"/>
  <c r="EB238"/>
  <c r="EA238"/>
  <c r="EC238" s="1"/>
  <c r="AO238" s="1"/>
  <c r="EB237"/>
  <c r="EA237"/>
  <c r="EC237" s="1"/>
  <c r="AO237" s="1"/>
  <c r="EB236"/>
  <c r="EA236"/>
  <c r="EC236" s="1"/>
  <c r="AO236" s="1"/>
  <c r="EB235"/>
  <c r="EA235"/>
  <c r="EC235" s="1"/>
  <c r="AO235" s="1"/>
  <c r="EB234"/>
  <c r="EA234"/>
  <c r="EC234" s="1"/>
  <c r="AO234" s="1"/>
  <c r="EB233"/>
  <c r="EA233"/>
  <c r="EC233" s="1"/>
  <c r="AO233" s="1"/>
  <c r="EB232"/>
  <c r="EA232"/>
  <c r="EC232" s="1"/>
  <c r="AO232" s="1"/>
  <c r="EB231"/>
  <c r="EA231"/>
  <c r="EC231" s="1"/>
  <c r="AO231" s="1"/>
  <c r="EB230"/>
  <c r="EA230"/>
  <c r="EC230" s="1"/>
  <c r="AO230" s="1"/>
  <c r="EB229"/>
  <c r="EA229"/>
  <c r="EC229" s="1"/>
  <c r="AO229" s="1"/>
  <c r="EB228"/>
  <c r="EA228"/>
  <c r="EC228" s="1"/>
  <c r="AO228" s="1"/>
  <c r="EB227"/>
  <c r="EA227"/>
  <c r="EC227" s="1"/>
  <c r="AO227" s="1"/>
  <c r="EB226"/>
  <c r="EA226"/>
  <c r="EC226" s="1"/>
  <c r="AO226" s="1"/>
  <c r="EB225"/>
  <c r="EA225"/>
  <c r="EC225" s="1"/>
  <c r="AO225" s="1"/>
  <c r="EB224"/>
  <c r="EA224"/>
  <c r="EC224" s="1"/>
  <c r="AO224" s="1"/>
  <c r="EB223"/>
  <c r="EA223"/>
  <c r="EC223" s="1"/>
  <c r="AO223" s="1"/>
  <c r="EB222"/>
  <c r="EA222"/>
  <c r="EC222" s="1"/>
  <c r="AO222" s="1"/>
  <c r="EB221"/>
  <c r="EA221"/>
  <c r="EC221" s="1"/>
  <c r="AO221" s="1"/>
  <c r="EB220"/>
  <c r="EA220"/>
  <c r="EC220" s="1"/>
  <c r="AO220" s="1"/>
  <c r="EB219"/>
  <c r="EA219"/>
  <c r="EC219" s="1"/>
  <c r="AO219" s="1"/>
  <c r="EB218"/>
  <c r="EA218"/>
  <c r="EC218" s="1"/>
  <c r="AO218" s="1"/>
  <c r="EB217"/>
  <c r="EA217"/>
  <c r="EC217" s="1"/>
  <c r="AO217" s="1"/>
  <c r="EB216"/>
  <c r="EA216"/>
  <c r="EC216" s="1"/>
  <c r="AO216" s="1"/>
  <c r="EB215"/>
  <c r="EA215"/>
  <c r="EC215" s="1"/>
  <c r="AO215" s="1"/>
  <c r="EB214"/>
  <c r="EA214"/>
  <c r="EC214" s="1"/>
  <c r="AO214" s="1"/>
  <c r="EB213"/>
  <c r="EA213"/>
  <c r="EC213" s="1"/>
  <c r="AO213" s="1"/>
  <c r="EB212"/>
  <c r="EA212"/>
  <c r="EC212" s="1"/>
  <c r="AO212" s="1"/>
  <c r="EB211"/>
  <c r="EA211"/>
  <c r="EC211" s="1"/>
  <c r="AO211" s="1"/>
  <c r="EB210"/>
  <c r="EA210"/>
  <c r="EC210" s="1"/>
  <c r="AO210" s="1"/>
  <c r="EB209"/>
  <c r="EA209"/>
  <c r="EC209" s="1"/>
  <c r="AO209" s="1"/>
  <c r="EB208"/>
  <c r="EA208"/>
  <c r="EC208" s="1"/>
  <c r="AO208" s="1"/>
  <c r="EB207"/>
  <c r="EA207"/>
  <c r="EC207" s="1"/>
  <c r="AO207" s="1"/>
  <c r="EB206"/>
  <c r="EA206"/>
  <c r="EC206" s="1"/>
  <c r="AO206" s="1"/>
  <c r="EB205"/>
  <c r="EA205"/>
  <c r="EC205" s="1"/>
  <c r="AO205" s="1"/>
  <c r="EB204"/>
  <c r="EA204"/>
  <c r="EC204" s="1"/>
  <c r="AO204" s="1"/>
  <c r="EB203"/>
  <c r="EA203"/>
  <c r="EC203" s="1"/>
  <c r="AO203" s="1"/>
  <c r="EB202"/>
  <c r="EA202"/>
  <c r="EC202" s="1"/>
  <c r="AO202" s="1"/>
  <c r="EB201"/>
  <c r="EA201"/>
  <c r="EC201" s="1"/>
  <c r="AO201" s="1"/>
  <c r="EB200"/>
  <c r="EA200"/>
  <c r="EC200" s="1"/>
  <c r="AO200" s="1"/>
  <c r="EB199"/>
  <c r="EA199"/>
  <c r="EC199" s="1"/>
  <c r="AO199" s="1"/>
  <c r="EB198"/>
  <c r="EA198"/>
  <c r="EC198" s="1"/>
  <c r="AO198" s="1"/>
  <c r="EB197"/>
  <c r="EA197"/>
  <c r="EC197" s="1"/>
  <c r="AO197" s="1"/>
  <c r="EB196"/>
  <c r="EA196"/>
  <c r="EC196" s="1"/>
  <c r="AO196" s="1"/>
  <c r="EB195"/>
  <c r="EA195"/>
  <c r="EC195" s="1"/>
  <c r="AO195" s="1"/>
  <c r="EB194"/>
  <c r="EA194"/>
  <c r="EC194" s="1"/>
  <c r="AO194" s="1"/>
  <c r="EB193"/>
  <c r="EA193"/>
  <c r="EC193" s="1"/>
  <c r="AO193" s="1"/>
  <c r="EB192"/>
  <c r="EA192"/>
  <c r="EC192" s="1"/>
  <c r="AO192" s="1"/>
  <c r="EB191"/>
  <c r="EA191"/>
  <c r="EC191" s="1"/>
  <c r="AO191" s="1"/>
  <c r="EB190"/>
  <c r="EA190"/>
  <c r="EC190" s="1"/>
  <c r="AO190" s="1"/>
  <c r="EB189"/>
  <c r="EA189"/>
  <c r="EC189" s="1"/>
  <c r="AO189" s="1"/>
  <c r="EB188"/>
  <c r="EA188"/>
  <c r="EC188" s="1"/>
  <c r="AO188" s="1"/>
  <c r="EB187"/>
  <c r="EA187"/>
  <c r="EC187" s="1"/>
  <c r="AO187" s="1"/>
  <c r="EB186"/>
  <c r="EA186"/>
  <c r="EC186" s="1"/>
  <c r="AO186" s="1"/>
  <c r="EB185"/>
  <c r="EA185"/>
  <c r="EC185" s="1"/>
  <c r="AO185" s="1"/>
  <c r="EB184"/>
  <c r="EA184"/>
  <c r="EC184" s="1"/>
  <c r="AO184" s="1"/>
  <c r="EB183"/>
  <c r="EA183"/>
  <c r="EC183" s="1"/>
  <c r="AO183" s="1"/>
  <c r="EB182"/>
  <c r="EA182"/>
  <c r="EC182" s="1"/>
  <c r="AO182" s="1"/>
  <c r="EB181"/>
  <c r="EA181"/>
  <c r="EC181" s="1"/>
  <c r="AO181" s="1"/>
  <c r="EB180"/>
  <c r="EA180"/>
  <c r="EC180" s="1"/>
  <c r="AO180" s="1"/>
  <c r="EB179"/>
  <c r="EA179"/>
  <c r="EC179" s="1"/>
  <c r="AO179" s="1"/>
  <c r="EB178"/>
  <c r="EA178"/>
  <c r="EC178" s="1"/>
  <c r="AO178" s="1"/>
  <c r="EB177"/>
  <c r="EA177"/>
  <c r="EC177" s="1"/>
  <c r="AO177" s="1"/>
  <c r="EB176"/>
  <c r="EA176"/>
  <c r="EC176" s="1"/>
  <c r="AO176" s="1"/>
  <c r="EB175"/>
  <c r="EA175"/>
  <c r="EC175" s="1"/>
  <c r="AO175" s="1"/>
  <c r="EB174"/>
  <c r="EA174"/>
  <c r="EC174" s="1"/>
  <c r="AO174" s="1"/>
  <c r="EB173"/>
  <c r="EA173"/>
  <c r="EC173" s="1"/>
  <c r="AO173" s="1"/>
  <c r="EB172"/>
  <c r="EA172"/>
  <c r="EC172" s="1"/>
  <c r="AO172" s="1"/>
  <c r="EB171"/>
  <c r="EA171"/>
  <c r="EC171" s="1"/>
  <c r="AO171" s="1"/>
  <c r="EB170"/>
  <c r="EA170"/>
  <c r="EC170" s="1"/>
  <c r="AO170" s="1"/>
  <c r="EB169"/>
  <c r="EA169"/>
  <c r="EC169" s="1"/>
  <c r="AO169" s="1"/>
  <c r="EB168"/>
  <c r="EA168"/>
  <c r="EC168" s="1"/>
  <c r="AO168" s="1"/>
  <c r="EB167"/>
  <c r="EA167"/>
  <c r="EC167" s="1"/>
  <c r="AO167" s="1"/>
  <c r="EB166"/>
  <c r="EA166"/>
  <c r="EC166" s="1"/>
  <c r="AO166" s="1"/>
  <c r="EB165"/>
  <c r="EA165"/>
  <c r="EC165" s="1"/>
  <c r="AO165" s="1"/>
  <c r="EB164"/>
  <c r="EA164"/>
  <c r="EC164" s="1"/>
  <c r="AO164" s="1"/>
  <c r="EB163"/>
  <c r="EA163"/>
  <c r="EC163" s="1"/>
  <c r="AO163" s="1"/>
  <c r="EB162"/>
  <c r="EA162"/>
  <c r="EC162" s="1"/>
  <c r="AO162" s="1"/>
  <c r="EB161"/>
  <c r="EA161"/>
  <c r="EC161" s="1"/>
  <c r="AO161" s="1"/>
  <c r="EB160"/>
  <c r="EA160"/>
  <c r="EC160" s="1"/>
  <c r="AO160" s="1"/>
  <c r="EB159"/>
  <c r="EA159"/>
  <c r="EC159" s="1"/>
  <c r="AO159" s="1"/>
  <c r="EB158"/>
  <c r="EA158"/>
  <c r="EC158" s="1"/>
  <c r="AO158" s="1"/>
  <c r="EB157"/>
  <c r="EA157"/>
  <c r="EC157" s="1"/>
  <c r="AO157" s="1"/>
  <c r="EB156"/>
  <c r="EA156"/>
  <c r="EC156" s="1"/>
  <c r="AO156" s="1"/>
  <c r="EB155"/>
  <c r="EA155"/>
  <c r="EC155" s="1"/>
  <c r="AO155" s="1"/>
  <c r="EB154"/>
  <c r="EA154"/>
  <c r="EC154" s="1"/>
  <c r="AO154" s="1"/>
  <c r="EB153"/>
  <c r="EA153"/>
  <c r="EC153" s="1"/>
  <c r="AO153" s="1"/>
  <c r="EB152"/>
  <c r="EA152"/>
  <c r="EC152" s="1"/>
  <c r="AO152" s="1"/>
  <c r="EB151"/>
  <c r="EA151"/>
  <c r="EC151" s="1"/>
  <c r="AO151" s="1"/>
  <c r="EB150"/>
  <c r="EA150"/>
  <c r="EC150" s="1"/>
  <c r="AO150" s="1"/>
  <c r="EB149"/>
  <c r="EA149"/>
  <c r="EC149" s="1"/>
  <c r="AO149" s="1"/>
  <c r="EB148"/>
  <c r="EA148"/>
  <c r="EC148" s="1"/>
  <c r="AO148" s="1"/>
  <c r="EB147"/>
  <c r="EA147"/>
  <c r="EC147" s="1"/>
  <c r="AO147" s="1"/>
  <c r="EB146"/>
  <c r="EA146"/>
  <c r="EC146" s="1"/>
  <c r="AO146" s="1"/>
  <c r="EB145"/>
  <c r="EA145"/>
  <c r="EC145" s="1"/>
  <c r="AO145" s="1"/>
  <c r="EB144"/>
  <c r="EA144"/>
  <c r="EC144" s="1"/>
  <c r="AO144" s="1"/>
  <c r="EB143"/>
  <c r="EA143"/>
  <c r="EC143" s="1"/>
  <c r="AO143" s="1"/>
  <c r="EB142"/>
  <c r="EA142"/>
  <c r="EC142" s="1"/>
  <c r="AO142" s="1"/>
  <c r="EB141"/>
  <c r="EA141"/>
  <c r="EC141" s="1"/>
  <c r="AO141" s="1"/>
  <c r="EB140"/>
  <c r="EA140"/>
  <c r="EC140" s="1"/>
  <c r="AO140" s="1"/>
  <c r="EB139"/>
  <c r="EA139"/>
  <c r="EC139" s="1"/>
  <c r="AO139" s="1"/>
  <c r="EB138"/>
  <c r="EA138"/>
  <c r="EC138" s="1"/>
  <c r="AO138" s="1"/>
  <c r="EB137"/>
  <c r="EA137"/>
  <c r="EC137" s="1"/>
  <c r="AO137" s="1"/>
  <c r="EB136"/>
  <c r="EA136"/>
  <c r="EC136" s="1"/>
  <c r="AO136" s="1"/>
  <c r="EB135"/>
  <c r="EA135"/>
  <c r="EC135" s="1"/>
  <c r="AO135" s="1"/>
  <c r="EB134"/>
  <c r="EA134"/>
  <c r="EC134" s="1"/>
  <c r="AO134" s="1"/>
  <c r="EB133"/>
  <c r="EA133"/>
  <c r="EC133" s="1"/>
  <c r="AO133" s="1"/>
  <c r="EB132"/>
  <c r="EA132"/>
  <c r="EC132" s="1"/>
  <c r="AO132" s="1"/>
  <c r="EB131"/>
  <c r="EA131"/>
  <c r="EC131" s="1"/>
  <c r="AO131" s="1"/>
  <c r="EB130"/>
  <c r="EA130"/>
  <c r="EC130" s="1"/>
  <c r="AO130" s="1"/>
  <c r="EB129"/>
  <c r="EA129"/>
  <c r="EC129" s="1"/>
  <c r="AO129" s="1"/>
  <c r="EB128"/>
  <c r="EA128"/>
  <c r="EC128" s="1"/>
  <c r="AO128" s="1"/>
  <c r="EB127"/>
  <c r="EA127"/>
  <c r="EC127" s="1"/>
  <c r="AO127" s="1"/>
  <c r="EB126"/>
  <c r="EA126"/>
  <c r="EC126" s="1"/>
  <c r="AO126" s="1"/>
  <c r="EB125"/>
  <c r="EA125"/>
  <c r="EC125" s="1"/>
  <c r="AO125" s="1"/>
  <c r="EB124"/>
  <c r="EA124"/>
  <c r="EC124" s="1"/>
  <c r="AO124" s="1"/>
  <c r="EB123"/>
  <c r="EA123"/>
  <c r="EC123" s="1"/>
  <c r="AO123" s="1"/>
  <c r="EB104"/>
  <c r="EA104"/>
  <c r="EC104" s="1"/>
  <c r="AO104" s="1"/>
  <c r="EB85"/>
  <c r="EA85"/>
  <c r="EC85" s="1"/>
  <c r="AO85" s="1"/>
  <c r="EB82"/>
  <c r="EA82"/>
  <c r="EC82" s="1"/>
  <c r="AO82" s="1"/>
  <c r="EB32"/>
  <c r="EA32"/>
  <c r="EA29"/>
  <c r="EB27"/>
  <c r="EA27"/>
  <c r="EA13"/>
  <c r="EB75"/>
  <c r="EA75"/>
  <c r="EC75" s="1"/>
  <c r="AO75" s="1"/>
  <c r="EB65"/>
  <c r="EA65"/>
  <c r="EC65" s="1"/>
  <c r="AO65" s="1"/>
  <c r="EB57"/>
  <c r="EA57"/>
  <c r="EC57" s="1"/>
  <c r="AO57" s="1"/>
  <c r="EB53"/>
  <c r="EA53"/>
  <c r="EB52"/>
  <c r="EA52"/>
  <c r="EA45"/>
  <c r="EB38"/>
  <c r="EA38"/>
  <c r="EB33"/>
  <c r="EA33"/>
  <c r="EB31"/>
  <c r="EA31"/>
  <c r="EB28"/>
  <c r="EA28"/>
  <c r="EA34"/>
  <c r="EA26"/>
  <c r="AQ599"/>
  <c r="AI599"/>
  <c r="AM133"/>
  <c r="AJ133"/>
  <c r="AL133"/>
  <c r="AK133"/>
  <c r="AJ87"/>
  <c r="AJ95"/>
  <c r="AQ103"/>
  <c r="AI103"/>
  <c r="AJ109"/>
  <c r="AL109" s="1"/>
  <c r="AM109" s="1"/>
  <c r="AK109"/>
  <c r="AM119"/>
  <c r="AJ119"/>
  <c r="AL119"/>
  <c r="AK119"/>
  <c r="AM125"/>
  <c r="AJ125"/>
  <c r="AL125"/>
  <c r="AK125"/>
  <c r="AJ214"/>
  <c r="AK214"/>
  <c r="AM214"/>
  <c r="AL214"/>
  <c r="AJ218"/>
  <c r="AK218"/>
  <c r="AM218"/>
  <c r="AL218"/>
  <c r="AM222"/>
  <c r="AL222"/>
  <c r="AK222"/>
  <c r="AJ222"/>
  <c r="AM226"/>
  <c r="AL226"/>
  <c r="AK226"/>
  <c r="AJ226"/>
  <c r="AM230"/>
  <c r="AL230"/>
  <c r="AK230"/>
  <c r="AJ230"/>
  <c r="AM234"/>
  <c r="AL234"/>
  <c r="AK234"/>
  <c r="AJ234"/>
  <c r="AM238"/>
  <c r="AL238"/>
  <c r="AK238"/>
  <c r="AJ238"/>
  <c r="AM242"/>
  <c r="AL242"/>
  <c r="AK242"/>
  <c r="AJ242"/>
  <c r="AM246"/>
  <c r="AL246"/>
  <c r="AK246"/>
  <c r="AJ246"/>
  <c r="AM250"/>
  <c r="AL250"/>
  <c r="AK250"/>
  <c r="AJ250"/>
  <c r="AM254"/>
  <c r="AL254"/>
  <c r="AK254"/>
  <c r="AJ254"/>
  <c r="AM258"/>
  <c r="AL258"/>
  <c r="AK258"/>
  <c r="AJ258"/>
  <c r="AM262"/>
  <c r="AL262"/>
  <c r="AK262"/>
  <c r="AJ262"/>
  <c r="AM266"/>
  <c r="AL266"/>
  <c r="AK266"/>
  <c r="AJ266"/>
  <c r="AM270"/>
  <c r="AL270"/>
  <c r="AK270"/>
  <c r="AJ270"/>
  <c r="AM274"/>
  <c r="AL274"/>
  <c r="AK274"/>
  <c r="AJ274"/>
  <c r="AM278"/>
  <c r="AL278"/>
  <c r="AK278"/>
  <c r="AJ278"/>
  <c r="AM282"/>
  <c r="AL282"/>
  <c r="AK282"/>
  <c r="AJ282"/>
  <c r="AM286"/>
  <c r="AL286"/>
  <c r="AK286"/>
  <c r="AJ286"/>
  <c r="AM290"/>
  <c r="AL290"/>
  <c r="AK290"/>
  <c r="AJ290"/>
  <c r="AM294"/>
  <c r="AL294"/>
  <c r="AK294"/>
  <c r="AJ294"/>
  <c r="AM298"/>
  <c r="AL298"/>
  <c r="AK298"/>
  <c r="AJ298"/>
  <c r="AM352"/>
  <c r="AL352"/>
  <c r="AK352"/>
  <c r="AJ352"/>
  <c r="AM356"/>
  <c r="AL356"/>
  <c r="AK356"/>
  <c r="AJ356"/>
  <c r="AM360"/>
  <c r="AL360"/>
  <c r="AK360"/>
  <c r="AJ360"/>
  <c r="AM364"/>
  <c r="AL364"/>
  <c r="AK364"/>
  <c r="AJ364"/>
  <c r="AJ368"/>
  <c r="AK368"/>
  <c r="AM368"/>
  <c r="AL368"/>
  <c r="AJ372"/>
  <c r="AK372"/>
  <c r="AM372"/>
  <c r="AL372"/>
  <c r="AJ376"/>
  <c r="AK376"/>
  <c r="AM376"/>
  <c r="AL376"/>
  <c r="AJ380"/>
  <c r="AK380"/>
  <c r="AM380"/>
  <c r="AL380"/>
  <c r="AJ386"/>
  <c r="AK386"/>
  <c r="AM386"/>
  <c r="AL386"/>
  <c r="AJ390"/>
  <c r="AK390"/>
  <c r="AM390"/>
  <c r="AL390"/>
  <c r="AJ398"/>
  <c r="AK398"/>
  <c r="AM398"/>
  <c r="AL398"/>
  <c r="AJ406"/>
  <c r="AK406"/>
  <c r="AM406"/>
  <c r="AL406"/>
  <c r="AJ414"/>
  <c r="AK414"/>
  <c r="AM414"/>
  <c r="AL414"/>
  <c r="AJ422"/>
  <c r="AK422"/>
  <c r="AM422"/>
  <c r="AL422"/>
  <c r="AJ430"/>
  <c r="AK430"/>
  <c r="AM430"/>
  <c r="AL430"/>
  <c r="AJ440"/>
  <c r="AK440"/>
  <c r="AM440"/>
  <c r="AL440"/>
  <c r="AJ446"/>
  <c r="AK446"/>
  <c r="AM446"/>
  <c r="AL446"/>
  <c r="AJ448"/>
  <c r="AK448"/>
  <c r="AM448"/>
  <c r="AL448"/>
  <c r="AK454"/>
  <c r="AM454"/>
  <c r="AJ454"/>
  <c r="AL454"/>
  <c r="AK464"/>
  <c r="AM464"/>
  <c r="AJ464"/>
  <c r="AL464"/>
  <c r="AK467"/>
  <c r="AM467"/>
  <c r="AJ467"/>
  <c r="AL467"/>
  <c r="AK471"/>
  <c r="AM471"/>
  <c r="AJ471"/>
  <c r="AL471"/>
  <c r="AK475"/>
  <c r="AM475"/>
  <c r="AJ475"/>
  <c r="AL475"/>
  <c r="AM479"/>
  <c r="AJ479"/>
  <c r="AK479"/>
  <c r="AL479"/>
  <c r="AM483"/>
  <c r="AJ483"/>
  <c r="AK483"/>
  <c r="AL483"/>
  <c r="AM487"/>
  <c r="AJ487"/>
  <c r="AK487"/>
  <c r="AL487"/>
  <c r="AM491"/>
  <c r="AJ491"/>
  <c r="AK491"/>
  <c r="AL491"/>
  <c r="AM495"/>
  <c r="AJ495"/>
  <c r="AK495"/>
  <c r="AL495"/>
  <c r="AM499"/>
  <c r="AJ499"/>
  <c r="AK499"/>
  <c r="AL499"/>
  <c r="AM503"/>
  <c r="AJ503"/>
  <c r="AK503"/>
  <c r="AL503"/>
  <c r="AM507"/>
  <c r="AJ507"/>
  <c r="AK507"/>
  <c r="AL507"/>
  <c r="AM539"/>
  <c r="AJ539"/>
  <c r="AK539"/>
  <c r="AL539"/>
  <c r="AM547"/>
  <c r="AJ547"/>
  <c r="AK547"/>
  <c r="AL547"/>
  <c r="AM555"/>
  <c r="AJ555"/>
  <c r="AK555"/>
  <c r="AL555"/>
  <c r="AM563"/>
  <c r="AJ563"/>
  <c r="AK563"/>
  <c r="AL563"/>
  <c r="AM571"/>
  <c r="AJ571"/>
  <c r="AK571"/>
  <c r="AL571"/>
  <c r="AM579"/>
  <c r="AJ579"/>
  <c r="AK579"/>
  <c r="AL579"/>
  <c r="AM587"/>
  <c r="AJ587"/>
  <c r="AK587"/>
  <c r="AL587"/>
  <c r="AM595"/>
  <c r="AJ595"/>
  <c r="AK595"/>
  <c r="AL595"/>
  <c r="AM610"/>
  <c r="AJ610"/>
  <c r="AL610"/>
  <c r="AK610"/>
  <c r="AM614"/>
  <c r="AJ614"/>
  <c r="AL614"/>
  <c r="AK614"/>
  <c r="AM618"/>
  <c r="AJ618"/>
  <c r="AL618"/>
  <c r="AK618"/>
  <c r="AM622"/>
  <c r="AJ622"/>
  <c r="AL622"/>
  <c r="AK622"/>
  <c r="AM626"/>
  <c r="AJ626"/>
  <c r="AL626"/>
  <c r="AK626"/>
  <c r="AM630"/>
  <c r="AJ630"/>
  <c r="AL630"/>
  <c r="AK630"/>
  <c r="AM634"/>
  <c r="AJ634"/>
  <c r="AL634"/>
  <c r="AK634"/>
  <c r="AM638"/>
  <c r="AJ638"/>
  <c r="AL638"/>
  <c r="AK638"/>
  <c r="AM642"/>
  <c r="AJ642"/>
  <c r="AL642"/>
  <c r="AK642"/>
  <c r="AM646"/>
  <c r="AJ646"/>
  <c r="AL646"/>
  <c r="AK646"/>
  <c r="AM650"/>
  <c r="AJ650"/>
  <c r="AL650"/>
  <c r="AK650"/>
  <c r="AM654"/>
  <c r="AJ654"/>
  <c r="AL654"/>
  <c r="AK654"/>
  <c r="AM658"/>
  <c r="AJ658"/>
  <c r="AL658"/>
  <c r="AK658"/>
  <c r="AM662"/>
  <c r="AJ662"/>
  <c r="AL662"/>
  <c r="AK662"/>
  <c r="AM666"/>
  <c r="AJ666"/>
  <c r="AL666"/>
  <c r="AK666"/>
  <c r="AM670"/>
  <c r="AJ670"/>
  <c r="AL670"/>
  <c r="AK670"/>
  <c r="AM674"/>
  <c r="AJ674"/>
  <c r="AL674"/>
  <c r="AK674"/>
  <c r="AM678"/>
  <c r="AJ678"/>
  <c r="AL678"/>
  <c r="AK678"/>
  <c r="AM682"/>
  <c r="AJ682"/>
  <c r="AL682"/>
  <c r="AK682"/>
  <c r="AM686"/>
  <c r="AJ686"/>
  <c r="AL686"/>
  <c r="AK686"/>
  <c r="AM690"/>
  <c r="AJ690"/>
  <c r="AL690"/>
  <c r="AK690"/>
  <c r="AM694"/>
  <c r="AJ694"/>
  <c r="AL694"/>
  <c r="AK694"/>
  <c r="AM698"/>
  <c r="AJ698"/>
  <c r="AL698"/>
  <c r="AK698"/>
  <c r="AM702"/>
  <c r="AJ702"/>
  <c r="AL702"/>
  <c r="AK702"/>
  <c r="AH706"/>
  <c r="AI706"/>
  <c r="AM710"/>
  <c r="AL710"/>
  <c r="AJ710"/>
  <c r="AK710"/>
  <c r="AM714"/>
  <c r="AL714"/>
  <c r="AJ714"/>
  <c r="AK714"/>
  <c r="AM718"/>
  <c r="AL718"/>
  <c r="AJ718"/>
  <c r="AK718"/>
  <c r="AM722"/>
  <c r="AL722"/>
  <c r="AJ722"/>
  <c r="AK722"/>
  <c r="AM726"/>
  <c r="AL726"/>
  <c r="AJ726"/>
  <c r="AK726"/>
  <c r="AM734"/>
  <c r="AL734"/>
  <c r="AJ734"/>
  <c r="AK734"/>
  <c r="AM742"/>
  <c r="AL742"/>
  <c r="AJ742"/>
  <c r="AK742"/>
  <c r="AH750"/>
  <c r="AI750"/>
  <c r="AM758"/>
  <c r="AL758"/>
  <c r="AJ758"/>
  <c r="AK758"/>
  <c r="AM766"/>
  <c r="AL766"/>
  <c r="AJ766"/>
  <c r="AK766"/>
  <c r="AM774"/>
  <c r="AL774"/>
  <c r="AJ774"/>
  <c r="AK774"/>
  <c r="AM782"/>
  <c r="AL782"/>
  <c r="AJ782"/>
  <c r="AK782"/>
  <c r="AM790"/>
  <c r="AL790"/>
  <c r="AJ790"/>
  <c r="AK790"/>
  <c r="AM798"/>
  <c r="AL798"/>
  <c r="AJ798"/>
  <c r="AK798"/>
  <c r="AK808"/>
  <c r="AM808"/>
  <c r="AJ808"/>
  <c r="AL808"/>
  <c r="AH816"/>
  <c r="AI816"/>
  <c r="AK824"/>
  <c r="AM824"/>
  <c r="AJ824"/>
  <c r="AL824"/>
  <c r="AK832"/>
  <c r="AM832"/>
  <c r="AJ832"/>
  <c r="AL832"/>
  <c r="AK840"/>
  <c r="AM840"/>
  <c r="AJ840"/>
  <c r="AL840"/>
  <c r="AK848"/>
  <c r="AM848"/>
  <c r="AJ848"/>
  <c r="AL848"/>
  <c r="AK856"/>
  <c r="AM856"/>
  <c r="AJ856"/>
  <c r="AL856"/>
  <c r="AK864"/>
  <c r="AM864"/>
  <c r="AJ864"/>
  <c r="AL864"/>
  <c r="AK870"/>
  <c r="AM870"/>
  <c r="AJ870"/>
  <c r="AL870"/>
  <c r="AJ10"/>
  <c r="AK10" s="1"/>
  <c r="AJ14"/>
  <c r="AK14" s="1"/>
  <c r="AJ18"/>
  <c r="AK18" s="1"/>
  <c r="AJ22"/>
  <c r="AJ26"/>
  <c r="AJ29"/>
  <c r="AJ34"/>
  <c r="AK34" s="1"/>
  <c r="AJ37"/>
  <c r="AK37" s="1"/>
  <c r="AL37" s="1"/>
  <c r="AJ41"/>
  <c r="AK41" s="1"/>
  <c r="AJ45"/>
  <c r="AK45" s="1"/>
  <c r="AJ49"/>
  <c r="AK49" s="1"/>
  <c r="AJ53"/>
  <c r="AK53" s="1"/>
  <c r="AJ57"/>
  <c r="AK57" s="1"/>
  <c r="AJ61"/>
  <c r="AK61" s="1"/>
  <c r="AJ65"/>
  <c r="AK65" s="1"/>
  <c r="AJ69"/>
  <c r="AK69" s="1"/>
  <c r="AJ73"/>
  <c r="AJ77"/>
  <c r="AK77" s="1"/>
  <c r="AJ81"/>
  <c r="AK81" s="1"/>
  <c r="AJ85"/>
  <c r="AK85" s="1"/>
  <c r="AJ91"/>
  <c r="AL91" s="1"/>
  <c r="AM91" s="1"/>
  <c r="AK91"/>
  <c r="AQ94"/>
  <c r="AI94"/>
  <c r="AQ99"/>
  <c r="AI99"/>
  <c r="AQ102"/>
  <c r="AI102"/>
  <c r="AJ107"/>
  <c r="AK107"/>
  <c r="AM113"/>
  <c r="AJ113"/>
  <c r="AL113"/>
  <c r="AK113"/>
  <c r="AM116"/>
  <c r="AJ116"/>
  <c r="AK116"/>
  <c r="AL116"/>
  <c r="AM122"/>
  <c r="AJ122"/>
  <c r="AK122"/>
  <c r="AL122"/>
  <c r="AM126"/>
  <c r="AJ126"/>
  <c r="AK126"/>
  <c r="AL126"/>
  <c r="AM134"/>
  <c r="AJ134"/>
  <c r="AK134"/>
  <c r="AL134"/>
  <c r="AJ139"/>
  <c r="AK139"/>
  <c r="AM139"/>
  <c r="AL139"/>
  <c r="AJ145"/>
  <c r="AK145"/>
  <c r="AM145"/>
  <c r="AL145"/>
  <c r="AJ147"/>
  <c r="AK147"/>
  <c r="AM147"/>
  <c r="AL147"/>
  <c r="AJ153"/>
  <c r="AK153"/>
  <c r="AM153"/>
  <c r="AL153"/>
  <c r="AJ155"/>
  <c r="AK155"/>
  <c r="AM155"/>
  <c r="AL155"/>
  <c r="AJ161"/>
  <c r="AK161"/>
  <c r="AM161"/>
  <c r="AL161"/>
  <c r="AJ163"/>
  <c r="AK163"/>
  <c r="AM163"/>
  <c r="AL163"/>
  <c r="AJ169"/>
  <c r="AK169"/>
  <c r="AM169"/>
  <c r="AL169"/>
  <c r="AQ171"/>
  <c r="AI171"/>
  <c r="AQ176"/>
  <c r="AI176"/>
  <c r="AJ180"/>
  <c r="AK180"/>
  <c r="AM180"/>
  <c r="AL180"/>
  <c r="AQ184"/>
  <c r="AI184"/>
  <c r="AJ188"/>
  <c r="AK188"/>
  <c r="AM188"/>
  <c r="AL188"/>
  <c r="AJ192"/>
  <c r="AK192"/>
  <c r="AM192"/>
  <c r="AL192"/>
  <c r="AJ196"/>
  <c r="AK196"/>
  <c r="AM196"/>
  <c r="AL196"/>
  <c r="AQ200"/>
  <c r="AI200"/>
  <c r="AJ204"/>
  <c r="AK204"/>
  <c r="AM204"/>
  <c r="AL204"/>
  <c r="AQ208"/>
  <c r="AI208"/>
  <c r="AM251"/>
  <c r="AL251"/>
  <c r="AJ251"/>
  <c r="AK251"/>
  <c r="AM255"/>
  <c r="AL255"/>
  <c r="AJ255"/>
  <c r="AK255"/>
  <c r="AM259"/>
  <c r="AL259"/>
  <c r="AJ259"/>
  <c r="AK259"/>
  <c r="AM263"/>
  <c r="AL263"/>
  <c r="AJ263"/>
  <c r="AK263"/>
  <c r="AM267"/>
  <c r="AL267"/>
  <c r="AJ267"/>
  <c r="AK267"/>
  <c r="AM271"/>
  <c r="AL271"/>
  <c r="AJ271"/>
  <c r="AK271"/>
  <c r="AM275"/>
  <c r="AL275"/>
  <c r="AJ275"/>
  <c r="AK275"/>
  <c r="AM279"/>
  <c r="AL279"/>
  <c r="AJ279"/>
  <c r="AK279"/>
  <c r="AM283"/>
  <c r="AL283"/>
  <c r="AJ283"/>
  <c r="AK283"/>
  <c r="AM287"/>
  <c r="AL287"/>
  <c r="AJ287"/>
  <c r="AK287"/>
  <c r="AM291"/>
  <c r="AL291"/>
  <c r="AJ291"/>
  <c r="AK291"/>
  <c r="AM295"/>
  <c r="AL295"/>
  <c r="AJ295"/>
  <c r="AK295"/>
  <c r="AM299"/>
  <c r="AL299"/>
  <c r="AJ299"/>
  <c r="AK299"/>
  <c r="AM302"/>
  <c r="AL302"/>
  <c r="AK302"/>
  <c r="AJ302"/>
  <c r="AQ306"/>
  <c r="AI306"/>
  <c r="AM310"/>
  <c r="AL310"/>
  <c r="AK310"/>
  <c r="AJ310"/>
  <c r="AM315"/>
  <c r="AL315"/>
  <c r="AJ315"/>
  <c r="AK315"/>
  <c r="AM317"/>
  <c r="AL317"/>
  <c r="AJ317"/>
  <c r="AK317"/>
  <c r="AM323"/>
  <c r="AL323"/>
  <c r="AJ323"/>
  <c r="AK323"/>
  <c r="AM325"/>
  <c r="AL325"/>
  <c r="AJ325"/>
  <c r="AK325"/>
  <c r="AQ331"/>
  <c r="AI331"/>
  <c r="AM333"/>
  <c r="AL333"/>
  <c r="AJ333"/>
  <c r="AK333"/>
  <c r="AM339"/>
  <c r="AL339"/>
  <c r="AJ339"/>
  <c r="AK339"/>
  <c r="AM341"/>
  <c r="AL341"/>
  <c r="AJ341"/>
  <c r="AK341"/>
  <c r="AM347"/>
  <c r="AL347"/>
  <c r="AJ347"/>
  <c r="AK347"/>
  <c r="AM351"/>
  <c r="AL351"/>
  <c r="AJ351"/>
  <c r="AK351"/>
  <c r="AM359"/>
  <c r="AL359"/>
  <c r="AJ359"/>
  <c r="AK359"/>
  <c r="AM365"/>
  <c r="AL365"/>
  <c r="AJ365"/>
  <c r="AK365"/>
  <c r="AQ373"/>
  <c r="AI373"/>
  <c r="AJ383"/>
  <c r="AK383"/>
  <c r="AM383"/>
  <c r="AL383"/>
  <c r="AJ391"/>
  <c r="AK391"/>
  <c r="AM391"/>
  <c r="AL391"/>
  <c r="AJ401"/>
  <c r="AK401"/>
  <c r="AM401"/>
  <c r="AL401"/>
  <c r="AJ403"/>
  <c r="AK403"/>
  <c r="AM403"/>
  <c r="AL403"/>
  <c r="AJ405"/>
  <c r="AK405"/>
  <c r="AM405"/>
  <c r="AL405"/>
  <c r="AJ423"/>
  <c r="AK423"/>
  <c r="AM423"/>
  <c r="AL423"/>
  <c r="AJ433"/>
  <c r="AK433"/>
  <c r="AM433"/>
  <c r="AL433"/>
  <c r="AJ444"/>
  <c r="AK444"/>
  <c r="AM444"/>
  <c r="AL444"/>
  <c r="AK453"/>
  <c r="AM453"/>
  <c r="AJ453"/>
  <c r="AL453"/>
  <c r="AK458"/>
  <c r="AM458"/>
  <c r="AJ458"/>
  <c r="AL458"/>
  <c r="AK465"/>
  <c r="AM465"/>
  <c r="AJ465"/>
  <c r="AL465"/>
  <c r="AK470"/>
  <c r="AM470"/>
  <c r="AJ470"/>
  <c r="AL470"/>
  <c r="AK474"/>
  <c r="AM474"/>
  <c r="AJ474"/>
  <c r="AL474"/>
  <c r="AK478"/>
  <c r="AM478"/>
  <c r="AJ478"/>
  <c r="AL478"/>
  <c r="AM484"/>
  <c r="AJ484"/>
  <c r="AL484"/>
  <c r="AK484"/>
  <c r="AM492"/>
  <c r="AJ492"/>
  <c r="AL492"/>
  <c r="AK492"/>
  <c r="AM502"/>
  <c r="AJ502"/>
  <c r="AL502"/>
  <c r="AK502"/>
  <c r="AM510"/>
  <c r="AJ510"/>
  <c r="AL510"/>
  <c r="AK510"/>
  <c r="AM512"/>
  <c r="AJ512"/>
  <c r="AL512"/>
  <c r="AK512"/>
  <c r="AM514"/>
  <c r="AJ514"/>
  <c r="AL514"/>
  <c r="AK514"/>
  <c r="AM516"/>
  <c r="AJ516"/>
  <c r="AL516"/>
  <c r="AK516"/>
  <c r="AM518"/>
  <c r="AJ518"/>
  <c r="AL518"/>
  <c r="AK518"/>
  <c r="AM520"/>
  <c r="AJ520"/>
  <c r="AL520"/>
  <c r="AK520"/>
  <c r="AM522"/>
  <c r="AJ522"/>
  <c r="AL522"/>
  <c r="AK522"/>
  <c r="AM524"/>
  <c r="AJ524"/>
  <c r="AL524"/>
  <c r="AK524"/>
  <c r="AM526"/>
  <c r="AJ526"/>
  <c r="AL526"/>
  <c r="AK526"/>
  <c r="AM528"/>
  <c r="AJ528"/>
  <c r="AL528"/>
  <c r="AK528"/>
  <c r="AM530"/>
  <c r="AJ530"/>
  <c r="AL530"/>
  <c r="AK530"/>
  <c r="AM532"/>
  <c r="AJ532"/>
  <c r="AL532"/>
  <c r="AK532"/>
  <c r="AM534"/>
  <c r="AJ534"/>
  <c r="AL534"/>
  <c r="AK534"/>
  <c r="AQ536"/>
  <c r="AI536"/>
  <c r="AM538"/>
  <c r="AJ538"/>
  <c r="AL538"/>
  <c r="AK538"/>
  <c r="AM582"/>
  <c r="AJ582"/>
  <c r="AL582"/>
  <c r="AK582"/>
  <c r="AM586"/>
  <c r="AJ586"/>
  <c r="AL586"/>
  <c r="AK586"/>
  <c r="AM590"/>
  <c r="AJ590"/>
  <c r="AL590"/>
  <c r="AK590"/>
  <c r="AM594"/>
  <c r="AJ594"/>
  <c r="AL594"/>
  <c r="AK594"/>
  <c r="AM598"/>
  <c r="AJ598"/>
  <c r="AL598"/>
  <c r="AK598"/>
  <c r="AM611"/>
  <c r="AJ611"/>
  <c r="AK611"/>
  <c r="AL611"/>
  <c r="AM615"/>
  <c r="AJ615"/>
  <c r="AK615"/>
  <c r="AL615"/>
  <c r="AM619"/>
  <c r="AJ619"/>
  <c r="AK619"/>
  <c r="AL619"/>
  <c r="AM623"/>
  <c r="AJ623"/>
  <c r="AK623"/>
  <c r="AL623"/>
  <c r="AM627"/>
  <c r="AJ627"/>
  <c r="AK627"/>
  <c r="AL627"/>
  <c r="AM631"/>
  <c r="AJ631"/>
  <c r="AK631"/>
  <c r="AL631"/>
  <c r="AM635"/>
  <c r="AJ635"/>
  <c r="AK635"/>
  <c r="AL635"/>
  <c r="AM639"/>
  <c r="AJ639"/>
  <c r="AK639"/>
  <c r="AL639"/>
  <c r="AM643"/>
  <c r="AJ643"/>
  <c r="AK643"/>
  <c r="AL643"/>
  <c r="AM647"/>
  <c r="AJ647"/>
  <c r="AK647"/>
  <c r="AL647"/>
  <c r="AM651"/>
  <c r="AJ651"/>
  <c r="AK651"/>
  <c r="AL651"/>
  <c r="AM655"/>
  <c r="AJ655"/>
  <c r="AK655"/>
  <c r="AL655"/>
  <c r="AM659"/>
  <c r="AJ659"/>
  <c r="AK659"/>
  <c r="AL659"/>
  <c r="AM663"/>
  <c r="AJ663"/>
  <c r="AK663"/>
  <c r="AL663"/>
  <c r="AM667"/>
  <c r="AJ667"/>
  <c r="AK667"/>
  <c r="AL667"/>
  <c r="AM671"/>
  <c r="AJ671"/>
  <c r="AK671"/>
  <c r="AL671"/>
  <c r="AM675"/>
  <c r="AJ675"/>
  <c r="AK675"/>
  <c r="AL675"/>
  <c r="AM679"/>
  <c r="AJ679"/>
  <c r="AK679"/>
  <c r="AL679"/>
  <c r="AM683"/>
  <c r="AJ683"/>
  <c r="AK683"/>
  <c r="AL683"/>
  <c r="AM687"/>
  <c r="AJ687"/>
  <c r="AK687"/>
  <c r="AL687"/>
  <c r="AM691"/>
  <c r="AJ691"/>
  <c r="AK691"/>
  <c r="AL691"/>
  <c r="AH695"/>
  <c r="AI695"/>
  <c r="AM699"/>
  <c r="AJ699"/>
  <c r="AK699"/>
  <c r="AL699"/>
  <c r="AM703"/>
  <c r="AJ703"/>
  <c r="AK703"/>
  <c r="AL703"/>
  <c r="AM707"/>
  <c r="AJ707"/>
  <c r="AK707"/>
  <c r="AL707"/>
  <c r="AH711"/>
  <c r="AI711"/>
  <c r="AJ715"/>
  <c r="AK715"/>
  <c r="AM715"/>
  <c r="AL715"/>
  <c r="AJ719"/>
  <c r="AK719"/>
  <c r="AM719"/>
  <c r="AL719"/>
  <c r="AJ723"/>
  <c r="AK723"/>
  <c r="AM723"/>
  <c r="AL723"/>
  <c r="AM732"/>
  <c r="AJ732"/>
  <c r="AK732"/>
  <c r="AL732"/>
  <c r="AM740"/>
  <c r="AJ740"/>
  <c r="AK740"/>
  <c r="AL740"/>
  <c r="AM748"/>
  <c r="AJ748"/>
  <c r="AK748"/>
  <c r="AL748"/>
  <c r="AH756"/>
  <c r="AI756"/>
  <c r="AM764"/>
  <c r="AJ764"/>
  <c r="AK764"/>
  <c r="AL764"/>
  <c r="AM772"/>
  <c r="AJ772"/>
  <c r="AK772"/>
  <c r="AL772"/>
  <c r="AM780"/>
  <c r="AJ780"/>
  <c r="AK780"/>
  <c r="AL780"/>
  <c r="AH788"/>
  <c r="AI788"/>
  <c r="AH796"/>
  <c r="AI796"/>
  <c r="AM804"/>
  <c r="AJ804"/>
  <c r="AK804"/>
  <c r="AL804"/>
  <c r="AH806"/>
  <c r="AI806"/>
  <c r="AK810"/>
  <c r="AM810"/>
  <c r="AJ810"/>
  <c r="AL810"/>
  <c r="AK814"/>
  <c r="AM814"/>
  <c r="AJ814"/>
  <c r="AL814"/>
  <c r="AH818"/>
  <c r="AI818"/>
  <c r="AH822"/>
  <c r="AI822"/>
  <c r="AK826"/>
  <c r="AM826"/>
  <c r="AJ826"/>
  <c r="AL826"/>
  <c r="AK830"/>
  <c r="AM830"/>
  <c r="AJ830"/>
  <c r="AL830"/>
  <c r="AK834"/>
  <c r="AM834"/>
  <c r="AJ834"/>
  <c r="AL834"/>
  <c r="AH838"/>
  <c r="AI838"/>
  <c r="AK842"/>
  <c r="AM842"/>
  <c r="AJ842"/>
  <c r="AL842"/>
  <c r="AK846"/>
  <c r="AM846"/>
  <c r="AJ846"/>
  <c r="AL846"/>
  <c r="AH850"/>
  <c r="AI850"/>
  <c r="AH854"/>
  <c r="AI854"/>
  <c r="AH858"/>
  <c r="AI858"/>
  <c r="AK862"/>
  <c r="AM862"/>
  <c r="AJ862"/>
  <c r="AL862"/>
  <c r="AH866"/>
  <c r="AI866"/>
  <c r="AK871"/>
  <c r="AM871"/>
  <c r="AJ871"/>
  <c r="AL871"/>
  <c r="AH874"/>
  <c r="AI874"/>
  <c r="AK877"/>
  <c r="AM877"/>
  <c r="AJ877"/>
  <c r="AL877"/>
  <c r="AK880"/>
  <c r="AM880"/>
  <c r="AJ880"/>
  <c r="AL880"/>
  <c r="AM887"/>
  <c r="AK887"/>
  <c r="AJ887"/>
  <c r="AL887"/>
  <c r="AH890"/>
  <c r="AI890"/>
  <c r="AM893"/>
  <c r="AK893"/>
  <c r="AJ893"/>
  <c r="AL893"/>
  <c r="AJ896"/>
  <c r="AL896"/>
  <c r="AM896"/>
  <c r="AK896"/>
  <c r="AJ903"/>
  <c r="AL903"/>
  <c r="AK903"/>
  <c r="AM903"/>
  <c r="AH906"/>
  <c r="AI906"/>
  <c r="AJ909"/>
  <c r="AL909"/>
  <c r="AK909"/>
  <c r="AM909"/>
  <c r="AJ912"/>
  <c r="AL912"/>
  <c r="AM912"/>
  <c r="AK912"/>
  <c r="AJ919"/>
  <c r="AK919"/>
  <c r="AM919"/>
  <c r="AL919"/>
  <c r="AH922"/>
  <c r="AI922"/>
  <c r="AJ925"/>
  <c r="AK925"/>
  <c r="AM925"/>
  <c r="AL925"/>
  <c r="AJ928"/>
  <c r="AK928"/>
  <c r="AM928"/>
  <c r="AL928"/>
  <c r="AJ933"/>
  <c r="AK933"/>
  <c r="AM933"/>
  <c r="AL933"/>
  <c r="AH937"/>
  <c r="AI937"/>
  <c r="AJ941"/>
  <c r="AK941"/>
  <c r="AM941"/>
  <c r="AL941"/>
  <c r="AJ945"/>
  <c r="AK945"/>
  <c r="AM945"/>
  <c r="AL945"/>
  <c r="AJ949"/>
  <c r="AK949"/>
  <c r="AM949"/>
  <c r="AL949"/>
  <c r="AH953"/>
  <c r="AI953"/>
  <c r="AJ957"/>
  <c r="AK957"/>
  <c r="AM957"/>
  <c r="AL957"/>
  <c r="AJ961"/>
  <c r="AK961"/>
  <c r="AM961"/>
  <c r="AL961"/>
  <c r="AJ965"/>
  <c r="AK965"/>
  <c r="AM965"/>
  <c r="AL965"/>
  <c r="AH969"/>
  <c r="AI969"/>
  <c r="AJ973"/>
  <c r="AK973"/>
  <c r="AM973"/>
  <c r="AL973"/>
  <c r="AJ977"/>
  <c r="AK977"/>
  <c r="AM977"/>
  <c r="AL977"/>
  <c r="AJ981"/>
  <c r="AK981"/>
  <c r="AM981"/>
  <c r="AL981"/>
  <c r="AH985"/>
  <c r="AI985"/>
  <c r="AK989"/>
  <c r="AM989"/>
  <c r="AJ989"/>
  <c r="AL989"/>
  <c r="AK993"/>
  <c r="AM993"/>
  <c r="AJ993"/>
  <c r="AL993"/>
  <c r="AK997"/>
  <c r="AM997"/>
  <c r="AJ997"/>
  <c r="AL997"/>
  <c r="AJ89"/>
  <c r="AK89" s="1"/>
  <c r="AQ97"/>
  <c r="AI97"/>
  <c r="AJ105"/>
  <c r="AK105" s="1"/>
  <c r="AM115"/>
  <c r="AJ115"/>
  <c r="AL115"/>
  <c r="AK115"/>
  <c r="AM121"/>
  <c r="AJ121"/>
  <c r="AL121"/>
  <c r="AK121"/>
  <c r="AM131"/>
  <c r="AJ131"/>
  <c r="AL131"/>
  <c r="AK131"/>
  <c r="AM136"/>
  <c r="AJ136"/>
  <c r="AK136"/>
  <c r="AL136"/>
  <c r="AJ140"/>
  <c r="AK140"/>
  <c r="AM140"/>
  <c r="AL140"/>
  <c r="AJ144"/>
  <c r="AK144"/>
  <c r="AM144"/>
  <c r="AL144"/>
  <c r="AJ148"/>
  <c r="AK148"/>
  <c r="AM148"/>
  <c r="AL148"/>
  <c r="AJ152"/>
  <c r="AK152"/>
  <c r="AM152"/>
  <c r="AL152"/>
  <c r="AJ156"/>
  <c r="AK156"/>
  <c r="AM156"/>
  <c r="AL156"/>
  <c r="AJ160"/>
  <c r="AK160"/>
  <c r="AM160"/>
  <c r="AL160"/>
  <c r="AJ164"/>
  <c r="AK164"/>
  <c r="AM164"/>
  <c r="AL164"/>
  <c r="AJ168"/>
  <c r="AK168"/>
  <c r="AM168"/>
  <c r="AL168"/>
  <c r="AJ172"/>
  <c r="AK172"/>
  <c r="AM172"/>
  <c r="AL172"/>
  <c r="AJ212"/>
  <c r="AK212"/>
  <c r="AM212"/>
  <c r="AL212"/>
  <c r="AJ216"/>
  <c r="AK216"/>
  <c r="AM216"/>
  <c r="AL216"/>
  <c r="AJ220"/>
  <c r="AK220"/>
  <c r="AM220"/>
  <c r="AL220"/>
  <c r="AQ224"/>
  <c r="AI224"/>
  <c r="AM228"/>
  <c r="AL228"/>
  <c r="AK228"/>
  <c r="AJ228"/>
  <c r="AM232"/>
  <c r="AL232"/>
  <c r="AK232"/>
  <c r="AJ232"/>
  <c r="AM236"/>
  <c r="AL236"/>
  <c r="AK236"/>
  <c r="AJ236"/>
  <c r="AM240"/>
  <c r="AL240"/>
  <c r="AK240"/>
  <c r="AJ240"/>
  <c r="AM244"/>
  <c r="AL244"/>
  <c r="AK244"/>
  <c r="AJ244"/>
  <c r="AM248"/>
  <c r="AL248"/>
  <c r="AK248"/>
  <c r="AJ248"/>
  <c r="AM252"/>
  <c r="AL252"/>
  <c r="AK252"/>
  <c r="AJ252"/>
  <c r="AQ256"/>
  <c r="AI256"/>
  <c r="AM260"/>
  <c r="AL260"/>
  <c r="AK260"/>
  <c r="AJ260"/>
  <c r="AM264"/>
  <c r="AL264"/>
  <c r="AK264"/>
  <c r="AJ264"/>
  <c r="AM268"/>
  <c r="AL268"/>
  <c r="AK268"/>
  <c r="AJ268"/>
  <c r="AM272"/>
  <c r="AL272"/>
  <c r="AK272"/>
  <c r="AJ272"/>
  <c r="AM276"/>
  <c r="AL276"/>
  <c r="AK276"/>
  <c r="AJ276"/>
  <c r="AM280"/>
  <c r="AL280"/>
  <c r="AK280"/>
  <c r="AJ280"/>
  <c r="AM284"/>
  <c r="AL284"/>
  <c r="AK284"/>
  <c r="AJ284"/>
  <c r="AQ288"/>
  <c r="AI288"/>
  <c r="AM292"/>
  <c r="AL292"/>
  <c r="AK292"/>
  <c r="AJ292"/>
  <c r="AM296"/>
  <c r="AL296"/>
  <c r="AK296"/>
  <c r="AJ296"/>
  <c r="AM300"/>
  <c r="AL300"/>
  <c r="AK300"/>
  <c r="AJ300"/>
  <c r="AM314"/>
  <c r="AL314"/>
  <c r="AK314"/>
  <c r="AJ314"/>
  <c r="AM318"/>
  <c r="AL318"/>
  <c r="AK318"/>
  <c r="AJ318"/>
  <c r="AM322"/>
  <c r="AL322"/>
  <c r="AK322"/>
  <c r="AJ322"/>
  <c r="AM326"/>
  <c r="AL326"/>
  <c r="AK326"/>
  <c r="AJ326"/>
  <c r="AM330"/>
  <c r="AL330"/>
  <c r="AK330"/>
  <c r="AJ330"/>
  <c r="AM334"/>
  <c r="AL334"/>
  <c r="AK334"/>
  <c r="AJ334"/>
  <c r="AM338"/>
  <c r="AL338"/>
  <c r="AK338"/>
  <c r="AJ338"/>
  <c r="AM342"/>
  <c r="AL342"/>
  <c r="AK342"/>
  <c r="AJ342"/>
  <c r="AM346"/>
  <c r="AL346"/>
  <c r="AK346"/>
  <c r="AJ346"/>
  <c r="AM350"/>
  <c r="AL350"/>
  <c r="AK350"/>
  <c r="AJ350"/>
  <c r="AM354"/>
  <c r="AL354"/>
  <c r="AK354"/>
  <c r="AJ354"/>
  <c r="AM358"/>
  <c r="AL358"/>
  <c r="AK358"/>
  <c r="AJ358"/>
  <c r="AM362"/>
  <c r="AL362"/>
  <c r="AK362"/>
  <c r="AJ362"/>
  <c r="AM366"/>
  <c r="AL366"/>
  <c r="AK366"/>
  <c r="AJ366"/>
  <c r="AJ370"/>
  <c r="AK370"/>
  <c r="AM370"/>
  <c r="AL370"/>
  <c r="AJ374"/>
  <c r="AK374"/>
  <c r="AM374"/>
  <c r="AL374"/>
  <c r="AJ378"/>
  <c r="AK378"/>
  <c r="AM378"/>
  <c r="AL378"/>
  <c r="AJ382"/>
  <c r="AK382"/>
  <c r="AM382"/>
  <c r="AL382"/>
  <c r="AJ384"/>
  <c r="AK384"/>
  <c r="AM384"/>
  <c r="AL384"/>
  <c r="AJ388"/>
  <c r="AK388"/>
  <c r="AM388"/>
  <c r="AL388"/>
  <c r="AJ392"/>
  <c r="AK392"/>
  <c r="AM392"/>
  <c r="AL392"/>
  <c r="AJ400"/>
  <c r="AK400"/>
  <c r="AM400"/>
  <c r="AL400"/>
  <c r="AJ408"/>
  <c r="AK408"/>
  <c r="AM408"/>
  <c r="AL408"/>
  <c r="AJ416"/>
  <c r="AK416"/>
  <c r="AM416"/>
  <c r="AL416"/>
  <c r="AJ424"/>
  <c r="AK424"/>
  <c r="AM424"/>
  <c r="AL424"/>
  <c r="AJ432"/>
  <c r="AK432"/>
  <c r="AM432"/>
  <c r="AL432"/>
  <c r="AJ438"/>
  <c r="AK438"/>
  <c r="AM438"/>
  <c r="AL438"/>
  <c r="AK456"/>
  <c r="AM456"/>
  <c r="AJ456"/>
  <c r="AL456"/>
  <c r="AK462"/>
  <c r="AM462"/>
  <c r="AJ462"/>
  <c r="AL462"/>
  <c r="AK469"/>
  <c r="AM469"/>
  <c r="AJ469"/>
  <c r="AL469"/>
  <c r="AK473"/>
  <c r="AM473"/>
  <c r="AJ473"/>
  <c r="AL473"/>
  <c r="AK477"/>
  <c r="AM477"/>
  <c r="AJ477"/>
  <c r="AL477"/>
  <c r="AM481"/>
  <c r="AJ481"/>
  <c r="AK481"/>
  <c r="AL481"/>
  <c r="AM485"/>
  <c r="AJ485"/>
  <c r="AK485"/>
  <c r="AL485"/>
  <c r="AM489"/>
  <c r="AJ489"/>
  <c r="AK489"/>
  <c r="AL489"/>
  <c r="AM493"/>
  <c r="AJ493"/>
  <c r="AK493"/>
  <c r="AL493"/>
  <c r="AM497"/>
  <c r="AJ497"/>
  <c r="AK497"/>
  <c r="AL497"/>
  <c r="AM501"/>
  <c r="AJ501"/>
  <c r="AK501"/>
  <c r="AL501"/>
  <c r="AM505"/>
  <c r="AJ505"/>
  <c r="AK505"/>
  <c r="AL505"/>
  <c r="AM509"/>
  <c r="AJ509"/>
  <c r="AK509"/>
  <c r="AL509"/>
  <c r="AQ537"/>
  <c r="AI537"/>
  <c r="AM545"/>
  <c r="AJ545"/>
  <c r="AK545"/>
  <c r="AL545"/>
  <c r="AQ553"/>
  <c r="AI553"/>
  <c r="AM561"/>
  <c r="AJ561"/>
  <c r="AK561"/>
  <c r="AL561"/>
  <c r="AQ569"/>
  <c r="AI569"/>
  <c r="AM577"/>
  <c r="AJ577"/>
  <c r="AK577"/>
  <c r="AL577"/>
  <c r="AQ585"/>
  <c r="AI585"/>
  <c r="AM593"/>
  <c r="AJ593"/>
  <c r="AK593"/>
  <c r="AL593"/>
  <c r="AM612"/>
  <c r="AJ612"/>
  <c r="AL612"/>
  <c r="AK612"/>
  <c r="AM616"/>
  <c r="AJ616"/>
  <c r="AL616"/>
  <c r="AK616"/>
  <c r="AM620"/>
  <c r="AJ620"/>
  <c r="AL620"/>
  <c r="AK620"/>
  <c r="AM624"/>
  <c r="AJ624"/>
  <c r="AL624"/>
  <c r="AK624"/>
  <c r="AM628"/>
  <c r="AJ628"/>
  <c r="AL628"/>
  <c r="AK628"/>
  <c r="AM632"/>
  <c r="AJ632"/>
  <c r="AL632"/>
  <c r="AK632"/>
  <c r="AM636"/>
  <c r="AJ636"/>
  <c r="AL636"/>
  <c r="AK636"/>
  <c r="AM640"/>
  <c r="AJ640"/>
  <c r="AL640"/>
  <c r="AK640"/>
  <c r="AM644"/>
  <c r="AJ644"/>
  <c r="AL644"/>
  <c r="AK644"/>
  <c r="AM648"/>
  <c r="AJ648"/>
  <c r="AL648"/>
  <c r="AK648"/>
  <c r="AM652"/>
  <c r="AJ652"/>
  <c r="AL652"/>
  <c r="AK652"/>
  <c r="AM656"/>
  <c r="AJ656"/>
  <c r="AL656"/>
  <c r="AK656"/>
  <c r="AM660"/>
  <c r="AJ660"/>
  <c r="AL660"/>
  <c r="AK660"/>
  <c r="AM664"/>
  <c r="AJ664"/>
  <c r="AL664"/>
  <c r="AK664"/>
  <c r="AM668"/>
  <c r="AJ668"/>
  <c r="AL668"/>
  <c r="AK668"/>
  <c r="AM672"/>
  <c r="AJ672"/>
  <c r="AL672"/>
  <c r="AK672"/>
  <c r="AM676"/>
  <c r="AJ676"/>
  <c r="AL676"/>
  <c r="AK676"/>
  <c r="AM680"/>
  <c r="AJ680"/>
  <c r="AL680"/>
  <c r="AK680"/>
  <c r="AM684"/>
  <c r="AJ684"/>
  <c r="AL684"/>
  <c r="AK684"/>
  <c r="AM688"/>
  <c r="AJ688"/>
  <c r="AL688"/>
  <c r="AK688"/>
  <c r="AM692"/>
  <c r="AJ692"/>
  <c r="AL692"/>
  <c r="AK692"/>
  <c r="AM696"/>
  <c r="AJ696"/>
  <c r="AL696"/>
  <c r="AK696"/>
  <c r="AM700"/>
  <c r="AJ700"/>
  <c r="AL700"/>
  <c r="AK700"/>
  <c r="AM704"/>
  <c r="AJ704"/>
  <c r="AL704"/>
  <c r="AK704"/>
  <c r="AM708"/>
  <c r="AJ708"/>
  <c r="AK708"/>
  <c r="AL708"/>
  <c r="AM712"/>
  <c r="AJ712"/>
  <c r="AK712"/>
  <c r="AL712"/>
  <c r="AM716"/>
  <c r="AJ716"/>
  <c r="AK716"/>
  <c r="AL716"/>
  <c r="AM720"/>
  <c r="AJ720"/>
  <c r="AK720"/>
  <c r="AL720"/>
  <c r="AM724"/>
  <c r="AJ724"/>
  <c r="AK724"/>
  <c r="AL724"/>
  <c r="AM730"/>
  <c r="AL730"/>
  <c r="AJ730"/>
  <c r="AK730"/>
  <c r="AM738"/>
  <c r="AL738"/>
  <c r="AJ738"/>
  <c r="AK738"/>
  <c r="AM746"/>
  <c r="AL746"/>
  <c r="AJ746"/>
  <c r="AK746"/>
  <c r="AM754"/>
  <c r="AL754"/>
  <c r="AJ754"/>
  <c r="AK754"/>
  <c r="AM762"/>
  <c r="AL762"/>
  <c r="AJ762"/>
  <c r="AK762"/>
  <c r="AM770"/>
  <c r="AL770"/>
  <c r="AJ770"/>
  <c r="AK770"/>
  <c r="AM778"/>
  <c r="AL778"/>
  <c r="AJ778"/>
  <c r="AK778"/>
  <c r="AM786"/>
  <c r="AL786"/>
  <c r="AJ786"/>
  <c r="AK786"/>
  <c r="AM794"/>
  <c r="AL794"/>
  <c r="AJ794"/>
  <c r="AK794"/>
  <c r="AM802"/>
  <c r="AL802"/>
  <c r="AJ802"/>
  <c r="AK802"/>
  <c r="AK812"/>
  <c r="AM812"/>
  <c r="AJ812"/>
  <c r="AL812"/>
  <c r="AK820"/>
  <c r="AM820"/>
  <c r="AJ820"/>
  <c r="AL820"/>
  <c r="AK828"/>
  <c r="AM828"/>
  <c r="AJ828"/>
  <c r="AL828"/>
  <c r="AK836"/>
  <c r="AM836"/>
  <c r="AJ836"/>
  <c r="AL836"/>
  <c r="AK844"/>
  <c r="AM844"/>
  <c r="AJ844"/>
  <c r="AL844"/>
  <c r="AK852"/>
  <c r="AM852"/>
  <c r="AJ852"/>
  <c r="AL852"/>
  <c r="AK860"/>
  <c r="AM860"/>
  <c r="AJ860"/>
  <c r="AL860"/>
  <c r="AK868"/>
  <c r="AM868"/>
  <c r="AJ868"/>
  <c r="AL868"/>
  <c r="AK872"/>
  <c r="AM872"/>
  <c r="AJ872"/>
  <c r="AL872"/>
  <c r="AJ13"/>
  <c r="AK13" s="1"/>
  <c r="AJ17"/>
  <c r="AK17" s="1"/>
  <c r="AJ21"/>
  <c r="AJ25"/>
  <c r="AJ30"/>
  <c r="AJ33"/>
  <c r="AK33" s="1"/>
  <c r="AJ38"/>
  <c r="AK38" s="1"/>
  <c r="AJ42"/>
  <c r="AK42" s="1"/>
  <c r="AJ46"/>
  <c r="AK46" s="1"/>
  <c r="AJ50"/>
  <c r="AK50" s="1"/>
  <c r="AJ54"/>
  <c r="AK54" s="1"/>
  <c r="AJ58"/>
  <c r="AK58" s="1"/>
  <c r="AJ62"/>
  <c r="AK62" s="1"/>
  <c r="AJ66"/>
  <c r="AK66" s="1"/>
  <c r="AJ70"/>
  <c r="AK70" s="1"/>
  <c r="AJ74"/>
  <c r="AJ78"/>
  <c r="AJ82"/>
  <c r="AJ86"/>
  <c r="AJ93"/>
  <c r="AK93" s="1"/>
  <c r="AQ101"/>
  <c r="AI101"/>
  <c r="AM111"/>
  <c r="AJ111"/>
  <c r="AL111"/>
  <c r="AK111"/>
  <c r="AM114"/>
  <c r="AJ114"/>
  <c r="AK114"/>
  <c r="AL114"/>
  <c r="AM120"/>
  <c r="AJ120"/>
  <c r="AK120"/>
  <c r="AL120"/>
  <c r="AM124"/>
  <c r="AJ124"/>
  <c r="AK124"/>
  <c r="AL124"/>
  <c r="AM128"/>
  <c r="AJ128"/>
  <c r="AK128"/>
  <c r="AL128"/>
  <c r="AM137"/>
  <c r="AJ137"/>
  <c r="AL137"/>
  <c r="AK137"/>
  <c r="AJ142"/>
  <c r="AK142"/>
  <c r="AM142"/>
  <c r="AL142"/>
  <c r="AJ150"/>
  <c r="AK150"/>
  <c r="AM150"/>
  <c r="AL150"/>
  <c r="AJ158"/>
  <c r="AK158"/>
  <c r="AM158"/>
  <c r="AL158"/>
  <c r="AJ166"/>
  <c r="AK166"/>
  <c r="AM166"/>
  <c r="AL166"/>
  <c r="AJ174"/>
  <c r="AK174"/>
  <c r="AM174"/>
  <c r="AL174"/>
  <c r="AJ178"/>
  <c r="AK178"/>
  <c r="AM178"/>
  <c r="AL178"/>
  <c r="AJ182"/>
  <c r="AK182"/>
  <c r="AM182"/>
  <c r="AL182"/>
  <c r="AJ186"/>
  <c r="AK186"/>
  <c r="AM186"/>
  <c r="AL186"/>
  <c r="AJ190"/>
  <c r="AK190"/>
  <c r="AM190"/>
  <c r="AL190"/>
  <c r="AJ194"/>
  <c r="AK194"/>
  <c r="AM194"/>
  <c r="AL194"/>
  <c r="AJ198"/>
  <c r="AK198"/>
  <c r="AM198"/>
  <c r="AL198"/>
  <c r="AJ202"/>
  <c r="AK202"/>
  <c r="AM202"/>
  <c r="AL202"/>
  <c r="AJ206"/>
  <c r="AK206"/>
  <c r="AM206"/>
  <c r="AL206"/>
  <c r="AJ210"/>
  <c r="AK210"/>
  <c r="AM210"/>
  <c r="AL210"/>
  <c r="AM253"/>
  <c r="AL253"/>
  <c r="AJ253"/>
  <c r="AK253"/>
  <c r="AM257"/>
  <c r="AL257"/>
  <c r="AJ257"/>
  <c r="AK257"/>
  <c r="AM261"/>
  <c r="AL261"/>
  <c r="AJ261"/>
  <c r="AK261"/>
  <c r="AM265"/>
  <c r="AL265"/>
  <c r="AJ265"/>
  <c r="AK265"/>
  <c r="AM269"/>
  <c r="AL269"/>
  <c r="AJ269"/>
  <c r="AK269"/>
  <c r="AM273"/>
  <c r="AL273"/>
  <c r="AJ273"/>
  <c r="AK273"/>
  <c r="AM277"/>
  <c r="AL277"/>
  <c r="AJ277"/>
  <c r="AK277"/>
  <c r="AM281"/>
  <c r="AL281"/>
  <c r="AJ281"/>
  <c r="AK281"/>
  <c r="AM285"/>
  <c r="AL285"/>
  <c r="AJ285"/>
  <c r="AK285"/>
  <c r="AM289"/>
  <c r="AL289"/>
  <c r="AJ289"/>
  <c r="AK289"/>
  <c r="AM293"/>
  <c r="AL293"/>
  <c r="AJ293"/>
  <c r="AK293"/>
  <c r="AM297"/>
  <c r="AL297"/>
  <c r="AJ297"/>
  <c r="AK297"/>
  <c r="AM301"/>
  <c r="AL301"/>
  <c r="AJ301"/>
  <c r="AK301"/>
  <c r="AM304"/>
  <c r="AL304"/>
  <c r="AK304"/>
  <c r="AJ304"/>
  <c r="AM308"/>
  <c r="AL308"/>
  <c r="AK308"/>
  <c r="AJ308"/>
  <c r="AM312"/>
  <c r="AL312"/>
  <c r="AK312"/>
  <c r="AJ312"/>
  <c r="AM320"/>
  <c r="AL320"/>
  <c r="AK320"/>
  <c r="AJ320"/>
  <c r="AM328"/>
  <c r="AL328"/>
  <c r="AK328"/>
  <c r="AJ328"/>
  <c r="AM336"/>
  <c r="AL336"/>
  <c r="AK336"/>
  <c r="AJ336"/>
  <c r="AM344"/>
  <c r="AL344"/>
  <c r="AK344"/>
  <c r="AJ344"/>
  <c r="AM355"/>
  <c r="AL355"/>
  <c r="AJ355"/>
  <c r="AK355"/>
  <c r="AM361"/>
  <c r="AL361"/>
  <c r="AJ361"/>
  <c r="AK361"/>
  <c r="AJ369"/>
  <c r="AK369"/>
  <c r="AM369"/>
  <c r="AL369"/>
  <c r="AJ379"/>
  <c r="AK379"/>
  <c r="AM379"/>
  <c r="AL379"/>
  <c r="AJ387"/>
  <c r="AK387"/>
  <c r="AM387"/>
  <c r="AL387"/>
  <c r="AJ394"/>
  <c r="AK394"/>
  <c r="AM394"/>
  <c r="AL394"/>
  <c r="AJ412"/>
  <c r="AK412"/>
  <c r="AM412"/>
  <c r="AL412"/>
  <c r="AJ426"/>
  <c r="AK426"/>
  <c r="AM426"/>
  <c r="AL426"/>
  <c r="AJ437"/>
  <c r="AK437"/>
  <c r="AM437"/>
  <c r="AL437"/>
  <c r="AJ451"/>
  <c r="AK451"/>
  <c r="AM451"/>
  <c r="AL451"/>
  <c r="AK455"/>
  <c r="AM455"/>
  <c r="AJ455"/>
  <c r="AL455"/>
  <c r="AK460"/>
  <c r="AM460"/>
  <c r="AJ460"/>
  <c r="AL460"/>
  <c r="AK468"/>
  <c r="AM468"/>
  <c r="AJ468"/>
  <c r="AL468"/>
  <c r="AK472"/>
  <c r="AM472"/>
  <c r="AJ472"/>
  <c r="AL472"/>
  <c r="AK476"/>
  <c r="AM476"/>
  <c r="AJ476"/>
  <c r="AL476"/>
  <c r="AM480"/>
  <c r="AJ480"/>
  <c r="AL480"/>
  <c r="AK480"/>
  <c r="AM488"/>
  <c r="AJ488"/>
  <c r="AL488"/>
  <c r="AK488"/>
  <c r="AM498"/>
  <c r="AJ498"/>
  <c r="AL498"/>
  <c r="AK498"/>
  <c r="AM506"/>
  <c r="AJ506"/>
  <c r="AL506"/>
  <c r="AK506"/>
  <c r="AM540"/>
  <c r="AJ540"/>
  <c r="AL540"/>
  <c r="AK540"/>
  <c r="AM548"/>
  <c r="AJ548"/>
  <c r="AL548"/>
  <c r="AK548"/>
  <c r="AM556"/>
  <c r="AJ556"/>
  <c r="AL556"/>
  <c r="AK556"/>
  <c r="AM564"/>
  <c r="AJ564"/>
  <c r="AL564"/>
  <c r="AK564"/>
  <c r="AM574"/>
  <c r="AJ574"/>
  <c r="AL574"/>
  <c r="AK574"/>
  <c r="AM578"/>
  <c r="AJ578"/>
  <c r="AL578"/>
  <c r="AK578"/>
  <c r="AM588"/>
  <c r="AJ588"/>
  <c r="AL588"/>
  <c r="AK588"/>
  <c r="AM596"/>
  <c r="AJ596"/>
  <c r="AL596"/>
  <c r="AK596"/>
  <c r="AM601"/>
  <c r="AJ601"/>
  <c r="AK601"/>
  <c r="AL601"/>
  <c r="AM603"/>
  <c r="AJ603"/>
  <c r="AK603"/>
  <c r="AL603"/>
  <c r="AM605"/>
  <c r="AJ605"/>
  <c r="AK605"/>
  <c r="AL605"/>
  <c r="AM607"/>
  <c r="AJ607"/>
  <c r="AK607"/>
  <c r="AL607"/>
  <c r="AM609"/>
  <c r="AJ609"/>
  <c r="AK609"/>
  <c r="AL609"/>
  <c r="AM613"/>
  <c r="AJ613"/>
  <c r="AK613"/>
  <c r="AL613"/>
  <c r="AM617"/>
  <c r="AJ617"/>
  <c r="AK617"/>
  <c r="AL617"/>
  <c r="AM621"/>
  <c r="AJ621"/>
  <c r="AK621"/>
  <c r="AL621"/>
  <c r="AM625"/>
  <c r="AJ625"/>
  <c r="AK625"/>
  <c r="AL625"/>
  <c r="AM629"/>
  <c r="AJ629"/>
  <c r="AK629"/>
  <c r="AL629"/>
  <c r="AM633"/>
  <c r="AJ633"/>
  <c r="AK633"/>
  <c r="AL633"/>
  <c r="AM637"/>
  <c r="AJ637"/>
  <c r="AK637"/>
  <c r="AL637"/>
  <c r="AM641"/>
  <c r="AJ641"/>
  <c r="AK641"/>
  <c r="AL641"/>
  <c r="AM645"/>
  <c r="AJ645"/>
  <c r="AK645"/>
  <c r="AL645"/>
  <c r="AM649"/>
  <c r="AJ649"/>
  <c r="AK649"/>
  <c r="AL649"/>
  <c r="AM653"/>
  <c r="AJ653"/>
  <c r="AK653"/>
  <c r="AL653"/>
  <c r="AQ688"/>
  <c r="AI657"/>
  <c r="AM661"/>
  <c r="AJ661"/>
  <c r="AK661"/>
  <c r="AL661"/>
  <c r="AM665"/>
  <c r="AJ665"/>
  <c r="AK665"/>
  <c r="AL665"/>
  <c r="AM669"/>
  <c r="AJ669"/>
  <c r="AK669"/>
  <c r="AL669"/>
  <c r="AQ704"/>
  <c r="AI673"/>
  <c r="AM677"/>
  <c r="AJ677"/>
  <c r="AK677"/>
  <c r="AL677"/>
  <c r="AM681"/>
  <c r="AJ681"/>
  <c r="AK681"/>
  <c r="AL681"/>
  <c r="AM685"/>
  <c r="AJ685"/>
  <c r="AK685"/>
  <c r="AL685"/>
  <c r="AH689"/>
  <c r="AI689"/>
  <c r="AM693"/>
  <c r="AJ693"/>
  <c r="AK693"/>
  <c r="AL693"/>
  <c r="AH697"/>
  <c r="AI697"/>
  <c r="AH701"/>
  <c r="AI701"/>
  <c r="AM705"/>
  <c r="AJ705"/>
  <c r="AK705"/>
  <c r="AL705"/>
  <c r="AL709"/>
  <c r="AJ709"/>
  <c r="AK709"/>
  <c r="AM709"/>
  <c r="AH713"/>
  <c r="AI713"/>
  <c r="AH717"/>
  <c r="AI717"/>
  <c r="AH721"/>
  <c r="AI721"/>
  <c r="AL725"/>
  <c r="AJ725"/>
  <c r="AK725"/>
  <c r="AM725"/>
  <c r="AH731"/>
  <c r="AI731"/>
  <c r="AL733"/>
  <c r="AJ733"/>
  <c r="AK733"/>
  <c r="AM733"/>
  <c r="AJ739"/>
  <c r="AK739"/>
  <c r="AM739"/>
  <c r="AL739"/>
  <c r="AH741"/>
  <c r="AI741"/>
  <c r="AH747"/>
  <c r="AI747"/>
  <c r="AL749"/>
  <c r="AJ749"/>
  <c r="AK749"/>
  <c r="AM749"/>
  <c r="AH755"/>
  <c r="AI755"/>
  <c r="AL757"/>
  <c r="AJ757"/>
  <c r="AK757"/>
  <c r="AM757"/>
  <c r="AH763"/>
  <c r="AI763"/>
  <c r="AL765"/>
  <c r="AJ765"/>
  <c r="AK765"/>
  <c r="AM765"/>
  <c r="AJ771"/>
  <c r="AK771"/>
  <c r="AM771"/>
  <c r="AL771"/>
  <c r="AL773"/>
  <c r="AJ773"/>
  <c r="AK773"/>
  <c r="AM773"/>
  <c r="AH779"/>
  <c r="AI779"/>
  <c r="AL781"/>
  <c r="AJ781"/>
  <c r="AK781"/>
  <c r="AM781"/>
  <c r="AH787"/>
  <c r="AI787"/>
  <c r="AL789"/>
  <c r="AJ789"/>
  <c r="AK789"/>
  <c r="AM789"/>
  <c r="AH795"/>
  <c r="AI795"/>
  <c r="AL797"/>
  <c r="AJ797"/>
  <c r="AK797"/>
  <c r="AM797"/>
  <c r="AJ803"/>
  <c r="AK803"/>
  <c r="AM803"/>
  <c r="AL803"/>
  <c r="AH805"/>
  <c r="AI805"/>
  <c r="AH809"/>
  <c r="AI809"/>
  <c r="AK813"/>
  <c r="AM813"/>
  <c r="AJ813"/>
  <c r="AL813"/>
  <c r="AK817"/>
  <c r="AM817"/>
  <c r="AJ817"/>
  <c r="AL817"/>
  <c r="AK821"/>
  <c r="AM821"/>
  <c r="AJ821"/>
  <c r="AL821"/>
  <c r="AK825"/>
  <c r="AM825"/>
  <c r="AJ825"/>
  <c r="AL825"/>
  <c r="AK829"/>
  <c r="AM829"/>
  <c r="AJ829"/>
  <c r="AL829"/>
  <c r="AK833"/>
  <c r="AM833"/>
  <c r="AJ833"/>
  <c r="AL833"/>
  <c r="AK837"/>
  <c r="AM837"/>
  <c r="AJ837"/>
  <c r="AL837"/>
  <c r="AH841"/>
  <c r="AI841"/>
  <c r="AK845"/>
  <c r="AM845"/>
  <c r="AJ845"/>
  <c r="AL845"/>
  <c r="AH849"/>
  <c r="AI849"/>
  <c r="AK853"/>
  <c r="AM853"/>
  <c r="AJ853"/>
  <c r="AL853"/>
  <c r="AK857"/>
  <c r="AM857"/>
  <c r="AJ857"/>
  <c r="AL857"/>
  <c r="AH861"/>
  <c r="AI861"/>
  <c r="AK865"/>
  <c r="AM865"/>
  <c r="AJ865"/>
  <c r="AL865"/>
  <c r="AK869"/>
  <c r="AM869"/>
  <c r="AJ869"/>
  <c r="AL869"/>
  <c r="AK873"/>
  <c r="AM873"/>
  <c r="AJ873"/>
  <c r="AL873"/>
  <c r="AK875"/>
  <c r="AM875"/>
  <c r="AJ875"/>
  <c r="AL875"/>
  <c r="AK878"/>
  <c r="AM878"/>
  <c r="AJ878"/>
  <c r="AL878"/>
  <c r="AH884"/>
  <c r="AI884"/>
  <c r="AM889"/>
  <c r="AK889"/>
  <c r="AJ889"/>
  <c r="AL889"/>
  <c r="AM891"/>
  <c r="AK891"/>
  <c r="AJ891"/>
  <c r="AL891"/>
  <c r="AM894"/>
  <c r="AK894"/>
  <c r="AJ894"/>
  <c r="AL894"/>
  <c r="AH900"/>
  <c r="AI900"/>
  <c r="AJ905"/>
  <c r="AL905"/>
  <c r="AK905"/>
  <c r="AM905"/>
  <c r="AJ907"/>
  <c r="AL907"/>
  <c r="AK907"/>
  <c r="AM907"/>
  <c r="AJ910"/>
  <c r="AL910"/>
  <c r="AM910"/>
  <c r="AK910"/>
  <c r="AH916"/>
  <c r="AI916"/>
  <c r="AJ921"/>
  <c r="AK921"/>
  <c r="AM921"/>
  <c r="AL921"/>
  <c r="AJ923"/>
  <c r="AK923"/>
  <c r="AM923"/>
  <c r="AL923"/>
  <c r="AJ926"/>
  <c r="AK926"/>
  <c r="AM926"/>
  <c r="AL926"/>
  <c r="AH931"/>
  <c r="AI931"/>
  <c r="AJ935"/>
  <c r="AK935"/>
  <c r="AM935"/>
  <c r="AL935"/>
  <c r="AJ939"/>
  <c r="AK939"/>
  <c r="AM939"/>
  <c r="AL939"/>
  <c r="AJ943"/>
  <c r="AK943"/>
  <c r="AM943"/>
  <c r="AL943"/>
  <c r="AH947"/>
  <c r="AI947"/>
  <c r="AJ951"/>
  <c r="AK951"/>
  <c r="AM951"/>
  <c r="AL951"/>
  <c r="AJ955"/>
  <c r="AK955"/>
  <c r="AM955"/>
  <c r="AL955"/>
  <c r="AJ959"/>
  <c r="AK959"/>
  <c r="AM959"/>
  <c r="AL959"/>
  <c r="AH963"/>
  <c r="AI963"/>
  <c r="AJ967"/>
  <c r="AK967"/>
  <c r="AM967"/>
  <c r="AL967"/>
  <c r="AJ971"/>
  <c r="AK971"/>
  <c r="AM971"/>
  <c r="AL971"/>
  <c r="AJ975"/>
  <c r="AK975"/>
  <c r="AM975"/>
  <c r="AL975"/>
  <c r="AH979"/>
  <c r="AI979"/>
  <c r="AK983"/>
  <c r="AM983"/>
  <c r="AJ983"/>
  <c r="AL983"/>
  <c r="AK987"/>
  <c r="AM987"/>
  <c r="AJ987"/>
  <c r="AL987"/>
  <c r="AK991"/>
  <c r="AM991"/>
  <c r="AJ991"/>
  <c r="AL991"/>
  <c r="AH995"/>
  <c r="AI995"/>
  <c r="AK999"/>
  <c r="AM999"/>
  <c r="AJ999"/>
  <c r="AL999"/>
  <c r="AJ16"/>
  <c r="AK16" s="1"/>
  <c r="AJ32"/>
  <c r="AK32" s="1"/>
  <c r="AJ39"/>
  <c r="AK39" s="1"/>
  <c r="AJ47"/>
  <c r="AK47" s="1"/>
  <c r="AJ64"/>
  <c r="AK64" s="1"/>
  <c r="AJ71"/>
  <c r="AK71" s="1"/>
  <c r="AJ79"/>
  <c r="AK79" s="1"/>
  <c r="AQ96"/>
  <c r="AI96"/>
  <c r="AM129"/>
  <c r="AJ129"/>
  <c r="AL129"/>
  <c r="AK129"/>
  <c r="AJ146"/>
  <c r="AK146"/>
  <c r="AM146"/>
  <c r="AL146"/>
  <c r="AJ167"/>
  <c r="AK167"/>
  <c r="AM167"/>
  <c r="AL167"/>
  <c r="AM241"/>
  <c r="AL241"/>
  <c r="AJ241"/>
  <c r="AK241"/>
  <c r="AM329"/>
  <c r="AL329"/>
  <c r="AJ329"/>
  <c r="AK329"/>
  <c r="AJ393"/>
  <c r="AK393"/>
  <c r="AM393"/>
  <c r="AL393"/>
  <c r="AJ404"/>
  <c r="AK404"/>
  <c r="AM404"/>
  <c r="AL404"/>
  <c r="AJ429"/>
  <c r="AK429"/>
  <c r="AM429"/>
  <c r="AL429"/>
  <c r="AJ447"/>
  <c r="AK447"/>
  <c r="AM447"/>
  <c r="AL447"/>
  <c r="AK466"/>
  <c r="AM466"/>
  <c r="AJ466"/>
  <c r="AL466"/>
  <c r="AM511"/>
  <c r="AJ511"/>
  <c r="AK511"/>
  <c r="AL511"/>
  <c r="AM521"/>
  <c r="AJ521"/>
  <c r="AK521"/>
  <c r="AL521"/>
  <c r="AM529"/>
  <c r="AJ529"/>
  <c r="AK529"/>
  <c r="AL529"/>
  <c r="AM535"/>
  <c r="AJ535"/>
  <c r="AK535"/>
  <c r="AL535"/>
  <c r="AH728"/>
  <c r="AI728"/>
  <c r="AH743"/>
  <c r="AI743"/>
  <c r="AL745"/>
  <c r="AJ745"/>
  <c r="AK745"/>
  <c r="AM745"/>
  <c r="AM760"/>
  <c r="AJ760"/>
  <c r="AK760"/>
  <c r="AL760"/>
  <c r="AH775"/>
  <c r="AI775"/>
  <c r="AL777"/>
  <c r="AJ777"/>
  <c r="AK777"/>
  <c r="AM777"/>
  <c r="AM792"/>
  <c r="AJ792"/>
  <c r="AK792"/>
  <c r="AL792"/>
  <c r="AK811"/>
  <c r="AM811"/>
  <c r="AJ811"/>
  <c r="AL811"/>
  <c r="AK827"/>
  <c r="AM827"/>
  <c r="AJ827"/>
  <c r="AL827"/>
  <c r="AK843"/>
  <c r="AM843"/>
  <c r="AJ843"/>
  <c r="AL843"/>
  <c r="AK855"/>
  <c r="AM855"/>
  <c r="AJ855"/>
  <c r="AL855"/>
  <c r="AH879"/>
  <c r="AI879"/>
  <c r="AM882"/>
  <c r="AK882"/>
  <c r="AJ882"/>
  <c r="AL882"/>
  <c r="AM885"/>
  <c r="AK885"/>
  <c r="AJ885"/>
  <c r="AL885"/>
  <c r="AM888"/>
  <c r="AK888"/>
  <c r="AJ888"/>
  <c r="AL888"/>
  <c r="AH911"/>
  <c r="AI911"/>
  <c r="AJ914"/>
  <c r="AL914"/>
  <c r="AM914"/>
  <c r="AK914"/>
  <c r="AJ917"/>
  <c r="AL917"/>
  <c r="AK917"/>
  <c r="AM917"/>
  <c r="AJ920"/>
  <c r="AK920"/>
  <c r="AM920"/>
  <c r="AL920"/>
  <c r="AQ15"/>
  <c r="AI15"/>
  <c r="AJ23"/>
  <c r="AJ31"/>
  <c r="AQ48"/>
  <c r="AI48"/>
  <c r="AJ55"/>
  <c r="AK55" s="1"/>
  <c r="AJ63"/>
  <c r="AK63" s="1"/>
  <c r="AJ80"/>
  <c r="AK80" s="1"/>
  <c r="AJ88"/>
  <c r="AK88" s="1"/>
  <c r="AL88" s="1"/>
  <c r="AJ110"/>
  <c r="AM132"/>
  <c r="AJ132"/>
  <c r="AK132"/>
  <c r="AL132"/>
  <c r="AJ162"/>
  <c r="AK162"/>
  <c r="AM162"/>
  <c r="AL162"/>
  <c r="AM233"/>
  <c r="AL233"/>
  <c r="AJ233"/>
  <c r="AK233"/>
  <c r="AM249"/>
  <c r="AL249"/>
  <c r="AJ249"/>
  <c r="AK249"/>
  <c r="AQ324"/>
  <c r="AI324"/>
  <c r="AQ343"/>
  <c r="AI343"/>
  <c r="AJ425"/>
  <c r="AK425"/>
  <c r="AM425"/>
  <c r="AL425"/>
  <c r="AJ436"/>
  <c r="AK436"/>
  <c r="AM436"/>
  <c r="AL436"/>
  <c r="AK459"/>
  <c r="AM459"/>
  <c r="AJ459"/>
  <c r="AL459"/>
  <c r="AM515"/>
  <c r="AJ515"/>
  <c r="AK515"/>
  <c r="AL515"/>
  <c r="AM525"/>
  <c r="AJ525"/>
  <c r="AK525"/>
  <c r="AL525"/>
  <c r="AQ533"/>
  <c r="AI533"/>
  <c r="AH727"/>
  <c r="AI727"/>
  <c r="AH729"/>
  <c r="AI729"/>
  <c r="AM744"/>
  <c r="AJ744"/>
  <c r="AK744"/>
  <c r="AL744"/>
  <c r="AH759"/>
  <c r="AI759"/>
  <c r="AH761"/>
  <c r="AI761"/>
  <c r="AM776"/>
  <c r="AJ776"/>
  <c r="AK776"/>
  <c r="AL776"/>
  <c r="AJ791"/>
  <c r="AK791"/>
  <c r="AM791"/>
  <c r="AL791"/>
  <c r="AL793"/>
  <c r="AJ793"/>
  <c r="AK793"/>
  <c r="AM793"/>
  <c r="AK819"/>
  <c r="AM819"/>
  <c r="AJ819"/>
  <c r="AL819"/>
  <c r="AK835"/>
  <c r="AM835"/>
  <c r="AJ835"/>
  <c r="AL835"/>
  <c r="AH847"/>
  <c r="AI847"/>
  <c r="AK863"/>
  <c r="AM863"/>
  <c r="AJ863"/>
  <c r="AL863"/>
  <c r="AH881"/>
  <c r="AI881"/>
  <c r="AM883"/>
  <c r="AK883"/>
  <c r="AJ883"/>
  <c r="AL883"/>
  <c r="AM886"/>
  <c r="AK886"/>
  <c r="AJ886"/>
  <c r="AL886"/>
  <c r="AH892"/>
  <c r="AI892"/>
  <c r="AJ913"/>
  <c r="AL913"/>
  <c r="AK913"/>
  <c r="AM913"/>
  <c r="AJ915"/>
  <c r="AL915"/>
  <c r="AK915"/>
  <c r="AM915"/>
  <c r="AJ918"/>
  <c r="AL918"/>
  <c r="AM918"/>
  <c r="AK918"/>
  <c r="AH924"/>
  <c r="AI924"/>
  <c r="AJ413"/>
  <c r="AK413"/>
  <c r="AM413"/>
  <c r="AL413"/>
  <c r="AM243"/>
  <c r="AL243"/>
  <c r="AJ243"/>
  <c r="AK243"/>
  <c r="AJ207"/>
  <c r="AK207"/>
  <c r="AM207"/>
  <c r="AL207"/>
  <c r="AJ191"/>
  <c r="AK191"/>
  <c r="AM191"/>
  <c r="AL191"/>
  <c r="AJ175"/>
  <c r="AK175"/>
  <c r="AM175"/>
  <c r="AL175"/>
  <c r="AJ60"/>
  <c r="AK60" s="1"/>
  <c r="DZ267"/>
  <c r="AJ445"/>
  <c r="AK445"/>
  <c r="AM445"/>
  <c r="AL445"/>
  <c r="AM335"/>
  <c r="AL335"/>
  <c r="AJ335"/>
  <c r="AK335"/>
  <c r="AM223"/>
  <c r="AL223"/>
  <c r="AJ223"/>
  <c r="AK223"/>
  <c r="AJ199"/>
  <c r="AK199"/>
  <c r="AM199"/>
  <c r="AL199"/>
  <c r="AJ183"/>
  <c r="AK183"/>
  <c r="AM183"/>
  <c r="AL183"/>
  <c r="AJ143"/>
  <c r="AK143"/>
  <c r="AM143"/>
  <c r="AL143"/>
  <c r="AQ92"/>
  <c r="AI92"/>
  <c r="AJ28"/>
  <c r="AK28" s="1"/>
  <c r="AJ9"/>
  <c r="AK9" s="1"/>
  <c r="AH133"/>
  <c r="AQ133"/>
  <c r="AQ89"/>
  <c r="AQ105"/>
  <c r="AQ115"/>
  <c r="AQ121"/>
  <c r="AH131"/>
  <c r="AQ131"/>
  <c r="AQ136"/>
  <c r="AH140"/>
  <c r="AQ140"/>
  <c r="AQ144"/>
  <c r="AH148"/>
  <c r="AQ148"/>
  <c r="AQ152"/>
  <c r="AH156"/>
  <c r="AQ156"/>
  <c r="AQ160"/>
  <c r="AH164"/>
  <c r="AQ164"/>
  <c r="AQ168"/>
  <c r="AH172"/>
  <c r="AQ172"/>
  <c r="AQ214"/>
  <c r="AQ218"/>
  <c r="AQ222"/>
  <c r="AQ226"/>
  <c r="AQ230"/>
  <c r="AQ234"/>
  <c r="AQ238"/>
  <c r="AQ242"/>
  <c r="AQ246"/>
  <c r="AQ250"/>
  <c r="AQ254"/>
  <c r="AQ258"/>
  <c r="AQ262"/>
  <c r="AQ266"/>
  <c r="AQ270"/>
  <c r="AQ274"/>
  <c r="AQ278"/>
  <c r="AQ282"/>
  <c r="AQ286"/>
  <c r="AQ290"/>
  <c r="AQ294"/>
  <c r="AQ298"/>
  <c r="AH352"/>
  <c r="AQ352"/>
  <c r="AQ356"/>
  <c r="AQ360"/>
  <c r="AQ364"/>
  <c r="AQ368"/>
  <c r="AQ372"/>
  <c r="AQ376"/>
  <c r="AQ380"/>
  <c r="AH386"/>
  <c r="AQ386"/>
  <c r="AQ390"/>
  <c r="AQ398"/>
  <c r="AQ406"/>
  <c r="AQ414"/>
  <c r="AQ422"/>
  <c r="AQ430"/>
  <c r="AQ440"/>
  <c r="AH446"/>
  <c r="AQ446"/>
  <c r="AH448"/>
  <c r="AQ448"/>
  <c r="AH454"/>
  <c r="AQ454"/>
  <c r="AH464"/>
  <c r="AQ464"/>
  <c r="AH467"/>
  <c r="AQ467"/>
  <c r="AH471"/>
  <c r="AQ471"/>
  <c r="AH475"/>
  <c r="AQ475"/>
  <c r="AH479"/>
  <c r="AQ479"/>
  <c r="AH483"/>
  <c r="AQ483"/>
  <c r="AH487"/>
  <c r="AQ487"/>
  <c r="AH491"/>
  <c r="AQ491"/>
  <c r="AH495"/>
  <c r="AQ495"/>
  <c r="AH499"/>
  <c r="AQ499"/>
  <c r="AH503"/>
  <c r="AQ503"/>
  <c r="AH507"/>
  <c r="AQ507"/>
  <c r="AH539"/>
  <c r="AQ539"/>
  <c r="AH547"/>
  <c r="AQ547"/>
  <c r="AH555"/>
  <c r="AQ555"/>
  <c r="AH563"/>
  <c r="AQ563"/>
  <c r="AH571"/>
  <c r="AQ571"/>
  <c r="AH579"/>
  <c r="AQ579"/>
  <c r="AH587"/>
  <c r="AQ587"/>
  <c r="AH595"/>
  <c r="AQ595"/>
  <c r="AH610"/>
  <c r="AQ610"/>
  <c r="AQ614"/>
  <c r="AQ618"/>
  <c r="AQ622"/>
  <c r="AQ626"/>
  <c r="AQ630"/>
  <c r="AQ634"/>
  <c r="AQ638"/>
  <c r="AH642"/>
  <c r="AQ642"/>
  <c r="AQ646"/>
  <c r="AQ650"/>
  <c r="AQ654"/>
  <c r="AQ658"/>
  <c r="AQ662"/>
  <c r="AQ666"/>
  <c r="AQ670"/>
  <c r="AH674"/>
  <c r="AQ674"/>
  <c r="AQ678"/>
  <c r="AQ682"/>
  <c r="AH26"/>
  <c r="AQ26"/>
  <c r="AH29"/>
  <c r="AQ29"/>
  <c r="AH34"/>
  <c r="AQ34"/>
  <c r="AH37"/>
  <c r="AQ37"/>
  <c r="AQ41"/>
  <c r="AH45"/>
  <c r="AQ45"/>
  <c r="AQ49"/>
  <c r="AH53"/>
  <c r="AQ53"/>
  <c r="AQ57"/>
  <c r="AQ61"/>
  <c r="AQ65"/>
  <c r="AQ69"/>
  <c r="AQ73"/>
  <c r="AQ77"/>
  <c r="AH81"/>
  <c r="AQ81"/>
  <c r="AQ85"/>
  <c r="AQ91"/>
  <c r="AQ107"/>
  <c r="AH113"/>
  <c r="AQ113"/>
  <c r="AQ116"/>
  <c r="AH122"/>
  <c r="AQ122"/>
  <c r="AQ126"/>
  <c r="AQ134"/>
  <c r="AQ139"/>
  <c r="AQ145"/>
  <c r="AQ147"/>
  <c r="AH153"/>
  <c r="AQ153"/>
  <c r="AQ155"/>
  <c r="AH161"/>
  <c r="AQ161"/>
  <c r="AH163"/>
  <c r="AQ163"/>
  <c r="AH169"/>
  <c r="AQ169"/>
  <c r="AQ180"/>
  <c r="AQ188"/>
  <c r="AH192"/>
  <c r="AQ192"/>
  <c r="AQ196"/>
  <c r="AQ204"/>
  <c r="AH251"/>
  <c r="AQ251"/>
  <c r="AH255"/>
  <c r="AQ255"/>
  <c r="AH259"/>
  <c r="AQ259"/>
  <c r="AH263"/>
  <c r="AQ263"/>
  <c r="AH267"/>
  <c r="AQ267"/>
  <c r="AH271"/>
  <c r="AQ271"/>
  <c r="AH275"/>
  <c r="AQ275"/>
  <c r="AH279"/>
  <c r="AQ279"/>
  <c r="AH283"/>
  <c r="AQ283"/>
  <c r="AH287"/>
  <c r="AQ287"/>
  <c r="AH291"/>
  <c r="AQ291"/>
  <c r="AH295"/>
  <c r="AQ295"/>
  <c r="AH299"/>
  <c r="AQ299"/>
  <c r="AQ302"/>
  <c r="AQ310"/>
  <c r="AH315"/>
  <c r="AQ315"/>
  <c r="AQ317"/>
  <c r="AQ323"/>
  <c r="AQ325"/>
  <c r="AQ333"/>
  <c r="AQ339"/>
  <c r="AQ341"/>
  <c r="AH347"/>
  <c r="AQ347"/>
  <c r="AQ351"/>
  <c r="AQ359"/>
  <c r="AQ365"/>
  <c r="AH383"/>
  <c r="AQ383"/>
  <c r="AH391"/>
  <c r="AQ391"/>
  <c r="AQ401"/>
  <c r="AQ403"/>
  <c r="AQ405"/>
  <c r="AQ423"/>
  <c r="AQ433"/>
  <c r="AH444"/>
  <c r="AQ444"/>
  <c r="AH453"/>
  <c r="AQ453"/>
  <c r="AH458"/>
  <c r="AQ458"/>
  <c r="AH465"/>
  <c r="AQ465"/>
  <c r="AH470"/>
  <c r="AQ470"/>
  <c r="AH474"/>
  <c r="AQ474"/>
  <c r="AH478"/>
  <c r="AQ478"/>
  <c r="AQ484"/>
  <c r="AH492"/>
  <c r="AQ492"/>
  <c r="AH502"/>
  <c r="AQ502"/>
  <c r="AQ510"/>
  <c r="AQ512"/>
  <c r="AQ514"/>
  <c r="AQ516"/>
  <c r="AQ518"/>
  <c r="AQ520"/>
  <c r="AQ522"/>
  <c r="AQ524"/>
  <c r="AQ526"/>
  <c r="AQ528"/>
  <c r="AQ530"/>
  <c r="AQ532"/>
  <c r="AQ534"/>
  <c r="AQ538"/>
  <c r="AH582"/>
  <c r="AQ582"/>
  <c r="AH586"/>
  <c r="AQ586"/>
  <c r="AQ590"/>
  <c r="AQ594"/>
  <c r="AQ598"/>
  <c r="AH611"/>
  <c r="AQ611"/>
  <c r="AH615"/>
  <c r="AQ615"/>
  <c r="AQ619"/>
  <c r="AQ623"/>
  <c r="AH627"/>
  <c r="AQ627"/>
  <c r="AH631"/>
  <c r="AQ631"/>
  <c r="AQ635"/>
  <c r="AQ639"/>
  <c r="AH643"/>
  <c r="AQ643"/>
  <c r="AH647"/>
  <c r="AQ647"/>
  <c r="AQ651"/>
  <c r="AQ655"/>
  <c r="AH659"/>
  <c r="AQ659"/>
  <c r="AH663"/>
  <c r="AQ663"/>
  <c r="AH667"/>
  <c r="AQ667"/>
  <c r="AQ671"/>
  <c r="AQ675"/>
  <c r="AH679"/>
  <c r="AQ679"/>
  <c r="AQ683"/>
  <c r="AH31"/>
  <c r="AQ31"/>
  <c r="AH55"/>
  <c r="AQ55"/>
  <c r="AH63"/>
  <c r="AQ63"/>
  <c r="AH80"/>
  <c r="AQ80"/>
  <c r="AQ88"/>
  <c r="AQ110"/>
  <c r="AH132"/>
  <c r="AQ132"/>
  <c r="AH162"/>
  <c r="AQ162"/>
  <c r="AH233"/>
  <c r="AQ233"/>
  <c r="AQ249"/>
  <c r="AH425"/>
  <c r="AQ425"/>
  <c r="AQ436"/>
  <c r="AQ459"/>
  <c r="AQ515"/>
  <c r="AH525"/>
  <c r="AQ525"/>
  <c r="AQ413"/>
  <c r="AH223"/>
  <c r="AQ223"/>
  <c r="AH199"/>
  <c r="AQ199"/>
  <c r="AH183"/>
  <c r="AQ183"/>
  <c r="AQ143"/>
  <c r="AH28"/>
  <c r="AQ28"/>
  <c r="AQ836"/>
  <c r="AQ978"/>
  <c r="AQ947"/>
  <c r="AQ915"/>
  <c r="AQ858"/>
  <c r="AQ834"/>
  <c r="AQ818"/>
  <c r="AQ802"/>
  <c r="AQ786"/>
  <c r="AQ770"/>
  <c r="AQ752"/>
  <c r="AQ736"/>
  <c r="AQ720"/>
  <c r="AQ840"/>
  <c r="AQ916"/>
  <c r="AQ87"/>
  <c r="AH95"/>
  <c r="AQ95"/>
  <c r="AH109"/>
  <c r="AQ109"/>
  <c r="AQ119"/>
  <c r="AQ125"/>
  <c r="AQ212"/>
  <c r="AQ216"/>
  <c r="AQ220"/>
  <c r="AQ228"/>
  <c r="AQ232"/>
  <c r="AQ236"/>
  <c r="AH240"/>
  <c r="AQ240"/>
  <c r="AQ244"/>
  <c r="AQ248"/>
  <c r="AQ252"/>
  <c r="AQ260"/>
  <c r="AQ264"/>
  <c r="AQ268"/>
  <c r="AH272"/>
  <c r="AQ272"/>
  <c r="AQ276"/>
  <c r="AQ280"/>
  <c r="AQ284"/>
  <c r="AQ292"/>
  <c r="AQ296"/>
  <c r="AQ300"/>
  <c r="AQ314"/>
  <c r="AQ318"/>
  <c r="AQ322"/>
  <c r="AQ326"/>
  <c r="AQ330"/>
  <c r="AQ334"/>
  <c r="AQ338"/>
  <c r="AQ342"/>
  <c r="AQ346"/>
  <c r="AQ350"/>
  <c r="AQ354"/>
  <c r="AQ358"/>
  <c r="AQ362"/>
  <c r="AQ366"/>
  <c r="AQ370"/>
  <c r="AQ374"/>
  <c r="AQ378"/>
  <c r="AQ382"/>
  <c r="AQ384"/>
  <c r="AQ388"/>
  <c r="AQ392"/>
  <c r="AQ400"/>
  <c r="AQ408"/>
  <c r="AQ416"/>
  <c r="AQ424"/>
  <c r="AQ432"/>
  <c r="AQ438"/>
  <c r="AH456"/>
  <c r="AQ456"/>
  <c r="AH462"/>
  <c r="AQ462"/>
  <c r="AH469"/>
  <c r="AQ469"/>
  <c r="AH473"/>
  <c r="AQ473"/>
  <c r="AH477"/>
  <c r="AQ477"/>
  <c r="AH481"/>
  <c r="AQ481"/>
  <c r="AH485"/>
  <c r="AQ485"/>
  <c r="AH489"/>
  <c r="AQ489"/>
  <c r="AH493"/>
  <c r="AQ493"/>
  <c r="AH497"/>
  <c r="AQ497"/>
  <c r="AH501"/>
  <c r="AQ501"/>
  <c r="AH505"/>
  <c r="AQ505"/>
  <c r="AH509"/>
  <c r="AQ509"/>
  <c r="AH545"/>
  <c r="AQ545"/>
  <c r="AH561"/>
  <c r="AQ561"/>
  <c r="AH577"/>
  <c r="AQ577"/>
  <c r="AH593"/>
  <c r="AQ593"/>
  <c r="AQ612"/>
  <c r="AQ616"/>
  <c r="AQ620"/>
  <c r="AQ624"/>
  <c r="AQ628"/>
  <c r="AQ632"/>
  <c r="AQ636"/>
  <c r="AQ640"/>
  <c r="AQ644"/>
  <c r="AQ648"/>
  <c r="AQ652"/>
  <c r="AQ656"/>
  <c r="AQ660"/>
  <c r="AQ664"/>
  <c r="AQ668"/>
  <c r="AQ672"/>
  <c r="AQ676"/>
  <c r="AQ680"/>
  <c r="AQ684"/>
  <c r="AH30"/>
  <c r="AQ30"/>
  <c r="AQ33"/>
  <c r="AH38"/>
  <c r="AQ38"/>
  <c r="AQ42"/>
  <c r="AH46"/>
  <c r="AQ46"/>
  <c r="AQ50"/>
  <c r="AQ54"/>
  <c r="AH58"/>
  <c r="AQ58"/>
  <c r="AH62"/>
  <c r="AQ62"/>
  <c r="AH66"/>
  <c r="AQ66"/>
  <c r="AH70"/>
  <c r="AQ70"/>
  <c r="AQ74"/>
  <c r="AH78"/>
  <c r="AQ78"/>
  <c r="AQ82"/>
  <c r="AQ86"/>
  <c r="AQ93"/>
  <c r="AH111"/>
  <c r="AQ111"/>
  <c r="AH114"/>
  <c r="AQ114"/>
  <c r="AH120"/>
  <c r="AQ120"/>
  <c r="AQ124"/>
  <c r="AH128"/>
  <c r="AQ128"/>
  <c r="AH137"/>
  <c r="AQ137"/>
  <c r="AH142"/>
  <c r="AQ142"/>
  <c r="AQ150"/>
  <c r="AH158"/>
  <c r="AQ158"/>
  <c r="AH166"/>
  <c r="AQ166"/>
  <c r="AH174"/>
  <c r="AQ174"/>
  <c r="AQ178"/>
  <c r="AH182"/>
  <c r="AQ182"/>
  <c r="AQ186"/>
  <c r="AH190"/>
  <c r="AQ190"/>
  <c r="AQ194"/>
  <c r="AH198"/>
  <c r="AQ198"/>
  <c r="AQ202"/>
  <c r="AH206"/>
  <c r="AQ206"/>
  <c r="AQ210"/>
  <c r="AQ253"/>
  <c r="AQ257"/>
  <c r="AQ261"/>
  <c r="AQ265"/>
  <c r="AQ269"/>
  <c r="AQ273"/>
  <c r="AQ277"/>
  <c r="AQ281"/>
  <c r="AQ285"/>
  <c r="AQ289"/>
  <c r="AQ293"/>
  <c r="AQ297"/>
  <c r="AQ301"/>
  <c r="AH304"/>
  <c r="AQ304"/>
  <c r="AQ308"/>
  <c r="AH312"/>
  <c r="AQ312"/>
  <c r="AQ320"/>
  <c r="AQ328"/>
  <c r="AQ336"/>
  <c r="AH344"/>
  <c r="AQ344"/>
  <c r="AH355"/>
  <c r="AQ355"/>
  <c r="AH361"/>
  <c r="AQ361"/>
  <c r="AQ369"/>
  <c r="AH379"/>
  <c r="AQ379"/>
  <c r="AH387"/>
  <c r="AQ387"/>
  <c r="AH394"/>
  <c r="AQ394"/>
  <c r="AH412"/>
  <c r="AQ412"/>
  <c r="AH426"/>
  <c r="AQ426"/>
  <c r="AQ437"/>
  <c r="AH451"/>
  <c r="AQ451"/>
  <c r="AH455"/>
  <c r="AQ455"/>
  <c r="AH460"/>
  <c r="AQ460"/>
  <c r="AH468"/>
  <c r="AQ468"/>
  <c r="AH472"/>
  <c r="AQ472"/>
  <c r="AH476"/>
  <c r="AQ476"/>
  <c r="AH480"/>
  <c r="AQ480"/>
  <c r="AQ488"/>
  <c r="AH498"/>
  <c r="AQ498"/>
  <c r="AH506"/>
  <c r="AQ506"/>
  <c r="AH540"/>
  <c r="AQ540"/>
  <c r="AQ548"/>
  <c r="AH556"/>
  <c r="AQ556"/>
  <c r="AH564"/>
  <c r="AQ564"/>
  <c r="AQ574"/>
  <c r="AH578"/>
  <c r="AQ578"/>
  <c r="AQ588"/>
  <c r="AQ596"/>
  <c r="AH601"/>
  <c r="AQ601"/>
  <c r="AQ603"/>
  <c r="AQ605"/>
  <c r="AH607"/>
  <c r="AQ607"/>
  <c r="AQ609"/>
  <c r="AQ613"/>
  <c r="AH617"/>
  <c r="AQ617"/>
  <c r="AQ621"/>
  <c r="AH625"/>
  <c r="AQ625"/>
  <c r="AQ629"/>
  <c r="AH633"/>
  <c r="AQ633"/>
  <c r="AQ637"/>
  <c r="AQ641"/>
  <c r="AQ645"/>
  <c r="AH649"/>
  <c r="AQ649"/>
  <c r="AQ653"/>
  <c r="AH657"/>
  <c r="AQ657"/>
  <c r="AQ661"/>
  <c r="AH665"/>
  <c r="AQ665"/>
  <c r="AH669"/>
  <c r="AQ669"/>
  <c r="AQ673"/>
  <c r="AQ677"/>
  <c r="AH681"/>
  <c r="AQ681"/>
  <c r="AH685"/>
  <c r="AQ685"/>
  <c r="AH32"/>
  <c r="AQ32"/>
  <c r="AQ39"/>
  <c r="AH47"/>
  <c r="AQ47"/>
  <c r="AH64"/>
  <c r="AQ64"/>
  <c r="AQ71"/>
  <c r="AH79"/>
  <c r="AQ79"/>
  <c r="AQ129"/>
  <c r="AQ146"/>
  <c r="AQ167"/>
  <c r="AQ241"/>
  <c r="AH329"/>
  <c r="AQ329"/>
  <c r="AQ393"/>
  <c r="AH404"/>
  <c r="AQ404"/>
  <c r="AQ429"/>
  <c r="AH447"/>
  <c r="AQ447"/>
  <c r="AQ466"/>
  <c r="AQ511"/>
  <c r="AQ521"/>
  <c r="AQ529"/>
  <c r="AH535"/>
  <c r="AQ535"/>
  <c r="AQ445"/>
  <c r="AH335"/>
  <c r="AQ335"/>
  <c r="AH243"/>
  <c r="AQ243"/>
  <c r="AH207"/>
  <c r="AQ207"/>
  <c r="AH191"/>
  <c r="AQ191"/>
  <c r="AH175"/>
  <c r="AQ175"/>
  <c r="AH60"/>
  <c r="AQ60"/>
  <c r="DQ22"/>
  <c r="DY22" s="1"/>
  <c r="DQ18"/>
  <c r="DQ16"/>
  <c r="DQ20"/>
  <c r="DY20" s="1"/>
  <c r="AH13"/>
  <c r="AQ13"/>
  <c r="AQ25"/>
  <c r="AQ23"/>
  <c r="AQ10"/>
  <c r="AQ18"/>
  <c r="AH16"/>
  <c r="AQ16"/>
  <c r="DQ24"/>
  <c r="DY24" s="1"/>
  <c r="DR16"/>
  <c r="AQ9"/>
  <c r="AQ17"/>
  <c r="AQ22"/>
  <c r="DQ21"/>
  <c r="EB21" s="1"/>
  <c r="DQ19"/>
  <c r="EB19" s="1"/>
  <c r="DQ17"/>
  <c r="AH14"/>
  <c r="AQ14"/>
  <c r="AH21"/>
  <c r="AQ21"/>
  <c r="DZ291"/>
  <c r="DZ134"/>
  <c r="AQ824"/>
  <c r="AQ790"/>
  <c r="AH48"/>
  <c r="AH176"/>
  <c r="AH208"/>
  <c r="AH880"/>
  <c r="AQ911"/>
  <c r="AH896"/>
  <c r="AQ927"/>
  <c r="AH912"/>
  <c r="AQ943"/>
  <c r="AH928"/>
  <c r="AQ959"/>
  <c r="AH945"/>
  <c r="AQ976"/>
  <c r="AH961"/>
  <c r="AQ992"/>
  <c r="AH977"/>
  <c r="AH993"/>
  <c r="DW34"/>
  <c r="DX34"/>
  <c r="DZ34"/>
  <c r="DX32"/>
  <c r="DZ32"/>
  <c r="DX28"/>
  <c r="DZ28"/>
  <c r="DX26"/>
  <c r="DX20"/>
  <c r="DX18"/>
  <c r="DX16"/>
  <c r="DN72"/>
  <c r="DW72" s="1"/>
  <c r="DN30"/>
  <c r="DX30" s="1"/>
  <c r="DN24"/>
  <c r="DN22"/>
  <c r="DF463"/>
  <c r="DF420"/>
  <c r="DF399"/>
  <c r="DF321"/>
  <c r="DF247"/>
  <c r="DF231"/>
  <c r="DF211"/>
  <c r="DF203"/>
  <c r="DF195"/>
  <c r="DF187"/>
  <c r="AH171"/>
  <c r="AH184"/>
  <c r="AH200"/>
  <c r="AH306"/>
  <c r="AH373"/>
  <c r="AH877"/>
  <c r="AQ908"/>
  <c r="AH887"/>
  <c r="AQ918"/>
  <c r="AH893"/>
  <c r="AQ924"/>
  <c r="AH903"/>
  <c r="AQ934"/>
  <c r="AH909"/>
  <c r="AQ940"/>
  <c r="AH919"/>
  <c r="AQ950"/>
  <c r="AH925"/>
  <c r="AQ956"/>
  <c r="AH933"/>
  <c r="AQ964"/>
  <c r="AH941"/>
  <c r="AQ972"/>
  <c r="AH949"/>
  <c r="AQ980"/>
  <c r="AH957"/>
  <c r="AQ988"/>
  <c r="AH965"/>
  <c r="AQ996"/>
  <c r="AH973"/>
  <c r="AH981"/>
  <c r="AH989"/>
  <c r="AH997"/>
  <c r="AH15"/>
  <c r="DF179"/>
  <c r="DF159"/>
  <c r="DF44"/>
  <c r="DF12"/>
  <c r="DX31"/>
  <c r="DX17"/>
  <c r="DW279"/>
  <c r="DY130"/>
  <c r="DQ122"/>
  <c r="EB122" s="1"/>
  <c r="DQ121"/>
  <c r="EB121" s="1"/>
  <c r="DQ120"/>
  <c r="EB120" s="1"/>
  <c r="DS119"/>
  <c r="DQ119"/>
  <c r="DQ118"/>
  <c r="EB118" s="1"/>
  <c r="DS117"/>
  <c r="DQ117"/>
  <c r="DS116"/>
  <c r="DQ116"/>
  <c r="DS115"/>
  <c r="DQ115"/>
  <c r="DQ114"/>
  <c r="EB114" s="1"/>
  <c r="DQ113"/>
  <c r="EB113" s="1"/>
  <c r="DS112"/>
  <c r="DQ112"/>
  <c r="DQ111"/>
  <c r="EB111" s="1"/>
  <c r="DQ110"/>
  <c r="EB110" s="1"/>
  <c r="DQ109"/>
  <c r="EB109" s="1"/>
  <c r="DS108"/>
  <c r="DQ108"/>
  <c r="DQ107"/>
  <c r="EB107" s="1"/>
  <c r="DQ106"/>
  <c r="EB106" s="1"/>
  <c r="DQ105"/>
  <c r="EB105" s="1"/>
  <c r="DS94"/>
  <c r="DS92"/>
  <c r="DS90"/>
  <c r="DS88"/>
  <c r="DQ80"/>
  <c r="DS78"/>
  <c r="DQ74"/>
  <c r="EB74" s="1"/>
  <c r="DQ70"/>
  <c r="EB70" s="1"/>
  <c r="DQ68"/>
  <c r="DQ66"/>
  <c r="DQ64"/>
  <c r="DQ62"/>
  <c r="DF138"/>
  <c r="DF108"/>
  <c r="AI108" s="1"/>
  <c r="DF76"/>
  <c r="DT119"/>
  <c r="DT112"/>
  <c r="DQ94"/>
  <c r="DQ92"/>
  <c r="DQ90"/>
  <c r="DQ88"/>
  <c r="DQ86"/>
  <c r="EB86" s="1"/>
  <c r="DQ84"/>
  <c r="EB84" s="1"/>
  <c r="DS80"/>
  <c r="DQ78"/>
  <c r="DQ76"/>
  <c r="EB76" s="1"/>
  <c r="DS68"/>
  <c r="DS66"/>
  <c r="DS64"/>
  <c r="DS62"/>
  <c r="AH537"/>
  <c r="AH553"/>
  <c r="AH569"/>
  <c r="AH585"/>
  <c r="AH224"/>
  <c r="AH256"/>
  <c r="AH288"/>
  <c r="AH324"/>
  <c r="AH343"/>
  <c r="AQ775"/>
  <c r="AH863"/>
  <c r="AQ894"/>
  <c r="AH817"/>
  <c r="AQ848"/>
  <c r="DQ95"/>
  <c r="EB95" s="1"/>
  <c r="DS93"/>
  <c r="DQ93"/>
  <c r="DS91"/>
  <c r="DQ91"/>
  <c r="DS89"/>
  <c r="DQ89"/>
  <c r="DS87"/>
  <c r="DQ87"/>
  <c r="DS83"/>
  <c r="DQ83"/>
  <c r="DQ81"/>
  <c r="EB81" s="1"/>
  <c r="DS79"/>
  <c r="DQ79"/>
  <c r="DU77"/>
  <c r="DS77"/>
  <c r="DQ77"/>
  <c r="DQ73"/>
  <c r="EB73" s="1"/>
  <c r="DS71"/>
  <c r="DQ71"/>
  <c r="DS69"/>
  <c r="DQ69"/>
  <c r="DS67"/>
  <c r="DQ67"/>
  <c r="DS63"/>
  <c r="DQ63"/>
  <c r="DT83"/>
  <c r="DT78"/>
  <c r="DT77"/>
  <c r="AH103"/>
  <c r="AH101"/>
  <c r="AH96"/>
  <c r="DS103"/>
  <c r="DQ103"/>
  <c r="DQ102"/>
  <c r="EB102" s="1"/>
  <c r="DQ101"/>
  <c r="EB101" s="1"/>
  <c r="DQ100"/>
  <c r="EB100" s="1"/>
  <c r="DQ99"/>
  <c r="EB99" s="1"/>
  <c r="DS98"/>
  <c r="DQ98"/>
  <c r="DS97"/>
  <c r="DQ97"/>
  <c r="DS96"/>
  <c r="DQ96"/>
  <c r="AH97"/>
  <c r="AH99"/>
  <c r="AH102"/>
  <c r="DZ57"/>
  <c r="DY57"/>
  <c r="DW57"/>
  <c r="DR61"/>
  <c r="DR60"/>
  <c r="DR59"/>
  <c r="DY59" s="1"/>
  <c r="DR58"/>
  <c r="DR56"/>
  <c r="DR55"/>
  <c r="DY55" s="1"/>
  <c r="DS61"/>
  <c r="DS60"/>
  <c r="DS58"/>
  <c r="DS56"/>
  <c r="DW52"/>
  <c r="DZ52"/>
  <c r="DY52"/>
  <c r="DZ53"/>
  <c r="DW53"/>
  <c r="DY53"/>
  <c r="DR54"/>
  <c r="DZ54" s="1"/>
  <c r="DR51"/>
  <c r="DW51" s="1"/>
  <c r="DR50"/>
  <c r="DY50" s="1"/>
  <c r="DR49"/>
  <c r="DZ49" s="1"/>
  <c r="DZ38"/>
  <c r="DW38"/>
  <c r="DY38"/>
  <c r="DY45"/>
  <c r="DQ47"/>
  <c r="EB47" s="1"/>
  <c r="DQ43"/>
  <c r="DQ41"/>
  <c r="EB41" s="1"/>
  <c r="DQ39"/>
  <c r="DQ37"/>
  <c r="EB37" s="1"/>
  <c r="DQ35"/>
  <c r="DR43"/>
  <c r="DQ48"/>
  <c r="EB48" s="1"/>
  <c r="DQ46"/>
  <c r="EB46" s="1"/>
  <c r="DQ44"/>
  <c r="EB44" s="1"/>
  <c r="DQ42"/>
  <c r="EB42" s="1"/>
  <c r="DQ40"/>
  <c r="EB40" s="1"/>
  <c r="DQ36"/>
  <c r="EB36" s="1"/>
  <c r="AQ807"/>
  <c r="AQ866"/>
  <c r="DR25"/>
  <c r="DR23"/>
  <c r="DS25"/>
  <c r="DS23"/>
  <c r="DQ15"/>
  <c r="DQ14"/>
  <c r="EB14" s="1"/>
  <c r="DS12"/>
  <c r="DQ12"/>
  <c r="DQ11"/>
  <c r="EB11" s="1"/>
  <c r="DQ10"/>
  <c r="EB10" s="1"/>
  <c r="DS9"/>
  <c r="DQ9"/>
  <c r="DT12"/>
  <c r="DF998"/>
  <c r="AI998" s="1"/>
  <c r="DF934"/>
  <c r="DF807"/>
  <c r="AI807" s="1"/>
  <c r="DF753"/>
  <c r="AH753" s="1"/>
  <c r="L10" i="49"/>
  <c r="R11" i="52"/>
  <c r="P7" s="1"/>
  <c r="AQ792" i="27"/>
  <c r="AQ686"/>
  <c r="AQ861"/>
  <c r="AQ822"/>
  <c r="AQ850"/>
  <c r="AQ878"/>
  <c r="AQ758"/>
  <c r="Q10" i="49"/>
  <c r="M10"/>
  <c r="AQ716" i="27"/>
  <c r="P10" i="49"/>
  <c r="N10"/>
  <c r="AQ889" i="27"/>
  <c r="AQ710"/>
  <c r="AQ718"/>
  <c r="AQ845"/>
  <c r="AQ913"/>
  <c r="T3" i="52"/>
  <c r="U3" s="1"/>
  <c r="Y7" s="1"/>
  <c r="Z7" s="1"/>
  <c r="F15" s="1"/>
  <c r="AQ698" i="27"/>
  <c r="AQ726"/>
  <c r="AQ750"/>
  <c r="AQ877"/>
  <c r="DW365"/>
  <c r="DZ287"/>
  <c r="DW274"/>
  <c r="AQ880"/>
  <c r="AQ734"/>
  <c r="AQ742"/>
  <c r="DF908"/>
  <c r="AI908" s="1"/>
  <c r="DX900"/>
  <c r="AQ897"/>
  <c r="AQ837"/>
  <c r="AQ806"/>
  <c r="AQ945"/>
  <c r="AQ948"/>
  <c r="DF966"/>
  <c r="AI966" s="1"/>
  <c r="DF950"/>
  <c r="AI950" s="1"/>
  <c r="DF942"/>
  <c r="AI942" s="1"/>
  <c r="DF938"/>
  <c r="DF936"/>
  <c r="AI936" s="1"/>
  <c r="DF901"/>
  <c r="R11" i="49"/>
  <c r="AQ864" i="27"/>
  <c r="AQ702"/>
  <c r="AQ748"/>
  <c r="AQ819"/>
  <c r="DF982"/>
  <c r="AI982" s="1"/>
  <c r="DF974"/>
  <c r="AI974" s="1"/>
  <c r="DF970"/>
  <c r="AI970" s="1"/>
  <c r="DF968"/>
  <c r="AI968" s="1"/>
  <c r="DZ895"/>
  <c r="DF823"/>
  <c r="AI823" s="1"/>
  <c r="AH599"/>
  <c r="J10" i="49"/>
  <c r="AQ823" i="27"/>
  <c r="AQ917"/>
  <c r="DF602"/>
  <c r="DF580"/>
  <c r="DF576"/>
  <c r="DF573"/>
  <c r="DF572"/>
  <c r="DF570"/>
  <c r="DF568"/>
  <c r="DF566"/>
  <c r="DF565"/>
  <c r="DF562"/>
  <c r="DF560"/>
  <c r="DF558"/>
  <c r="DF557"/>
  <c r="DF554"/>
  <c r="AI554" s="1"/>
  <c r="DF552"/>
  <c r="DF550"/>
  <c r="DF549"/>
  <c r="DF546"/>
  <c r="DF544"/>
  <c r="DF542"/>
  <c r="DF541"/>
  <c r="DF531"/>
  <c r="DF527"/>
  <c r="DF523"/>
  <c r="AI523" s="1"/>
  <c r="DF519"/>
  <c r="DF517"/>
  <c r="DF513"/>
  <c r="DF508"/>
  <c r="AI508" s="1"/>
  <c r="DF504"/>
  <c r="DF500"/>
  <c r="DF496"/>
  <c r="DF494"/>
  <c r="DF490"/>
  <c r="DF486"/>
  <c r="DF482"/>
  <c r="DF461"/>
  <c r="AI461" s="1"/>
  <c r="DF457"/>
  <c r="DF452"/>
  <c r="AI452" s="1"/>
  <c r="DF449"/>
  <c r="DF443"/>
  <c r="DF442"/>
  <c r="DF439"/>
  <c r="DF435"/>
  <c r="DF434"/>
  <c r="DF431"/>
  <c r="DF428"/>
  <c r="DF427"/>
  <c r="DF421"/>
  <c r="AI421" s="1"/>
  <c r="DF419"/>
  <c r="DF418"/>
  <c r="DF417"/>
  <c r="DF415"/>
  <c r="AI415" s="1"/>
  <c r="DF410"/>
  <c r="DF409"/>
  <c r="DF407"/>
  <c r="AH999"/>
  <c r="AH991"/>
  <c r="AH987"/>
  <c r="AH983"/>
  <c r="AH975"/>
  <c r="AH971"/>
  <c r="AH967"/>
  <c r="AH959"/>
  <c r="AH955"/>
  <c r="AH951"/>
  <c r="AH943"/>
  <c r="AH939"/>
  <c r="AH935"/>
  <c r="AH923"/>
  <c r="AH921"/>
  <c r="AH917"/>
  <c r="AH915"/>
  <c r="AH913"/>
  <c r="AH907"/>
  <c r="AH905"/>
  <c r="AH891"/>
  <c r="AH889"/>
  <c r="AH885"/>
  <c r="AH883"/>
  <c r="AH875"/>
  <c r="AH873"/>
  <c r="AH871"/>
  <c r="AH869"/>
  <c r="AH865"/>
  <c r="AH857"/>
  <c r="AH855"/>
  <c r="AH853"/>
  <c r="AH845"/>
  <c r="AH843"/>
  <c r="AH837"/>
  <c r="AH835"/>
  <c r="AH833"/>
  <c r="AH829"/>
  <c r="AH827"/>
  <c r="AH825"/>
  <c r="AH821"/>
  <c r="AH819"/>
  <c r="AH813"/>
  <c r="AH811"/>
  <c r="AH803"/>
  <c r="AH797"/>
  <c r="AH793"/>
  <c r="AH791"/>
  <c r="AH789"/>
  <c r="AH781"/>
  <c r="AH777"/>
  <c r="AH773"/>
  <c r="AH771"/>
  <c r="AH765"/>
  <c r="AH757"/>
  <c r="AH749"/>
  <c r="AH745"/>
  <c r="AH739"/>
  <c r="AH733"/>
  <c r="AH725"/>
  <c r="AH723"/>
  <c r="AH719"/>
  <c r="AH715"/>
  <c r="AH709"/>
  <c r="AH707"/>
  <c r="AH705"/>
  <c r="AH703"/>
  <c r="AH699"/>
  <c r="AH693"/>
  <c r="AH691"/>
  <c r="AH687"/>
  <c r="AH683"/>
  <c r="AH677"/>
  <c r="AH675"/>
  <c r="AH673"/>
  <c r="AH671"/>
  <c r="AH661"/>
  <c r="AH655"/>
  <c r="AH653"/>
  <c r="AH651"/>
  <c r="AH645"/>
  <c r="AH641"/>
  <c r="AH639"/>
  <c r="AH637"/>
  <c r="AH635"/>
  <c r="AH629"/>
  <c r="AH623"/>
  <c r="AH621"/>
  <c r="AH619"/>
  <c r="AH613"/>
  <c r="AH609"/>
  <c r="AH605"/>
  <c r="AH603"/>
  <c r="AH533"/>
  <c r="AH529"/>
  <c r="AH521"/>
  <c r="AH515"/>
  <c r="AH511"/>
  <c r="AH459"/>
  <c r="AH445"/>
  <c r="AH437"/>
  <c r="AH433"/>
  <c r="AH429"/>
  <c r="AH423"/>
  <c r="AH413"/>
  <c r="AH405"/>
  <c r="AH403"/>
  <c r="AH401"/>
  <c r="AH399"/>
  <c r="AH393"/>
  <c r="AH369"/>
  <c r="AH365"/>
  <c r="AH359"/>
  <c r="AH351"/>
  <c r="AH341"/>
  <c r="AH339"/>
  <c r="AH333"/>
  <c r="AH331"/>
  <c r="AH325"/>
  <c r="AH323"/>
  <c r="AH317"/>
  <c r="AH301"/>
  <c r="AH297"/>
  <c r="AH293"/>
  <c r="AH289"/>
  <c r="AH285"/>
  <c r="AH281"/>
  <c r="AH277"/>
  <c r="AH273"/>
  <c r="AH269"/>
  <c r="AH265"/>
  <c r="AH261"/>
  <c r="AH257"/>
  <c r="AH253"/>
  <c r="AH249"/>
  <c r="AH241"/>
  <c r="AH167"/>
  <c r="AH159"/>
  <c r="AH155"/>
  <c r="AH147"/>
  <c r="AH145"/>
  <c r="AH143"/>
  <c r="AH139"/>
  <c r="AH129"/>
  <c r="AH125"/>
  <c r="AH121"/>
  <c r="AH119"/>
  <c r="AH115"/>
  <c r="AH107"/>
  <c r="AH105"/>
  <c r="AH93"/>
  <c r="AH91"/>
  <c r="AH89"/>
  <c r="AH87"/>
  <c r="AH85"/>
  <c r="AH77"/>
  <c r="AH73"/>
  <c r="AH71"/>
  <c r="AH69"/>
  <c r="AH65"/>
  <c r="AH61"/>
  <c r="AH57"/>
  <c r="AH49"/>
  <c r="AH41"/>
  <c r="AH39"/>
  <c r="AH33"/>
  <c r="AH25"/>
  <c r="AH23"/>
  <c r="AH17"/>
  <c r="AH9"/>
  <c r="DF990"/>
  <c r="AI990" s="1"/>
  <c r="DF986"/>
  <c r="AI986" s="1"/>
  <c r="DF984"/>
  <c r="AI984" s="1"/>
  <c r="DF958"/>
  <c r="AI958" s="1"/>
  <c r="DF954"/>
  <c r="AI954" s="1"/>
  <c r="DF952"/>
  <c r="AI952" s="1"/>
  <c r="DF899"/>
  <c r="AI899" s="1"/>
  <c r="DF897"/>
  <c r="AI897" s="1"/>
  <c r="DF785"/>
  <c r="AI785" s="1"/>
  <c r="DF769"/>
  <c r="AI769" s="1"/>
  <c r="DF767"/>
  <c r="AI767" s="1"/>
  <c r="AH998"/>
  <c r="AH974"/>
  <c r="AH970"/>
  <c r="AH968"/>
  <c r="AH966"/>
  <c r="AH942"/>
  <c r="AH936"/>
  <c r="AH926"/>
  <c r="AH920"/>
  <c r="AH918"/>
  <c r="AH914"/>
  <c r="AH910"/>
  <c r="AH908"/>
  <c r="AH894"/>
  <c r="AH888"/>
  <c r="AH886"/>
  <c r="AH882"/>
  <c r="AH878"/>
  <c r="AH872"/>
  <c r="AH870"/>
  <c r="AH868"/>
  <c r="AH864"/>
  <c r="AH862"/>
  <c r="AH860"/>
  <c r="AH856"/>
  <c r="AH852"/>
  <c r="AH848"/>
  <c r="AH846"/>
  <c r="AH844"/>
  <c r="AH842"/>
  <c r="AH840"/>
  <c r="AH836"/>
  <c r="AH834"/>
  <c r="AH832"/>
  <c r="AH830"/>
  <c r="AH828"/>
  <c r="AH826"/>
  <c r="AH824"/>
  <c r="AH820"/>
  <c r="AH814"/>
  <c r="AH812"/>
  <c r="AH810"/>
  <c r="AH808"/>
  <c r="AH804"/>
  <c r="AH802"/>
  <c r="AH798"/>
  <c r="AH794"/>
  <c r="AH792"/>
  <c r="AH790"/>
  <c r="AH786"/>
  <c r="AH782"/>
  <c r="AH780"/>
  <c r="AH778"/>
  <c r="AH776"/>
  <c r="AH774"/>
  <c r="AH772"/>
  <c r="AH770"/>
  <c r="AH766"/>
  <c r="AH764"/>
  <c r="AH762"/>
  <c r="AH760"/>
  <c r="AH758"/>
  <c r="AH754"/>
  <c r="AH748"/>
  <c r="AH746"/>
  <c r="AH744"/>
  <c r="AH742"/>
  <c r="AH740"/>
  <c r="AH738"/>
  <c r="AH734"/>
  <c r="AH732"/>
  <c r="AH730"/>
  <c r="AH726"/>
  <c r="AH724"/>
  <c r="AH722"/>
  <c r="AH720"/>
  <c r="AH718"/>
  <c r="AH716"/>
  <c r="AH714"/>
  <c r="AH712"/>
  <c r="AH710"/>
  <c r="AH708"/>
  <c r="AH704"/>
  <c r="AH702"/>
  <c r="AH700"/>
  <c r="AH698"/>
  <c r="AH696"/>
  <c r="AH694"/>
  <c r="AH692"/>
  <c r="AH690"/>
  <c r="AH688"/>
  <c r="AH686"/>
  <c r="AH684"/>
  <c r="AH682"/>
  <c r="AH680"/>
  <c r="AH678"/>
  <c r="AH676"/>
  <c r="AH672"/>
  <c r="AH670"/>
  <c r="AH668"/>
  <c r="AH666"/>
  <c r="AH664"/>
  <c r="AH662"/>
  <c r="AH660"/>
  <c r="AH658"/>
  <c r="AH656"/>
  <c r="AH654"/>
  <c r="AH652"/>
  <c r="AH650"/>
  <c r="AH648"/>
  <c r="AH646"/>
  <c r="AH644"/>
  <c r="AH640"/>
  <c r="AH638"/>
  <c r="AH636"/>
  <c r="AH634"/>
  <c r="AH632"/>
  <c r="AH630"/>
  <c r="AH628"/>
  <c r="AH626"/>
  <c r="AH624"/>
  <c r="AH622"/>
  <c r="AH620"/>
  <c r="AH618"/>
  <c r="AH616"/>
  <c r="AH614"/>
  <c r="AH612"/>
  <c r="AH598"/>
  <c r="AH596"/>
  <c r="AH594"/>
  <c r="AH590"/>
  <c r="AH588"/>
  <c r="AH574"/>
  <c r="AH548"/>
  <c r="AH538"/>
  <c r="AH536"/>
  <c r="AH534"/>
  <c r="AH532"/>
  <c r="AH530"/>
  <c r="AH528"/>
  <c r="AH526"/>
  <c r="AH524"/>
  <c r="AH522"/>
  <c r="AH520"/>
  <c r="AH518"/>
  <c r="AH516"/>
  <c r="AH514"/>
  <c r="AH512"/>
  <c r="AH510"/>
  <c r="AH488"/>
  <c r="AH484"/>
  <c r="AH466"/>
  <c r="AH440"/>
  <c r="AH438"/>
  <c r="AH436"/>
  <c r="AH432"/>
  <c r="AH430"/>
  <c r="AH424"/>
  <c r="AH422"/>
  <c r="AH420"/>
  <c r="AH416"/>
  <c r="AH414"/>
  <c r="AH408"/>
  <c r="AH406"/>
  <c r="AH400"/>
  <c r="AH398"/>
  <c r="AH392"/>
  <c r="AH390"/>
  <c r="AH388"/>
  <c r="AH384"/>
  <c r="AH382"/>
  <c r="AH380"/>
  <c r="AH378"/>
  <c r="AH376"/>
  <c r="AH374"/>
  <c r="AH372"/>
  <c r="AH370"/>
  <c r="AH368"/>
  <c r="AH366"/>
  <c r="AH364"/>
  <c r="AH362"/>
  <c r="AH360"/>
  <c r="AH358"/>
  <c r="AH356"/>
  <c r="AH354"/>
  <c r="AH350"/>
  <c r="AH346"/>
  <c r="AH342"/>
  <c r="AH338"/>
  <c r="AH336"/>
  <c r="AH334"/>
  <c r="AH330"/>
  <c r="AH328"/>
  <c r="AH326"/>
  <c r="AH322"/>
  <c r="AH320"/>
  <c r="AH318"/>
  <c r="AH314"/>
  <c r="AH310"/>
  <c r="AH308"/>
  <c r="AH302"/>
  <c r="AH300"/>
  <c r="AH298"/>
  <c r="AH296"/>
  <c r="AH294"/>
  <c r="AH292"/>
  <c r="AH290"/>
  <c r="AH286"/>
  <c r="AH284"/>
  <c r="AH282"/>
  <c r="AH280"/>
  <c r="AH278"/>
  <c r="AH276"/>
  <c r="AH274"/>
  <c r="AH270"/>
  <c r="AH268"/>
  <c r="AH266"/>
  <c r="AH264"/>
  <c r="AH262"/>
  <c r="AH260"/>
  <c r="AH258"/>
  <c r="AH254"/>
  <c r="AH252"/>
  <c r="AH250"/>
  <c r="AH248"/>
  <c r="AH246"/>
  <c r="AH244"/>
  <c r="AH242"/>
  <c r="AH238"/>
  <c r="AH236"/>
  <c r="AH234"/>
  <c r="AH232"/>
  <c r="AH230"/>
  <c r="AH228"/>
  <c r="AH226"/>
  <c r="AH222"/>
  <c r="AH220"/>
  <c r="AH218"/>
  <c r="AH216"/>
  <c r="AH214"/>
  <c r="AH212"/>
  <c r="AH210"/>
  <c r="AH204"/>
  <c r="AH202"/>
  <c r="AH196"/>
  <c r="AH194"/>
  <c r="AH188"/>
  <c r="AH186"/>
  <c r="AH180"/>
  <c r="AH178"/>
  <c r="AH168"/>
  <c r="AH160"/>
  <c r="AH152"/>
  <c r="AH150"/>
  <c r="AH146"/>
  <c r="AH144"/>
  <c r="AH138"/>
  <c r="AH136"/>
  <c r="AH134"/>
  <c r="AH126"/>
  <c r="AH124"/>
  <c r="AH116"/>
  <c r="AH110"/>
  <c r="AH108"/>
  <c r="AH94"/>
  <c r="AH92"/>
  <c r="AH88"/>
  <c r="AH86"/>
  <c r="AH82"/>
  <c r="AH74"/>
  <c r="AH54"/>
  <c r="AH50"/>
  <c r="AH42"/>
  <c r="AH22"/>
  <c r="AH10"/>
  <c r="AQ705"/>
  <c r="AQ737"/>
  <c r="AQ781"/>
  <c r="AQ847"/>
  <c r="AQ690"/>
  <c r="AQ694"/>
  <c r="AQ787"/>
  <c r="AQ827"/>
  <c r="AQ849"/>
  <c r="AQ853"/>
  <c r="AQ881"/>
  <c r="AQ885"/>
  <c r="AQ760"/>
  <c r="AQ923"/>
  <c r="AQ949"/>
  <c r="AQ759"/>
  <c r="AQ912"/>
  <c r="AQ942"/>
  <c r="AQ955"/>
  <c r="R12" i="52"/>
  <c r="DF994" i="27"/>
  <c r="DF992"/>
  <c r="DF978"/>
  <c r="DF976"/>
  <c r="DF962"/>
  <c r="DF960"/>
  <c r="DF946"/>
  <c r="DF944"/>
  <c r="DF930"/>
  <c r="DF927"/>
  <c r="DF895"/>
  <c r="DF867"/>
  <c r="DF859"/>
  <c r="DF851"/>
  <c r="DX850"/>
  <c r="DF839"/>
  <c r="DF801"/>
  <c r="DF799"/>
  <c r="DF737"/>
  <c r="DF735"/>
  <c r="DF597"/>
  <c r="AI597" s="1"/>
  <c r="DF592"/>
  <c r="AI592" s="1"/>
  <c r="DF589"/>
  <c r="AI589" s="1"/>
  <c r="DF584"/>
  <c r="AI584" s="1"/>
  <c r="DF581"/>
  <c r="AI581" s="1"/>
  <c r="DF402"/>
  <c r="AI402" s="1"/>
  <c r="DF397"/>
  <c r="AI397" s="1"/>
  <c r="DF396"/>
  <c r="AI396" s="1"/>
  <c r="DF395"/>
  <c r="AI395" s="1"/>
  <c r="DF389"/>
  <c r="DF385"/>
  <c r="DF381"/>
  <c r="AI381" s="1"/>
  <c r="DF377"/>
  <c r="AI377" s="1"/>
  <c r="DF375"/>
  <c r="AI375" s="1"/>
  <c r="DF371"/>
  <c r="AI371" s="1"/>
  <c r="DF367"/>
  <c r="AI367" s="1"/>
  <c r="DF363"/>
  <c r="DF357"/>
  <c r="AI357" s="1"/>
  <c r="DF353"/>
  <c r="DF349"/>
  <c r="AI349" s="1"/>
  <c r="DF345"/>
  <c r="DF340"/>
  <c r="DF337"/>
  <c r="AI337" s="1"/>
  <c r="DF332"/>
  <c r="AI332" s="1"/>
  <c r="DF327"/>
  <c r="AI327" s="1"/>
  <c r="DF313"/>
  <c r="AI313" s="1"/>
  <c r="DF311"/>
  <c r="AI311" s="1"/>
  <c r="DF309"/>
  <c r="AI309" s="1"/>
  <c r="DF307"/>
  <c r="AI307" s="1"/>
  <c r="DF305"/>
  <c r="AI305" s="1"/>
  <c r="DF303"/>
  <c r="AI303" s="1"/>
  <c r="DF245"/>
  <c r="AI245" s="1"/>
  <c r="DF237"/>
  <c r="AI237" s="1"/>
  <c r="DF235"/>
  <c r="AI235" s="1"/>
  <c r="DF229"/>
  <c r="DF227"/>
  <c r="AI227" s="1"/>
  <c r="DF225"/>
  <c r="AI225" s="1"/>
  <c r="DF221"/>
  <c r="AI221" s="1"/>
  <c r="DF219"/>
  <c r="AI219" s="1"/>
  <c r="DF217"/>
  <c r="AI217" s="1"/>
  <c r="DF213"/>
  <c r="AI213" s="1"/>
  <c r="DF209"/>
  <c r="AI209" s="1"/>
  <c r="DF205"/>
  <c r="AI205" s="1"/>
  <c r="DF201"/>
  <c r="AI201" s="1"/>
  <c r="DF197"/>
  <c r="AI197" s="1"/>
  <c r="DF193"/>
  <c r="AI193" s="1"/>
  <c r="DF189"/>
  <c r="AI189" s="1"/>
  <c r="DF185"/>
  <c r="AI185" s="1"/>
  <c r="DF181"/>
  <c r="AI181" s="1"/>
  <c r="DF177"/>
  <c r="AI177" s="1"/>
  <c r="DF173"/>
  <c r="AI173" s="1"/>
  <c r="DF170"/>
  <c r="AI170" s="1"/>
  <c r="DF165"/>
  <c r="AI165" s="1"/>
  <c r="DF154"/>
  <c r="AI154" s="1"/>
  <c r="DF151"/>
  <c r="AI151" s="1"/>
  <c r="DF149"/>
  <c r="AI149" s="1"/>
  <c r="DF141"/>
  <c r="AI141" s="1"/>
  <c r="DF135"/>
  <c r="AI135" s="1"/>
  <c r="DF130"/>
  <c r="AI130" s="1"/>
  <c r="DF127"/>
  <c r="AI127" s="1"/>
  <c r="DF123"/>
  <c r="AI123" s="1"/>
  <c r="DF117"/>
  <c r="AI117" s="1"/>
  <c r="DF112"/>
  <c r="AI112" s="1"/>
  <c r="DF106"/>
  <c r="AI106" s="1"/>
  <c r="DF104"/>
  <c r="DF98"/>
  <c r="DF84"/>
  <c r="AI84" s="1"/>
  <c r="DF72"/>
  <c r="DF56"/>
  <c r="DF40"/>
  <c r="DF24"/>
  <c r="AI24" s="1"/>
  <c r="DZ282"/>
  <c r="DZ272"/>
  <c r="DZ246"/>
  <c r="DX117"/>
  <c r="DX105"/>
  <c r="DW433"/>
  <c r="DY368"/>
  <c r="DY294"/>
  <c r="DY289"/>
  <c r="DY277"/>
  <c r="DW264"/>
  <c r="DW171"/>
  <c r="DW137"/>
  <c r="DY132"/>
  <c r="DW128"/>
  <c r="DZ999"/>
  <c r="DZ983"/>
  <c r="DZ967"/>
  <c r="DZ951"/>
  <c r="DZ935"/>
  <c r="DZ366"/>
  <c r="DZ352"/>
  <c r="DZ288"/>
  <c r="DZ283"/>
  <c r="DZ279"/>
  <c r="DZ275"/>
  <c r="DZ271"/>
  <c r="DZ266"/>
  <c r="DZ129"/>
  <c r="DZ127"/>
  <c r="DX67"/>
  <c r="DX51"/>
  <c r="DX35"/>
  <c r="DX19"/>
  <c r="DW293"/>
  <c r="DW290"/>
  <c r="DW280"/>
  <c r="DW273"/>
  <c r="DW135"/>
  <c r="DW133"/>
  <c r="DY131"/>
  <c r="DY125"/>
  <c r="DW990"/>
  <c r="DW974"/>
  <c r="DW958"/>
  <c r="DW942"/>
  <c r="DX866"/>
  <c r="DY999"/>
  <c r="DY987"/>
  <c r="DY983"/>
  <c r="DY971"/>
  <c r="DY967"/>
  <c r="DY955"/>
  <c r="DY951"/>
  <c r="DY939"/>
  <c r="DY935"/>
  <c r="DY990"/>
  <c r="DZ990"/>
  <c r="DY988"/>
  <c r="DZ988"/>
  <c r="DY986"/>
  <c r="DZ986"/>
  <c r="DY984"/>
  <c r="DZ984"/>
  <c r="DY974"/>
  <c r="DZ974"/>
  <c r="DY972"/>
  <c r="DZ972"/>
  <c r="DY970"/>
  <c r="DZ970"/>
  <c r="DY968"/>
  <c r="DZ968"/>
  <c r="DY958"/>
  <c r="DZ958"/>
  <c r="DY956"/>
  <c r="DZ956"/>
  <c r="DY954"/>
  <c r="DZ954"/>
  <c r="DY952"/>
  <c r="DZ952"/>
  <c r="DY942"/>
  <c r="DZ942"/>
  <c r="DY940"/>
  <c r="DZ940"/>
  <c r="DY938"/>
  <c r="DZ938"/>
  <c r="DY936"/>
  <c r="DZ936"/>
  <c r="DZ898"/>
  <c r="DY898"/>
  <c r="DZ896"/>
  <c r="DY896"/>
  <c r="DY453"/>
  <c r="DW453"/>
  <c r="DZ450"/>
  <c r="DY450"/>
  <c r="DZ448"/>
  <c r="DY448"/>
  <c r="DW447"/>
  <c r="DY447"/>
  <c r="DZ442"/>
  <c r="DY442"/>
  <c r="DZ440"/>
  <c r="DY440"/>
  <c r="DZ436"/>
  <c r="DY436"/>
  <c r="DW435"/>
  <c r="DY435"/>
  <c r="DZ434"/>
  <c r="DY434"/>
  <c r="DZ432"/>
  <c r="DY432"/>
  <c r="DW431"/>
  <c r="DY431"/>
  <c r="DW381"/>
  <c r="DY381"/>
  <c r="DZ381"/>
  <c r="DY377"/>
  <c r="DZ377"/>
  <c r="DW375"/>
  <c r="DZ375"/>
  <c r="DY373"/>
  <c r="DZ373"/>
  <c r="DW371"/>
  <c r="DZ371"/>
  <c r="DY369"/>
  <c r="DZ369"/>
  <c r="DW367"/>
  <c r="DZ367"/>
  <c r="DY365"/>
  <c r="DZ365"/>
  <c r="DW363"/>
  <c r="DZ363"/>
  <c r="DY361"/>
  <c r="DZ361"/>
  <c r="DY357"/>
  <c r="DZ357"/>
  <c r="DW355"/>
  <c r="DZ355"/>
  <c r="DY353"/>
  <c r="DZ353"/>
  <c r="DW351"/>
  <c r="DZ351"/>
  <c r="DW295"/>
  <c r="DZ295"/>
  <c r="DZ991"/>
  <c r="DZ975"/>
  <c r="DZ959"/>
  <c r="DZ943"/>
  <c r="DW899"/>
  <c r="DY897"/>
  <c r="DY452"/>
  <c r="DW451"/>
  <c r="DW449"/>
  <c r="DY446"/>
  <c r="DY445"/>
  <c r="DY444"/>
  <c r="DY443"/>
  <c r="DW441"/>
  <c r="DY438"/>
  <c r="DY437"/>
  <c r="DZ380"/>
  <c r="DZ379"/>
  <c r="DZ378"/>
  <c r="DZ376"/>
  <c r="DZ374"/>
  <c r="DZ372"/>
  <c r="DZ370"/>
  <c r="DZ364"/>
  <c r="DZ362"/>
  <c r="DZ360"/>
  <c r="DZ359"/>
  <c r="DZ358"/>
  <c r="DZ356"/>
  <c r="DZ354"/>
  <c r="DY352"/>
  <c r="DY356"/>
  <c r="DY360"/>
  <c r="DY364"/>
  <c r="DY372"/>
  <c r="DY376"/>
  <c r="DY380"/>
  <c r="DW432"/>
  <c r="DW436"/>
  <c r="DW440"/>
  <c r="DW444"/>
  <c r="DW448"/>
  <c r="DW452"/>
  <c r="DY943"/>
  <c r="DY959"/>
  <c r="DY975"/>
  <c r="DY991"/>
  <c r="DW898"/>
  <c r="DZ897"/>
  <c r="DZ899"/>
  <c r="DW897"/>
  <c r="DY355"/>
  <c r="DY363"/>
  <c r="DY371"/>
  <c r="DY379"/>
  <c r="DY433"/>
  <c r="DY441"/>
  <c r="DZ444"/>
  <c r="DZ452"/>
  <c r="DW443"/>
  <c r="DY449"/>
  <c r="DZ438"/>
  <c r="DZ294"/>
  <c r="DZ292"/>
  <c r="DZ286"/>
  <c r="DW285"/>
  <c r="DZ284"/>
  <c r="DW281"/>
  <c r="DZ278"/>
  <c r="DZ276"/>
  <c r="DZ270"/>
  <c r="DW269"/>
  <c r="DZ268"/>
  <c r="DW265"/>
  <c r="DW139"/>
  <c r="DZ133"/>
  <c r="DZ135"/>
  <c r="DZ137"/>
  <c r="DZ139"/>
  <c r="DZ265"/>
  <c r="DZ269"/>
  <c r="DZ273"/>
  <c r="DZ277"/>
  <c r="DZ281"/>
  <c r="DZ285"/>
  <c r="DZ289"/>
  <c r="DZ293"/>
  <c r="DY127"/>
  <c r="DY129"/>
  <c r="DW266"/>
  <c r="DW268"/>
  <c r="DW270"/>
  <c r="DW272"/>
  <c r="DW276"/>
  <c r="DW278"/>
  <c r="DW282"/>
  <c r="DW284"/>
  <c r="DW286"/>
  <c r="DW288"/>
  <c r="DW292"/>
  <c r="DW294"/>
  <c r="DY133"/>
  <c r="DY135"/>
  <c r="DY137"/>
  <c r="DY139"/>
  <c r="DY265"/>
  <c r="DY269"/>
  <c r="DY273"/>
  <c r="DY281"/>
  <c r="DY285"/>
  <c r="DY293"/>
  <c r="DW998"/>
  <c r="DW982"/>
  <c r="DW966"/>
  <c r="DW950"/>
  <c r="DW934"/>
  <c r="DW919"/>
  <c r="DW911"/>
  <c r="DW907"/>
  <c r="DZ894"/>
  <c r="DW891"/>
  <c r="DW883"/>
  <c r="DZ870"/>
  <c r="DW795"/>
  <c r="DW779"/>
  <c r="DW763"/>
  <c r="DW761"/>
  <c r="DW747"/>
  <c r="DW745"/>
  <c r="DW731"/>
  <c r="DZ724"/>
  <c r="DZ722"/>
  <c r="DZ720"/>
  <c r="DZ718"/>
  <c r="DZ716"/>
  <c r="DZ714"/>
  <c r="DZ712"/>
  <c r="DZ710"/>
  <c r="DZ708"/>
  <c r="DZ706"/>
  <c r="DZ704"/>
  <c r="DZ702"/>
  <c r="DZ700"/>
  <c r="DZ698"/>
  <c r="DZ696"/>
  <c r="DZ694"/>
  <c r="DZ692"/>
  <c r="DZ690"/>
  <c r="DZ688"/>
  <c r="DZ686"/>
  <c r="DZ684"/>
  <c r="DZ682"/>
  <c r="DZ680"/>
  <c r="DZ678"/>
  <c r="DZ676"/>
  <c r="DZ674"/>
  <c r="DZ672"/>
  <c r="DZ670"/>
  <c r="DZ668"/>
  <c r="DZ666"/>
  <c r="DZ664"/>
  <c r="DZ662"/>
  <c r="DZ660"/>
  <c r="DZ658"/>
  <c r="DZ656"/>
  <c r="DZ654"/>
  <c r="DZ652"/>
  <c r="DZ650"/>
  <c r="DZ648"/>
  <c r="DZ646"/>
  <c r="DZ644"/>
  <c r="DZ642"/>
  <c r="DZ640"/>
  <c r="DZ638"/>
  <c r="DZ636"/>
  <c r="DZ634"/>
  <c r="DZ632"/>
  <c r="DZ630"/>
  <c r="DZ628"/>
  <c r="DZ626"/>
  <c r="DZ624"/>
  <c r="DZ622"/>
  <c r="DZ620"/>
  <c r="DZ618"/>
  <c r="DZ616"/>
  <c r="DZ614"/>
  <c r="DZ612"/>
  <c r="DZ610"/>
  <c r="DW594"/>
  <c r="DW570"/>
  <c r="DW562"/>
  <c r="DW538"/>
  <c r="DZ507"/>
  <c r="DW506"/>
  <c r="DZ505"/>
  <c r="DZ499"/>
  <c r="DZ497"/>
  <c r="DW494"/>
  <c r="DZ491"/>
  <c r="DW490"/>
  <c r="DZ489"/>
  <c r="DZ483"/>
  <c r="DZ481"/>
  <c r="DW478"/>
  <c r="DZ475"/>
  <c r="DW474"/>
  <c r="DZ473"/>
  <c r="DZ467"/>
  <c r="DW463"/>
  <c r="DY461"/>
  <c r="DW455"/>
  <c r="DZ430"/>
  <c r="DY429"/>
  <c r="DW423"/>
  <c r="DZ422"/>
  <c r="DW415"/>
  <c r="DZ414"/>
  <c r="DZ406"/>
  <c r="DW399"/>
  <c r="DZ388"/>
  <c r="DW387"/>
  <c r="DZ386"/>
  <c r="DW383"/>
  <c r="DW349"/>
  <c r="DW345"/>
  <c r="DW337"/>
  <c r="DW329"/>
  <c r="DW313"/>
  <c r="DW301"/>
  <c r="DZ300"/>
  <c r="DW297"/>
  <c r="DW263"/>
  <c r="DZ262"/>
  <c r="DZ260"/>
  <c r="DZ254"/>
  <c r="DW253"/>
  <c r="DZ252"/>
  <c r="DZ248"/>
  <c r="DZ236"/>
  <c r="DW233"/>
  <c r="DZ232"/>
  <c r="DW227"/>
  <c r="DZ220"/>
  <c r="DW219"/>
  <c r="DZ216"/>
  <c r="DW213"/>
  <c r="DW211"/>
  <c r="DW167"/>
  <c r="DW151"/>
  <c r="DW147"/>
  <c r="DW143"/>
  <c r="DW124"/>
  <c r="DZ119"/>
  <c r="DW104"/>
  <c r="DW96"/>
  <c r="AQ689"/>
  <c r="AQ721"/>
  <c r="AQ753"/>
  <c r="AQ813"/>
  <c r="AQ879"/>
  <c r="AQ706"/>
  <c r="AQ738"/>
  <c r="AQ771"/>
  <c r="AQ803"/>
  <c r="AQ835"/>
  <c r="AQ856"/>
  <c r="AQ865"/>
  <c r="AQ888"/>
  <c r="AQ896"/>
  <c r="AQ944"/>
  <c r="AQ722"/>
  <c r="AQ754"/>
  <c r="AQ893"/>
  <c r="AQ914"/>
  <c r="AQ919"/>
  <c r="AQ892"/>
  <c r="AQ700"/>
  <c r="AQ732"/>
  <c r="AQ869"/>
  <c r="AQ774"/>
  <c r="AQ910"/>
  <c r="DW994"/>
  <c r="DZ987"/>
  <c r="DW978"/>
  <c r="DZ971"/>
  <c r="DW962"/>
  <c r="DZ955"/>
  <c r="DW946"/>
  <c r="DZ939"/>
  <c r="DW930"/>
  <c r="DX928"/>
  <c r="DX830"/>
  <c r="DW439"/>
  <c r="DW389"/>
  <c r="DW357"/>
  <c r="DW353"/>
  <c r="DW317"/>
  <c r="DW271"/>
  <c r="DZ222"/>
  <c r="DZ995"/>
  <c r="DW986"/>
  <c r="DZ979"/>
  <c r="DW970"/>
  <c r="DZ963"/>
  <c r="DW954"/>
  <c r="DZ947"/>
  <c r="DW938"/>
  <c r="DZ931"/>
  <c r="DW927"/>
  <c r="DF902"/>
  <c r="AI902" s="1"/>
  <c r="DX814"/>
  <c r="DF606"/>
  <c r="DW373"/>
  <c r="DW369"/>
  <c r="DW333"/>
  <c r="DW287"/>
  <c r="DW255"/>
  <c r="DZ230"/>
  <c r="DW155"/>
  <c r="DF996"/>
  <c r="AI996" s="1"/>
  <c r="DF988"/>
  <c r="AI988" s="1"/>
  <c r="DF980"/>
  <c r="AI980" s="1"/>
  <c r="DF972"/>
  <c r="AI972" s="1"/>
  <c r="DF964"/>
  <c r="AI964" s="1"/>
  <c r="DF956"/>
  <c r="AI956" s="1"/>
  <c r="DF948"/>
  <c r="AI948" s="1"/>
  <c r="DF940"/>
  <c r="AI940" s="1"/>
  <c r="DF932"/>
  <c r="AI932" s="1"/>
  <c r="DF929"/>
  <c r="AI929" s="1"/>
  <c r="DF904"/>
  <c r="AI904" s="1"/>
  <c r="DF898"/>
  <c r="AI898" s="1"/>
  <c r="DF876"/>
  <c r="AI876" s="1"/>
  <c r="DF831"/>
  <c r="AI831" s="1"/>
  <c r="DF815"/>
  <c r="AI815" s="1"/>
  <c r="DF783"/>
  <c r="AI783" s="1"/>
  <c r="DF751"/>
  <c r="AI751" s="1"/>
  <c r="DF608"/>
  <c r="DF600"/>
  <c r="DF591"/>
  <c r="DF583"/>
  <c r="DF575"/>
  <c r="DF567"/>
  <c r="DF559"/>
  <c r="DF551"/>
  <c r="DF543"/>
  <c r="DW508"/>
  <c r="DW500"/>
  <c r="DW492"/>
  <c r="DW484"/>
  <c r="DW476"/>
  <c r="DW468"/>
  <c r="DF450"/>
  <c r="DF441"/>
  <c r="DF411"/>
  <c r="DF348"/>
  <c r="DF319"/>
  <c r="DF316"/>
  <c r="DW291"/>
  <c r="DW275"/>
  <c r="DW259"/>
  <c r="DF239"/>
  <c r="DZ238"/>
  <c r="DF215"/>
  <c r="DZ214"/>
  <c r="DF157"/>
  <c r="DF118"/>
  <c r="DF100"/>
  <c r="DF90"/>
  <c r="DX89"/>
  <c r="DF83"/>
  <c r="DX75"/>
  <c r="DF75"/>
  <c r="DF68"/>
  <c r="DF67"/>
  <c r="DX59"/>
  <c r="DF59"/>
  <c r="DF52"/>
  <c r="DF51"/>
  <c r="DX43"/>
  <c r="DF43"/>
  <c r="DF36"/>
  <c r="DF35"/>
  <c r="DX27"/>
  <c r="DF27"/>
  <c r="DF20"/>
  <c r="DF19"/>
  <c r="DX11"/>
  <c r="DF11"/>
  <c r="DX97"/>
  <c r="DX83"/>
  <c r="AG6"/>
  <c r="AQ693"/>
  <c r="AQ697"/>
  <c r="AQ701"/>
  <c r="AQ709"/>
  <c r="AQ713"/>
  <c r="AQ717"/>
  <c r="AQ725"/>
  <c r="AQ729"/>
  <c r="AQ733"/>
  <c r="AQ741"/>
  <c r="AQ745"/>
  <c r="AQ749"/>
  <c r="AQ757"/>
  <c r="AQ765"/>
  <c r="AQ773"/>
  <c r="AQ789"/>
  <c r="AQ797"/>
  <c r="AQ805"/>
  <c r="AQ821"/>
  <c r="AQ829"/>
  <c r="AQ839"/>
  <c r="AQ855"/>
  <c r="AQ863"/>
  <c r="AQ871"/>
  <c r="AQ887"/>
  <c r="AQ895"/>
  <c r="AQ901"/>
  <c r="AQ692"/>
  <c r="AQ708"/>
  <c r="AQ714"/>
  <c r="AQ724"/>
  <c r="AQ730"/>
  <c r="AQ740"/>
  <c r="AQ746"/>
  <c r="AQ756"/>
  <c r="AQ763"/>
  <c r="AQ779"/>
  <c r="AQ788"/>
  <c r="AQ795"/>
  <c r="AQ804"/>
  <c r="AQ811"/>
  <c r="AQ820"/>
  <c r="AQ841"/>
  <c r="AQ852"/>
  <c r="AQ857"/>
  <c r="AQ868"/>
  <c r="AQ873"/>
  <c r="AQ884"/>
  <c r="AQ900"/>
  <c r="AQ904"/>
  <c r="AQ906"/>
  <c r="AQ909"/>
  <c r="AQ920"/>
  <c r="AQ922"/>
  <c r="AQ925"/>
  <c r="AQ936"/>
  <c r="AQ938"/>
  <c r="AQ941"/>
  <c r="AQ952"/>
  <c r="AQ954"/>
  <c r="AQ957"/>
  <c r="AQ966"/>
  <c r="AQ970"/>
  <c r="AQ974"/>
  <c r="AQ982"/>
  <c r="AQ986"/>
  <c r="AQ990"/>
  <c r="AQ998"/>
  <c r="AQ776"/>
  <c r="AQ791"/>
  <c r="AQ886"/>
  <c r="AQ946"/>
  <c r="AQ951"/>
  <c r="AQ764"/>
  <c r="AQ780"/>
  <c r="AQ796"/>
  <c r="AQ812"/>
  <c r="AQ828"/>
  <c r="AQ844"/>
  <c r="AQ860"/>
  <c r="AQ876"/>
  <c r="AQ902"/>
  <c r="K11" i="52"/>
  <c r="Z4" s="1"/>
  <c r="J11"/>
  <c r="Y4" s="1"/>
  <c r="DW996" i="27"/>
  <c r="DZ993"/>
  <c r="DW988"/>
  <c r="DZ985"/>
  <c r="DW980"/>
  <c r="DZ977"/>
  <c r="DW972"/>
  <c r="DZ969"/>
  <c r="DW964"/>
  <c r="DZ961"/>
  <c r="DW956"/>
  <c r="DZ953"/>
  <c r="DW948"/>
  <c r="DZ945"/>
  <c r="DW940"/>
  <c r="DZ937"/>
  <c r="DW932"/>
  <c r="DZ929"/>
  <c r="DZ926"/>
  <c r="DX896"/>
  <c r="DX858"/>
  <c r="DX822"/>
  <c r="DW801"/>
  <c r="DF800"/>
  <c r="AI800" s="1"/>
  <c r="DW785"/>
  <c r="DF784"/>
  <c r="AI784" s="1"/>
  <c r="DW769"/>
  <c r="DF768"/>
  <c r="AI768" s="1"/>
  <c r="DW753"/>
  <c r="DF752"/>
  <c r="AI752" s="1"/>
  <c r="DW737"/>
  <c r="DF736"/>
  <c r="AI736" s="1"/>
  <c r="DW496"/>
  <c r="DW480"/>
  <c r="DW407"/>
  <c r="DW385"/>
  <c r="DZ242"/>
  <c r="DZ226"/>
  <c r="DZ997"/>
  <c r="DW992"/>
  <c r="DZ989"/>
  <c r="DW984"/>
  <c r="DZ981"/>
  <c r="DW976"/>
  <c r="DZ973"/>
  <c r="DW968"/>
  <c r="DZ965"/>
  <c r="DW960"/>
  <c r="DZ957"/>
  <c r="DW952"/>
  <c r="DZ949"/>
  <c r="DW944"/>
  <c r="DZ941"/>
  <c r="DW936"/>
  <c r="DZ933"/>
  <c r="DW895"/>
  <c r="DX838"/>
  <c r="DX806"/>
  <c r="DF604"/>
  <c r="DX591"/>
  <c r="DX583"/>
  <c r="DX575"/>
  <c r="DX567"/>
  <c r="DX559"/>
  <c r="DX551"/>
  <c r="DX543"/>
  <c r="DW504"/>
  <c r="DW488"/>
  <c r="DW472"/>
  <c r="DZ462"/>
  <c r="DY421"/>
  <c r="DZ398"/>
  <c r="DW377"/>
  <c r="DW361"/>
  <c r="DW299"/>
  <c r="DW283"/>
  <c r="DW267"/>
  <c r="DW251"/>
  <c r="DZ234"/>
  <c r="DZ218"/>
  <c r="DZ33" l="1"/>
  <c r="R10" i="49"/>
  <c r="EC876" i="27"/>
  <c r="AO876" s="1"/>
  <c r="DY72"/>
  <c r="DZ85"/>
  <c r="DW85"/>
  <c r="DY85"/>
  <c r="DY104"/>
  <c r="DZ104"/>
  <c r="DZ13"/>
  <c r="DZ75"/>
  <c r="DW75"/>
  <c r="DY75"/>
  <c r="AN109"/>
  <c r="AN91"/>
  <c r="AK110"/>
  <c r="AL110" s="1"/>
  <c r="AL105"/>
  <c r="AL107"/>
  <c r="AL71"/>
  <c r="AN71" s="1"/>
  <c r="AL85"/>
  <c r="AM85" s="1"/>
  <c r="AK87"/>
  <c r="AL87" s="1"/>
  <c r="DY26"/>
  <c r="EB63"/>
  <c r="EB69"/>
  <c r="EB71"/>
  <c r="EB88"/>
  <c r="DW65"/>
  <c r="DY65"/>
  <c r="DZ65"/>
  <c r="DY13"/>
  <c r="EB67"/>
  <c r="EB79"/>
  <c r="EB92"/>
  <c r="DW22"/>
  <c r="AL62"/>
  <c r="AN62" s="1"/>
  <c r="AK95"/>
  <c r="AL58"/>
  <c r="AL95"/>
  <c r="AM88"/>
  <c r="AN88" s="1"/>
  <c r="AK78"/>
  <c r="AL89"/>
  <c r="AM89" s="1"/>
  <c r="AN85"/>
  <c r="AL80"/>
  <c r="AK82"/>
  <c r="AL82" s="1"/>
  <c r="AK74"/>
  <c r="AL74" s="1"/>
  <c r="AM74" s="1"/>
  <c r="AL81"/>
  <c r="AM81" s="1"/>
  <c r="AL77"/>
  <c r="AK73"/>
  <c r="AL79"/>
  <c r="AL93"/>
  <c r="AN93" s="1"/>
  <c r="AK86"/>
  <c r="AL86" s="1"/>
  <c r="AL73"/>
  <c r="AL64"/>
  <c r="AM64" s="1"/>
  <c r="AL63"/>
  <c r="AL69"/>
  <c r="AM69" s="1"/>
  <c r="AN69" s="1"/>
  <c r="AL65"/>
  <c r="AL70"/>
  <c r="AM70" s="1"/>
  <c r="AL66"/>
  <c r="AL60"/>
  <c r="AL61"/>
  <c r="AN61" s="1"/>
  <c r="AL57"/>
  <c r="EC562"/>
  <c r="AO562" s="1"/>
  <c r="EC563"/>
  <c r="AO563" s="1"/>
  <c r="EC564"/>
  <c r="AO564" s="1"/>
  <c r="EC565"/>
  <c r="AO565" s="1"/>
  <c r="EC566"/>
  <c r="AO566" s="1"/>
  <c r="EC567"/>
  <c r="AO567" s="1"/>
  <c r="EC568"/>
  <c r="AO568" s="1"/>
  <c r="EC569"/>
  <c r="AO569" s="1"/>
  <c r="EC570"/>
  <c r="AO570" s="1"/>
  <c r="EC571"/>
  <c r="AO571" s="1"/>
  <c r="EC572"/>
  <c r="AO572" s="1"/>
  <c r="EC573"/>
  <c r="AO573" s="1"/>
  <c r="EC574"/>
  <c r="AO574" s="1"/>
  <c r="EC575"/>
  <c r="AO575" s="1"/>
  <c r="EC576"/>
  <c r="AO576" s="1"/>
  <c r="EC577"/>
  <c r="AO577" s="1"/>
  <c r="EC578"/>
  <c r="AO578" s="1"/>
  <c r="EC579"/>
  <c r="AO579" s="1"/>
  <c r="EC580"/>
  <c r="AO580" s="1"/>
  <c r="EC581"/>
  <c r="AO581" s="1"/>
  <c r="EC582"/>
  <c r="AO582" s="1"/>
  <c r="EC583"/>
  <c r="AO583" s="1"/>
  <c r="EC584"/>
  <c r="AO584" s="1"/>
  <c r="EC588"/>
  <c r="AO588" s="1"/>
  <c r="EC590"/>
  <c r="AO590" s="1"/>
  <c r="DZ16"/>
  <c r="EB15"/>
  <c r="EB35"/>
  <c r="EB39"/>
  <c r="DW45"/>
  <c r="DZ45"/>
  <c r="EB24"/>
  <c r="DZ26"/>
  <c r="DW26"/>
  <c r="EB17"/>
  <c r="DY18"/>
  <c r="EB26"/>
  <c r="EC26" s="1"/>
  <c r="AO26" s="1"/>
  <c r="EB34"/>
  <c r="EC34" s="1"/>
  <c r="AO34" s="1"/>
  <c r="EB13"/>
  <c r="EC13" s="1"/>
  <c r="AO13" s="1"/>
  <c r="DW32"/>
  <c r="DW13"/>
  <c r="AL13"/>
  <c r="AM13" s="1"/>
  <c r="EB56"/>
  <c r="EB78"/>
  <c r="EB80"/>
  <c r="EB108"/>
  <c r="EB119"/>
  <c r="AL55"/>
  <c r="AM55" s="1"/>
  <c r="EC28"/>
  <c r="AO28" s="1"/>
  <c r="EC31"/>
  <c r="AO31" s="1"/>
  <c r="EC33"/>
  <c r="AO33" s="1"/>
  <c r="EC38"/>
  <c r="AO38" s="1"/>
  <c r="EC45"/>
  <c r="AO45" s="1"/>
  <c r="EC52"/>
  <c r="AO52" s="1"/>
  <c r="EC53"/>
  <c r="AO53" s="1"/>
  <c r="EC27"/>
  <c r="AO27" s="1"/>
  <c r="EC29"/>
  <c r="AO29" s="1"/>
  <c r="EC32"/>
  <c r="AO32" s="1"/>
  <c r="AM37"/>
  <c r="AN37" s="1"/>
  <c r="AL47"/>
  <c r="AL39"/>
  <c r="AM39" s="1"/>
  <c r="AN39" s="1"/>
  <c r="AL54"/>
  <c r="AN54" s="1"/>
  <c r="AL50"/>
  <c r="AL46"/>
  <c r="AL42"/>
  <c r="AL53"/>
  <c r="AM53" s="1"/>
  <c r="AL49"/>
  <c r="AL45"/>
  <c r="AL41"/>
  <c r="AL38"/>
  <c r="AM38" s="1"/>
  <c r="AL33"/>
  <c r="AL34"/>
  <c r="AM34" s="1"/>
  <c r="AL32"/>
  <c r="AM32" s="1"/>
  <c r="DY27"/>
  <c r="DW27"/>
  <c r="DZ27"/>
  <c r="AK30"/>
  <c r="AK25"/>
  <c r="AL25" s="1"/>
  <c r="AK21"/>
  <c r="AL21" s="1"/>
  <c r="AM21" s="1"/>
  <c r="AL28"/>
  <c r="AK29"/>
  <c r="AK26"/>
  <c r="AK22"/>
  <c r="AL22" s="1"/>
  <c r="AM22" s="1"/>
  <c r="DZ31"/>
  <c r="DY31"/>
  <c r="DW31"/>
  <c r="AK31"/>
  <c r="AL31" s="1"/>
  <c r="AK23"/>
  <c r="DW28"/>
  <c r="DZ29"/>
  <c r="DY29"/>
  <c r="DW29"/>
  <c r="EB9"/>
  <c r="EB25"/>
  <c r="EB43"/>
  <c r="EB58"/>
  <c r="EB60"/>
  <c r="EB96"/>
  <c r="EB97"/>
  <c r="EB98"/>
  <c r="EB103"/>
  <c r="EB77"/>
  <c r="EB83"/>
  <c r="EB87"/>
  <c r="EB89"/>
  <c r="EB91"/>
  <c r="EB93"/>
  <c r="EB90"/>
  <c r="EB94"/>
  <c r="EB62"/>
  <c r="EB66"/>
  <c r="EB112"/>
  <c r="EB115"/>
  <c r="EB116"/>
  <c r="EB117"/>
  <c r="DZ20"/>
  <c r="EB23"/>
  <c r="EB61"/>
  <c r="EB64"/>
  <c r="EB68"/>
  <c r="AL17"/>
  <c r="AM17" s="1"/>
  <c r="AL16"/>
  <c r="AL18"/>
  <c r="AL14"/>
  <c r="AL10"/>
  <c r="AM10" s="1"/>
  <c r="AN10" s="1"/>
  <c r="EB12"/>
  <c r="EB16"/>
  <c r="EA18"/>
  <c r="EA22"/>
  <c r="EA24"/>
  <c r="EC24" s="1"/>
  <c r="AO24" s="1"/>
  <c r="EA30"/>
  <c r="EA72"/>
  <c r="EA14"/>
  <c r="EC14" s="1"/>
  <c r="AO14" s="1"/>
  <c r="EA15"/>
  <c r="EA16"/>
  <c r="EC16" s="1"/>
  <c r="AO16" s="1"/>
  <c r="EA20"/>
  <c r="EA23"/>
  <c r="EA25"/>
  <c r="EA35"/>
  <c r="EC35" s="1"/>
  <c r="AO35" s="1"/>
  <c r="EA36"/>
  <c r="EC36" s="1"/>
  <c r="AO36" s="1"/>
  <c r="EA37"/>
  <c r="EC37" s="1"/>
  <c r="AO37" s="1"/>
  <c r="EA39"/>
  <c r="EC39" s="1"/>
  <c r="AO39" s="1"/>
  <c r="EA40"/>
  <c r="EC40" s="1"/>
  <c r="AO40" s="1"/>
  <c r="EA41"/>
  <c r="EC41" s="1"/>
  <c r="AO41" s="1"/>
  <c r="EA42"/>
  <c r="EC42" s="1"/>
  <c r="AO42" s="1"/>
  <c r="EA43"/>
  <c r="EC43" s="1"/>
  <c r="AO43" s="1"/>
  <c r="EA44"/>
  <c r="EC44" s="1"/>
  <c r="AO44" s="1"/>
  <c r="EA46"/>
  <c r="EC46" s="1"/>
  <c r="AO46" s="1"/>
  <c r="EA47"/>
  <c r="EC47" s="1"/>
  <c r="AO47" s="1"/>
  <c r="EA48"/>
  <c r="EC48" s="1"/>
  <c r="AO48" s="1"/>
  <c r="EA49"/>
  <c r="EA50"/>
  <c r="EA51"/>
  <c r="EA54"/>
  <c r="EA55"/>
  <c r="EA56"/>
  <c r="EC56" s="1"/>
  <c r="AO56" s="1"/>
  <c r="EA58"/>
  <c r="EC58" s="1"/>
  <c r="AO58" s="1"/>
  <c r="EA59"/>
  <c r="EA60"/>
  <c r="EC60" s="1"/>
  <c r="AO60" s="1"/>
  <c r="EA61"/>
  <c r="EC61" s="1"/>
  <c r="AO61" s="1"/>
  <c r="EA62"/>
  <c r="EC62" s="1"/>
  <c r="AO62" s="1"/>
  <c r="EA63"/>
  <c r="EC63" s="1"/>
  <c r="AO63" s="1"/>
  <c r="EA64"/>
  <c r="EA66"/>
  <c r="EC66" s="1"/>
  <c r="AO66" s="1"/>
  <c r="EA67"/>
  <c r="EC67" s="1"/>
  <c r="AO67" s="1"/>
  <c r="EA68"/>
  <c r="EC68" s="1"/>
  <c r="AO68" s="1"/>
  <c r="EA69"/>
  <c r="EC69" s="1"/>
  <c r="AO69" s="1"/>
  <c r="EA70"/>
  <c r="EC70" s="1"/>
  <c r="AO70" s="1"/>
  <c r="EA71"/>
  <c r="EC71" s="1"/>
  <c r="AO71" s="1"/>
  <c r="EA73"/>
  <c r="EC73" s="1"/>
  <c r="AO73" s="1"/>
  <c r="EA74"/>
  <c r="EC74" s="1"/>
  <c r="AO74" s="1"/>
  <c r="EA11"/>
  <c r="EC11" s="1"/>
  <c r="AO11" s="1"/>
  <c r="EA12"/>
  <c r="EA17"/>
  <c r="EC17" s="1"/>
  <c r="AO17" s="1"/>
  <c r="EA19"/>
  <c r="EC19" s="1"/>
  <c r="AO19" s="1"/>
  <c r="EA21"/>
  <c r="EC21" s="1"/>
  <c r="AO21" s="1"/>
  <c r="EA76"/>
  <c r="EC76" s="1"/>
  <c r="AO76" s="1"/>
  <c r="EA77"/>
  <c r="EA78"/>
  <c r="EC78" s="1"/>
  <c r="AO78" s="1"/>
  <c r="EA79"/>
  <c r="EC79" s="1"/>
  <c r="AO79" s="1"/>
  <c r="EA80"/>
  <c r="EC80" s="1"/>
  <c r="AO80" s="1"/>
  <c r="EA81"/>
  <c r="EC81" s="1"/>
  <c r="AO81" s="1"/>
  <c r="EA83"/>
  <c r="EC83" s="1"/>
  <c r="AO83" s="1"/>
  <c r="EA84"/>
  <c r="EC84" s="1"/>
  <c r="AO84" s="1"/>
  <c r="EA86"/>
  <c r="EC86" s="1"/>
  <c r="AO86" s="1"/>
  <c r="EA87"/>
  <c r="EA88"/>
  <c r="EC88" s="1"/>
  <c r="AO88" s="1"/>
  <c r="EA89"/>
  <c r="EC89" s="1"/>
  <c r="AO89" s="1"/>
  <c r="EA90"/>
  <c r="EA91"/>
  <c r="EA92"/>
  <c r="EC92" s="1"/>
  <c r="AO92" s="1"/>
  <c r="EA93"/>
  <c r="EC93" s="1"/>
  <c r="AO93" s="1"/>
  <c r="EA94"/>
  <c r="EC94" s="1"/>
  <c r="AO94" s="1"/>
  <c r="EA95"/>
  <c r="EC95" s="1"/>
  <c r="AO95" s="1"/>
  <c r="EA96"/>
  <c r="EC96" s="1"/>
  <c r="AO96" s="1"/>
  <c r="EA97"/>
  <c r="EC97" s="1"/>
  <c r="AO97" s="1"/>
  <c r="EA98"/>
  <c r="EC98" s="1"/>
  <c r="AO98" s="1"/>
  <c r="EA99"/>
  <c r="EC99" s="1"/>
  <c r="AO99" s="1"/>
  <c r="EA100"/>
  <c r="EC100" s="1"/>
  <c r="AO100" s="1"/>
  <c r="EA101"/>
  <c r="EC101" s="1"/>
  <c r="AO101" s="1"/>
  <c r="EA102"/>
  <c r="EC102" s="1"/>
  <c r="AO102" s="1"/>
  <c r="EA103"/>
  <c r="EC103" s="1"/>
  <c r="AO103" s="1"/>
  <c r="EA105"/>
  <c r="EC105" s="1"/>
  <c r="AO105" s="1"/>
  <c r="EA106"/>
  <c r="EC106" s="1"/>
  <c r="AO106" s="1"/>
  <c r="EA107"/>
  <c r="EC107" s="1"/>
  <c r="AO107" s="1"/>
  <c r="EA108"/>
  <c r="EC108" s="1"/>
  <c r="AO108" s="1"/>
  <c r="EA109"/>
  <c r="EC109" s="1"/>
  <c r="AO109" s="1"/>
  <c r="EA110"/>
  <c r="EC110" s="1"/>
  <c r="AO110" s="1"/>
  <c r="EA111"/>
  <c r="EC111" s="1"/>
  <c r="AO111" s="1"/>
  <c r="EA112"/>
  <c r="EA113"/>
  <c r="EC113" s="1"/>
  <c r="AO113" s="1"/>
  <c r="EA114"/>
  <c r="EC114" s="1"/>
  <c r="AO114" s="1"/>
  <c r="EA115"/>
  <c r="EC115" s="1"/>
  <c r="AO115" s="1"/>
  <c r="EA116"/>
  <c r="EC116" s="1"/>
  <c r="AO116" s="1"/>
  <c r="EA117"/>
  <c r="EC117" s="1"/>
  <c r="AO117" s="1"/>
  <c r="EA118"/>
  <c r="EC118" s="1"/>
  <c r="AO118" s="1"/>
  <c r="EA119"/>
  <c r="EC119" s="1"/>
  <c r="AO119" s="1"/>
  <c r="EA120"/>
  <c r="EC120" s="1"/>
  <c r="AO120" s="1"/>
  <c r="EA121"/>
  <c r="EC121" s="1"/>
  <c r="AO121" s="1"/>
  <c r="EA122"/>
  <c r="EC122" s="1"/>
  <c r="AO122" s="1"/>
  <c r="EC586"/>
  <c r="AO586" s="1"/>
  <c r="EC949"/>
  <c r="AO949" s="1"/>
  <c r="AH982"/>
  <c r="EB18"/>
  <c r="EB22"/>
  <c r="EB30"/>
  <c r="EB72"/>
  <c r="EB20"/>
  <c r="EB49"/>
  <c r="EB50"/>
  <c r="EB51"/>
  <c r="EB54"/>
  <c r="EB55"/>
  <c r="EB59"/>
  <c r="EA9"/>
  <c r="EC9" s="1"/>
  <c r="AO9" s="1"/>
  <c r="EA10"/>
  <c r="EC10" s="1"/>
  <c r="AO10" s="1"/>
  <c r="AM736"/>
  <c r="AJ736"/>
  <c r="AK736"/>
  <c r="AL736"/>
  <c r="AM768"/>
  <c r="AJ768"/>
  <c r="AK768"/>
  <c r="AL768"/>
  <c r="AM800"/>
  <c r="AJ800"/>
  <c r="AK800"/>
  <c r="AL800"/>
  <c r="AQ11"/>
  <c r="AI11"/>
  <c r="AQ19"/>
  <c r="AI19"/>
  <c r="AQ27"/>
  <c r="AI27"/>
  <c r="AQ35"/>
  <c r="AI35"/>
  <c r="AQ43"/>
  <c r="AI43"/>
  <c r="AQ51"/>
  <c r="AI51"/>
  <c r="AQ59"/>
  <c r="AI59"/>
  <c r="AQ67"/>
  <c r="AI67"/>
  <c r="AQ75"/>
  <c r="AI75"/>
  <c r="AQ83"/>
  <c r="AI83"/>
  <c r="AQ90"/>
  <c r="AI90"/>
  <c r="AQ118"/>
  <c r="AI118"/>
  <c r="AQ319"/>
  <c r="AI319"/>
  <c r="AQ411"/>
  <c r="AI411"/>
  <c r="AQ450"/>
  <c r="AI450"/>
  <c r="AQ551"/>
  <c r="AI551"/>
  <c r="AQ567"/>
  <c r="AI567"/>
  <c r="AQ583"/>
  <c r="AI583"/>
  <c r="AQ600"/>
  <c r="AI600"/>
  <c r="AJ751"/>
  <c r="AK751"/>
  <c r="AM751"/>
  <c r="AL751"/>
  <c r="AK815"/>
  <c r="AM815"/>
  <c r="AJ815"/>
  <c r="AL815"/>
  <c r="AK876"/>
  <c r="AM876"/>
  <c r="AJ876"/>
  <c r="AL876"/>
  <c r="AJ904"/>
  <c r="AL904"/>
  <c r="AM904"/>
  <c r="AK904"/>
  <c r="AJ932"/>
  <c r="AK932"/>
  <c r="AM932"/>
  <c r="AL932"/>
  <c r="AJ948"/>
  <c r="AK948"/>
  <c r="AM948"/>
  <c r="AL948"/>
  <c r="AJ964"/>
  <c r="AK964"/>
  <c r="AM964"/>
  <c r="AL964"/>
  <c r="AJ980"/>
  <c r="AK980"/>
  <c r="AM980"/>
  <c r="AL980"/>
  <c r="AK996"/>
  <c r="AM996"/>
  <c r="AJ996"/>
  <c r="AL996"/>
  <c r="AQ606"/>
  <c r="AI606"/>
  <c r="AJ902"/>
  <c r="AL902"/>
  <c r="AM902"/>
  <c r="AK902"/>
  <c r="AJ24"/>
  <c r="AK24" s="1"/>
  <c r="AQ56"/>
  <c r="AI56"/>
  <c r="AJ84"/>
  <c r="AK84" s="1"/>
  <c r="AQ104"/>
  <c r="AI104"/>
  <c r="AM112"/>
  <c r="AJ112"/>
  <c r="AK112"/>
  <c r="AL112"/>
  <c r="AM123"/>
  <c r="AJ123"/>
  <c r="AL123"/>
  <c r="AK123"/>
  <c r="AM130"/>
  <c r="AJ130"/>
  <c r="AK130"/>
  <c r="AL130"/>
  <c r="AJ141"/>
  <c r="AK141"/>
  <c r="AM141"/>
  <c r="AL141"/>
  <c r="AJ151"/>
  <c r="AK151"/>
  <c r="AM151"/>
  <c r="AL151"/>
  <c r="AJ165"/>
  <c r="AK165"/>
  <c r="AM165"/>
  <c r="AL165"/>
  <c r="AJ173"/>
  <c r="AK173"/>
  <c r="AM173"/>
  <c r="AL173"/>
  <c r="AJ181"/>
  <c r="AK181"/>
  <c r="AM181"/>
  <c r="AL181"/>
  <c r="AJ189"/>
  <c r="AK189"/>
  <c r="AM189"/>
  <c r="AL189"/>
  <c r="AJ197"/>
  <c r="AK197"/>
  <c r="AM197"/>
  <c r="AL197"/>
  <c r="AJ205"/>
  <c r="AK205"/>
  <c r="AM205"/>
  <c r="AL205"/>
  <c r="AJ213"/>
  <c r="AK213"/>
  <c r="AM213"/>
  <c r="AL213"/>
  <c r="AJ219"/>
  <c r="AK219"/>
  <c r="AM219"/>
  <c r="AL219"/>
  <c r="AM225"/>
  <c r="AL225"/>
  <c r="AJ225"/>
  <c r="AK225"/>
  <c r="AQ229"/>
  <c r="AI229"/>
  <c r="AM237"/>
  <c r="AL237"/>
  <c r="AJ237"/>
  <c r="AK237"/>
  <c r="AM303"/>
  <c r="AL303"/>
  <c r="AJ303"/>
  <c r="AK303"/>
  <c r="AM307"/>
  <c r="AL307"/>
  <c r="AJ307"/>
  <c r="AK307"/>
  <c r="AM311"/>
  <c r="AL311"/>
  <c r="AJ311"/>
  <c r="AK311"/>
  <c r="AM327"/>
  <c r="AL327"/>
  <c r="AJ327"/>
  <c r="AK327"/>
  <c r="AM337"/>
  <c r="AL337"/>
  <c r="AJ337"/>
  <c r="AK337"/>
  <c r="AQ345"/>
  <c r="AI345"/>
  <c r="AQ353"/>
  <c r="AI353"/>
  <c r="AQ363"/>
  <c r="AI363"/>
  <c r="AJ371"/>
  <c r="AK371"/>
  <c r="AM371"/>
  <c r="AL371"/>
  <c r="AJ377"/>
  <c r="AK377"/>
  <c r="AM377"/>
  <c r="AL377"/>
  <c r="AQ385"/>
  <c r="AI385"/>
  <c r="AJ395"/>
  <c r="AK395"/>
  <c r="AM395"/>
  <c r="AL395"/>
  <c r="AJ397"/>
  <c r="AK397"/>
  <c r="AM397"/>
  <c r="AL397"/>
  <c r="AM581"/>
  <c r="AJ581"/>
  <c r="AK581"/>
  <c r="AL581"/>
  <c r="AM589"/>
  <c r="AJ589"/>
  <c r="AK589"/>
  <c r="AL589"/>
  <c r="AM597"/>
  <c r="AJ597"/>
  <c r="AK597"/>
  <c r="AL597"/>
  <c r="AH737"/>
  <c r="AI737"/>
  <c r="AH801"/>
  <c r="AI801"/>
  <c r="AH859"/>
  <c r="AI859"/>
  <c r="AH895"/>
  <c r="AI895"/>
  <c r="AH930"/>
  <c r="AI930"/>
  <c r="AH946"/>
  <c r="AI946"/>
  <c r="AH962"/>
  <c r="AI962"/>
  <c r="AH978"/>
  <c r="AI978"/>
  <c r="AH994"/>
  <c r="AI994"/>
  <c r="AJ767"/>
  <c r="AK767"/>
  <c r="AM767"/>
  <c r="AL767"/>
  <c r="AL785"/>
  <c r="AJ785"/>
  <c r="AK785"/>
  <c r="AM785"/>
  <c r="AJ899"/>
  <c r="AL899"/>
  <c r="AK899"/>
  <c r="AM899"/>
  <c r="AJ954"/>
  <c r="AK954"/>
  <c r="AM954"/>
  <c r="AL954"/>
  <c r="AK984"/>
  <c r="AM984"/>
  <c r="AJ984"/>
  <c r="AL984"/>
  <c r="AK990"/>
  <c r="AM990"/>
  <c r="AJ990"/>
  <c r="AL990"/>
  <c r="AQ407"/>
  <c r="AI407"/>
  <c r="AQ410"/>
  <c r="AI410"/>
  <c r="AQ417"/>
  <c r="AI417"/>
  <c r="AQ419"/>
  <c r="AI419"/>
  <c r="AQ427"/>
  <c r="AI427"/>
  <c r="AQ431"/>
  <c r="AI431"/>
  <c r="AQ435"/>
  <c r="AI435"/>
  <c r="AQ442"/>
  <c r="AI442"/>
  <c r="AQ449"/>
  <c r="AI449"/>
  <c r="AQ457"/>
  <c r="AI457"/>
  <c r="AQ482"/>
  <c r="AI482"/>
  <c r="AQ490"/>
  <c r="AI490"/>
  <c r="AQ496"/>
  <c r="AI496"/>
  <c r="AQ504"/>
  <c r="AI504"/>
  <c r="AQ513"/>
  <c r="AI513"/>
  <c r="AQ519"/>
  <c r="AI519"/>
  <c r="AQ527"/>
  <c r="AI527"/>
  <c r="AQ541"/>
  <c r="AI541"/>
  <c r="AQ544"/>
  <c r="AI544"/>
  <c r="AQ549"/>
  <c r="AI549"/>
  <c r="AQ552"/>
  <c r="AI552"/>
  <c r="AQ557"/>
  <c r="AI557"/>
  <c r="AQ560"/>
  <c r="AI560"/>
  <c r="AQ565"/>
  <c r="AI565"/>
  <c r="AQ568"/>
  <c r="AI568"/>
  <c r="AQ572"/>
  <c r="AI572"/>
  <c r="AQ576"/>
  <c r="AI576"/>
  <c r="AQ602"/>
  <c r="AI602"/>
  <c r="AJ970"/>
  <c r="AK970"/>
  <c r="AM970"/>
  <c r="AL970"/>
  <c r="AK982"/>
  <c r="AM982"/>
  <c r="AJ982"/>
  <c r="AL982"/>
  <c r="AJ936"/>
  <c r="AK936"/>
  <c r="AM936"/>
  <c r="AL936"/>
  <c r="AJ942"/>
  <c r="AK942"/>
  <c r="AM942"/>
  <c r="AL942"/>
  <c r="AJ966"/>
  <c r="AK966"/>
  <c r="AM966"/>
  <c r="AL966"/>
  <c r="AQ981"/>
  <c r="AQ604"/>
  <c r="AI604"/>
  <c r="AM752"/>
  <c r="AJ752"/>
  <c r="AK752"/>
  <c r="AL752"/>
  <c r="AM784"/>
  <c r="AJ784"/>
  <c r="AK784"/>
  <c r="AL784"/>
  <c r="AQ20"/>
  <c r="AI20"/>
  <c r="AQ36"/>
  <c r="AI36"/>
  <c r="AQ52"/>
  <c r="AI52"/>
  <c r="AQ68"/>
  <c r="AI68"/>
  <c r="AQ100"/>
  <c r="AI100"/>
  <c r="AQ157"/>
  <c r="AI157"/>
  <c r="AQ215"/>
  <c r="AI215"/>
  <c r="AQ239"/>
  <c r="AI239"/>
  <c r="AQ316"/>
  <c r="AI316"/>
  <c r="AQ348"/>
  <c r="AI348"/>
  <c r="AQ441"/>
  <c r="AI441"/>
  <c r="AQ543"/>
  <c r="AI543"/>
  <c r="AQ559"/>
  <c r="AI559"/>
  <c r="AQ575"/>
  <c r="AI575"/>
  <c r="AQ591"/>
  <c r="AI591"/>
  <c r="AQ608"/>
  <c r="AI608"/>
  <c r="AJ783"/>
  <c r="AK783"/>
  <c r="AM783"/>
  <c r="AL783"/>
  <c r="AK831"/>
  <c r="AM831"/>
  <c r="AJ831"/>
  <c r="AL831"/>
  <c r="AJ898"/>
  <c r="AL898"/>
  <c r="AM898"/>
  <c r="AK898"/>
  <c r="AJ929"/>
  <c r="AK929"/>
  <c r="AM929"/>
  <c r="AL929"/>
  <c r="AJ940"/>
  <c r="AK940"/>
  <c r="AM940"/>
  <c r="AL940"/>
  <c r="AJ956"/>
  <c r="AK956"/>
  <c r="AM956"/>
  <c r="AL956"/>
  <c r="AJ972"/>
  <c r="AK972"/>
  <c r="AM972"/>
  <c r="AL972"/>
  <c r="AK988"/>
  <c r="AM988"/>
  <c r="AJ988"/>
  <c r="AL988"/>
  <c r="AQ40"/>
  <c r="AI40"/>
  <c r="AQ72"/>
  <c r="AI72"/>
  <c r="AQ98"/>
  <c r="AI98"/>
  <c r="AJ106"/>
  <c r="AM117"/>
  <c r="AJ117"/>
  <c r="AL117"/>
  <c r="AK117"/>
  <c r="AM127"/>
  <c r="AJ127"/>
  <c r="AL127"/>
  <c r="AK127"/>
  <c r="AM135"/>
  <c r="AJ135"/>
  <c r="AL135"/>
  <c r="AK135"/>
  <c r="AJ149"/>
  <c r="AK149"/>
  <c r="AM149"/>
  <c r="AL149"/>
  <c r="AJ154"/>
  <c r="AK154"/>
  <c r="AM154"/>
  <c r="AL154"/>
  <c r="AJ170"/>
  <c r="AK170"/>
  <c r="AM170"/>
  <c r="AL170"/>
  <c r="AJ177"/>
  <c r="AK177"/>
  <c r="AM177"/>
  <c r="AL177"/>
  <c r="AJ185"/>
  <c r="AK185"/>
  <c r="AM185"/>
  <c r="AL185"/>
  <c r="AJ193"/>
  <c r="AK193"/>
  <c r="AM193"/>
  <c r="AL193"/>
  <c r="AJ201"/>
  <c r="AK201"/>
  <c r="AM201"/>
  <c r="AL201"/>
  <c r="AJ209"/>
  <c r="AK209"/>
  <c r="AM209"/>
  <c r="AL209"/>
  <c r="AJ217"/>
  <c r="AK217"/>
  <c r="AM217"/>
  <c r="AL217"/>
  <c r="AM221"/>
  <c r="AL221"/>
  <c r="AJ221"/>
  <c r="AK221"/>
  <c r="AM227"/>
  <c r="AL227"/>
  <c r="AJ227"/>
  <c r="AK227"/>
  <c r="AM235"/>
  <c r="AL235"/>
  <c r="AJ235"/>
  <c r="AK235"/>
  <c r="AM245"/>
  <c r="AL245"/>
  <c r="AJ245"/>
  <c r="AK245"/>
  <c r="AM305"/>
  <c r="AL305"/>
  <c r="AJ305"/>
  <c r="AK305"/>
  <c r="AM309"/>
  <c r="AL309"/>
  <c r="AJ309"/>
  <c r="AK309"/>
  <c r="AM313"/>
  <c r="AL313"/>
  <c r="AJ313"/>
  <c r="AK313"/>
  <c r="AM332"/>
  <c r="AL332"/>
  <c r="AK332"/>
  <c r="AJ332"/>
  <c r="AQ340"/>
  <c r="AI340"/>
  <c r="AM349"/>
  <c r="AL349"/>
  <c r="AJ349"/>
  <c r="AK349"/>
  <c r="AM357"/>
  <c r="AL357"/>
  <c r="AJ357"/>
  <c r="AK357"/>
  <c r="AJ367"/>
  <c r="AK367"/>
  <c r="AM367"/>
  <c r="AL367"/>
  <c r="AJ375"/>
  <c r="AK375"/>
  <c r="AM375"/>
  <c r="AL375"/>
  <c r="AJ381"/>
  <c r="AK381"/>
  <c r="AM381"/>
  <c r="AL381"/>
  <c r="AQ389"/>
  <c r="AI389"/>
  <c r="AJ396"/>
  <c r="AK396"/>
  <c r="AM396"/>
  <c r="AL396"/>
  <c r="AJ402"/>
  <c r="AK402"/>
  <c r="AM402"/>
  <c r="AL402"/>
  <c r="AM584"/>
  <c r="AJ584"/>
  <c r="AL584"/>
  <c r="AK584"/>
  <c r="AM592"/>
  <c r="AJ592"/>
  <c r="AL592"/>
  <c r="AK592"/>
  <c r="AH735"/>
  <c r="AI735"/>
  <c r="AH799"/>
  <c r="AI799"/>
  <c r="AH839"/>
  <c r="AI839"/>
  <c r="AH851"/>
  <c r="AI851"/>
  <c r="AH867"/>
  <c r="AI867"/>
  <c r="AH927"/>
  <c r="AI927"/>
  <c r="AH944"/>
  <c r="AI944"/>
  <c r="AH960"/>
  <c r="AI960"/>
  <c r="AH976"/>
  <c r="AI976"/>
  <c r="AH992"/>
  <c r="AI992"/>
  <c r="AL769"/>
  <c r="AJ769"/>
  <c r="AK769"/>
  <c r="AM769"/>
  <c r="AJ897"/>
  <c r="AL897"/>
  <c r="AK897"/>
  <c r="AM897"/>
  <c r="AJ952"/>
  <c r="AK952"/>
  <c r="AM952"/>
  <c r="AL952"/>
  <c r="AJ958"/>
  <c r="AK958"/>
  <c r="AM958"/>
  <c r="AL958"/>
  <c r="AK986"/>
  <c r="AM986"/>
  <c r="AJ986"/>
  <c r="AL986"/>
  <c r="AQ409"/>
  <c r="AI409"/>
  <c r="AJ415"/>
  <c r="AK415"/>
  <c r="AM415"/>
  <c r="AL415"/>
  <c r="AQ418"/>
  <c r="AI418"/>
  <c r="AJ421"/>
  <c r="AK421"/>
  <c r="AM421"/>
  <c r="AL421"/>
  <c r="AQ428"/>
  <c r="AI428"/>
  <c r="AQ434"/>
  <c r="AI434"/>
  <c r="AQ439"/>
  <c r="AI439"/>
  <c r="AQ443"/>
  <c r="AI443"/>
  <c r="AK452"/>
  <c r="AM452"/>
  <c r="AJ452"/>
  <c r="AL452"/>
  <c r="AK461"/>
  <c r="AM461"/>
  <c r="AJ461"/>
  <c r="AL461"/>
  <c r="AQ486"/>
  <c r="AI486"/>
  <c r="AQ494"/>
  <c r="AI494"/>
  <c r="AQ500"/>
  <c r="AI500"/>
  <c r="AM508"/>
  <c r="AJ508"/>
  <c r="AL508"/>
  <c r="AK508"/>
  <c r="AQ517"/>
  <c r="AI517"/>
  <c r="AM523"/>
  <c r="AJ523"/>
  <c r="AK523"/>
  <c r="AL523"/>
  <c r="AQ531"/>
  <c r="AI531"/>
  <c r="AQ542"/>
  <c r="AI542"/>
  <c r="AQ546"/>
  <c r="AI546"/>
  <c r="AQ550"/>
  <c r="AI550"/>
  <c r="AM554"/>
  <c r="AJ554"/>
  <c r="AL554"/>
  <c r="AK554"/>
  <c r="AQ558"/>
  <c r="AI558"/>
  <c r="AQ562"/>
  <c r="AI562"/>
  <c r="AQ566"/>
  <c r="AI566"/>
  <c r="AQ570"/>
  <c r="AI570"/>
  <c r="AQ573"/>
  <c r="AI573"/>
  <c r="AQ580"/>
  <c r="AI580"/>
  <c r="AK823"/>
  <c r="AM823"/>
  <c r="AJ823"/>
  <c r="AL823"/>
  <c r="AJ968"/>
  <c r="AK968"/>
  <c r="AM968"/>
  <c r="AL968"/>
  <c r="AJ974"/>
  <c r="AK974"/>
  <c r="AM974"/>
  <c r="AL974"/>
  <c r="AH901"/>
  <c r="AI901"/>
  <c r="AH938"/>
  <c r="AI938"/>
  <c r="AJ950"/>
  <c r="AK950"/>
  <c r="AM950"/>
  <c r="AL950"/>
  <c r="AJ908"/>
  <c r="AL908"/>
  <c r="AM908"/>
  <c r="AK908"/>
  <c r="AK807"/>
  <c r="AM807"/>
  <c r="AJ807"/>
  <c r="AL807"/>
  <c r="AK998"/>
  <c r="AM998"/>
  <c r="AJ998"/>
  <c r="AL998"/>
  <c r="AQ784"/>
  <c r="AI753"/>
  <c r="AH934"/>
  <c r="AI934"/>
  <c r="AJ108"/>
  <c r="AQ44"/>
  <c r="AI44"/>
  <c r="AQ179"/>
  <c r="AI179"/>
  <c r="AQ195"/>
  <c r="AI195"/>
  <c r="AQ211"/>
  <c r="AI211"/>
  <c r="AQ247"/>
  <c r="AI247"/>
  <c r="AQ399"/>
  <c r="AI399"/>
  <c r="AQ463"/>
  <c r="AI463"/>
  <c r="AJ924"/>
  <c r="AK924"/>
  <c r="AM924"/>
  <c r="AL924"/>
  <c r="AM892"/>
  <c r="AK892"/>
  <c r="AJ892"/>
  <c r="AL892"/>
  <c r="AM881"/>
  <c r="AK881"/>
  <c r="AJ881"/>
  <c r="AL881"/>
  <c r="AK847"/>
  <c r="AM847"/>
  <c r="AJ847"/>
  <c r="AL847"/>
  <c r="AL761"/>
  <c r="AJ761"/>
  <c r="AK761"/>
  <c r="AM761"/>
  <c r="AJ759"/>
  <c r="AK759"/>
  <c r="AM759"/>
  <c r="AL759"/>
  <c r="AL729"/>
  <c r="AJ729"/>
  <c r="AK729"/>
  <c r="AM729"/>
  <c r="AJ727"/>
  <c r="AK727"/>
  <c r="AM727"/>
  <c r="AL727"/>
  <c r="AM533"/>
  <c r="AJ533"/>
  <c r="AK533"/>
  <c r="AL533"/>
  <c r="AM343"/>
  <c r="AL343"/>
  <c r="AJ343"/>
  <c r="AK343"/>
  <c r="AM324"/>
  <c r="AL324"/>
  <c r="AK324"/>
  <c r="AJ324"/>
  <c r="AJ48"/>
  <c r="AJ15"/>
  <c r="DZ18"/>
  <c r="AH18" s="1"/>
  <c r="DW18"/>
  <c r="DW20"/>
  <c r="AQ76"/>
  <c r="AI76"/>
  <c r="AQ138"/>
  <c r="AI138"/>
  <c r="AQ12"/>
  <c r="AI12"/>
  <c r="AQ159"/>
  <c r="AI159"/>
  <c r="AQ187"/>
  <c r="AI187"/>
  <c r="AQ203"/>
  <c r="AI203"/>
  <c r="AQ231"/>
  <c r="AI231"/>
  <c r="AQ321"/>
  <c r="AI321"/>
  <c r="AQ420"/>
  <c r="AI420"/>
  <c r="AJ92"/>
  <c r="AJ911"/>
  <c r="AL911"/>
  <c r="AK911"/>
  <c r="AM911"/>
  <c r="AK879"/>
  <c r="AM879"/>
  <c r="AJ879"/>
  <c r="AL879"/>
  <c r="AJ775"/>
  <c r="AK775"/>
  <c r="AM775"/>
  <c r="AL775"/>
  <c r="AJ743"/>
  <c r="AK743"/>
  <c r="AM743"/>
  <c r="AL743"/>
  <c r="AM728"/>
  <c r="AJ728"/>
  <c r="AK728"/>
  <c r="AL728"/>
  <c r="AJ96"/>
  <c r="AK995"/>
  <c r="AM995"/>
  <c r="AJ995"/>
  <c r="AL995"/>
  <c r="AJ979"/>
  <c r="AK979"/>
  <c r="AM979"/>
  <c r="AL979"/>
  <c r="AJ963"/>
  <c r="AK963"/>
  <c r="AM963"/>
  <c r="AL963"/>
  <c r="AJ947"/>
  <c r="AK947"/>
  <c r="AM947"/>
  <c r="AL947"/>
  <c r="AJ931"/>
  <c r="AK931"/>
  <c r="AM931"/>
  <c r="AL931"/>
  <c r="AJ916"/>
  <c r="AL916"/>
  <c r="AM916"/>
  <c r="AK916"/>
  <c r="AJ900"/>
  <c r="AL900"/>
  <c r="AM900"/>
  <c r="AK900"/>
  <c r="AM884"/>
  <c r="AK884"/>
  <c r="AJ884"/>
  <c r="AL884"/>
  <c r="AK861"/>
  <c r="AM861"/>
  <c r="AJ861"/>
  <c r="AL861"/>
  <c r="AK849"/>
  <c r="AM849"/>
  <c r="AJ849"/>
  <c r="AL849"/>
  <c r="AK841"/>
  <c r="AM841"/>
  <c r="AJ841"/>
  <c r="AL841"/>
  <c r="AK809"/>
  <c r="AM809"/>
  <c r="AJ809"/>
  <c r="AL809"/>
  <c r="AL805"/>
  <c r="AJ805"/>
  <c r="AK805"/>
  <c r="AM805"/>
  <c r="AJ795"/>
  <c r="AK795"/>
  <c r="AM795"/>
  <c r="AL795"/>
  <c r="AJ787"/>
  <c r="AK787"/>
  <c r="AM787"/>
  <c r="AL787"/>
  <c r="AJ779"/>
  <c r="AK779"/>
  <c r="AM779"/>
  <c r="AL779"/>
  <c r="AJ763"/>
  <c r="AK763"/>
  <c r="AM763"/>
  <c r="AL763"/>
  <c r="AJ755"/>
  <c r="AK755"/>
  <c r="AM755"/>
  <c r="AL755"/>
  <c r="AJ747"/>
  <c r="AK747"/>
  <c r="AM747"/>
  <c r="AL747"/>
  <c r="AL741"/>
  <c r="AJ741"/>
  <c r="AK741"/>
  <c r="AM741"/>
  <c r="AJ731"/>
  <c r="AK731"/>
  <c r="AM731"/>
  <c r="AL731"/>
  <c r="AL721"/>
  <c r="AJ721"/>
  <c r="AK721"/>
  <c r="AM721"/>
  <c r="AL717"/>
  <c r="AJ717"/>
  <c r="AK717"/>
  <c r="AM717"/>
  <c r="AL713"/>
  <c r="AJ713"/>
  <c r="AK713"/>
  <c r="AM713"/>
  <c r="AM701"/>
  <c r="AJ701"/>
  <c r="AK701"/>
  <c r="AL701"/>
  <c r="AM697"/>
  <c r="AJ697"/>
  <c r="AK697"/>
  <c r="AL697"/>
  <c r="AM689"/>
  <c r="AJ689"/>
  <c r="AK689"/>
  <c r="AL689"/>
  <c r="AM673"/>
  <c r="AJ673"/>
  <c r="AK673"/>
  <c r="AL673"/>
  <c r="AM657"/>
  <c r="AJ657"/>
  <c r="AK657"/>
  <c r="AL657"/>
  <c r="AJ101"/>
  <c r="AK101" s="1"/>
  <c r="AM585"/>
  <c r="AJ585"/>
  <c r="AK585"/>
  <c r="AL585"/>
  <c r="AM569"/>
  <c r="AJ569"/>
  <c r="AK569"/>
  <c r="AL569"/>
  <c r="AM553"/>
  <c r="AJ553"/>
  <c r="AK553"/>
  <c r="AL553"/>
  <c r="AM537"/>
  <c r="AJ537"/>
  <c r="AK537"/>
  <c r="AL537"/>
  <c r="AM288"/>
  <c r="AL288"/>
  <c r="AK288"/>
  <c r="AJ288"/>
  <c r="AM256"/>
  <c r="AL256"/>
  <c r="AK256"/>
  <c r="AJ256"/>
  <c r="AM224"/>
  <c r="AL224"/>
  <c r="AK224"/>
  <c r="AJ224"/>
  <c r="AJ97"/>
  <c r="AK985"/>
  <c r="AM985"/>
  <c r="AJ985"/>
  <c r="AL985"/>
  <c r="AJ969"/>
  <c r="AK969"/>
  <c r="AM969"/>
  <c r="AL969"/>
  <c r="AJ953"/>
  <c r="AK953"/>
  <c r="AM953"/>
  <c r="AL953"/>
  <c r="AJ937"/>
  <c r="AK937"/>
  <c r="AM937"/>
  <c r="AL937"/>
  <c r="AJ922"/>
  <c r="AK922"/>
  <c r="AM922"/>
  <c r="AL922"/>
  <c r="AJ906"/>
  <c r="AL906"/>
  <c r="AM906"/>
  <c r="AK906"/>
  <c r="AM890"/>
  <c r="AK890"/>
  <c r="AJ890"/>
  <c r="AL890"/>
  <c r="AK874"/>
  <c r="AM874"/>
  <c r="AJ874"/>
  <c r="AL874"/>
  <c r="AK866"/>
  <c r="AM866"/>
  <c r="AJ866"/>
  <c r="AL866"/>
  <c r="AK858"/>
  <c r="AM858"/>
  <c r="AJ858"/>
  <c r="AL858"/>
  <c r="AK854"/>
  <c r="AM854"/>
  <c r="AJ854"/>
  <c r="AL854"/>
  <c r="AK850"/>
  <c r="AM850"/>
  <c r="AJ850"/>
  <c r="AL850"/>
  <c r="AK838"/>
  <c r="AM838"/>
  <c r="AJ838"/>
  <c r="AL838"/>
  <c r="AK822"/>
  <c r="AM822"/>
  <c r="AJ822"/>
  <c r="AL822"/>
  <c r="AK818"/>
  <c r="AM818"/>
  <c r="AJ818"/>
  <c r="AL818"/>
  <c r="AK806"/>
  <c r="AM806"/>
  <c r="AJ806"/>
  <c r="AL806"/>
  <c r="AM796"/>
  <c r="AJ796"/>
  <c r="AK796"/>
  <c r="AL796"/>
  <c r="AM788"/>
  <c r="AJ788"/>
  <c r="AK788"/>
  <c r="AL788"/>
  <c r="AM756"/>
  <c r="AJ756"/>
  <c r="AK756"/>
  <c r="AL756"/>
  <c r="AJ711"/>
  <c r="AK711"/>
  <c r="AM711"/>
  <c r="AL711"/>
  <c r="AM695"/>
  <c r="AJ695"/>
  <c r="AK695"/>
  <c r="AL695"/>
  <c r="AM536"/>
  <c r="AJ536"/>
  <c r="AL536"/>
  <c r="AK536"/>
  <c r="AJ373"/>
  <c r="AK373"/>
  <c r="AM373"/>
  <c r="AL373"/>
  <c r="AM331"/>
  <c r="AL331"/>
  <c r="AJ331"/>
  <c r="AK331"/>
  <c r="AM306"/>
  <c r="AL306"/>
  <c r="AK306"/>
  <c r="AJ306"/>
  <c r="AJ208"/>
  <c r="AK208"/>
  <c r="AM208"/>
  <c r="AL208"/>
  <c r="AJ200"/>
  <c r="AK200"/>
  <c r="AM200"/>
  <c r="AL200"/>
  <c r="AJ184"/>
  <c r="AK184"/>
  <c r="AM184"/>
  <c r="AL184"/>
  <c r="AJ176"/>
  <c r="AK176"/>
  <c r="AM176"/>
  <c r="AL176"/>
  <c r="AJ171"/>
  <c r="AK171"/>
  <c r="AM171"/>
  <c r="AL171"/>
  <c r="AJ102"/>
  <c r="AJ99"/>
  <c r="AJ94"/>
  <c r="AK816"/>
  <c r="AM816"/>
  <c r="AJ816"/>
  <c r="AL816"/>
  <c r="AM750"/>
  <c r="AL750"/>
  <c r="AJ750"/>
  <c r="AK750"/>
  <c r="AM706"/>
  <c r="AJ706"/>
  <c r="AL706"/>
  <c r="AK706"/>
  <c r="AJ103"/>
  <c r="AK103"/>
  <c r="AM599"/>
  <c r="AJ599"/>
  <c r="AK599"/>
  <c r="AL599"/>
  <c r="AL9"/>
  <c r="AM9" s="1"/>
  <c r="AH106"/>
  <c r="AQ106"/>
  <c r="AH117"/>
  <c r="AQ117"/>
  <c r="AH127"/>
  <c r="AQ127"/>
  <c r="AH135"/>
  <c r="AQ135"/>
  <c r="AH149"/>
  <c r="AQ149"/>
  <c r="AH154"/>
  <c r="AQ154"/>
  <c r="AH170"/>
  <c r="AQ170"/>
  <c r="AH177"/>
  <c r="AQ177"/>
  <c r="AH185"/>
  <c r="AQ185"/>
  <c r="AH193"/>
  <c r="AQ193"/>
  <c r="AH201"/>
  <c r="AQ201"/>
  <c r="AH209"/>
  <c r="AQ209"/>
  <c r="AH217"/>
  <c r="AQ217"/>
  <c r="AH221"/>
  <c r="AQ221"/>
  <c r="AH227"/>
  <c r="AQ227"/>
  <c r="AH235"/>
  <c r="AQ235"/>
  <c r="AH245"/>
  <c r="AQ245"/>
  <c r="AH305"/>
  <c r="AQ305"/>
  <c r="AH309"/>
  <c r="AQ309"/>
  <c r="AH313"/>
  <c r="AQ313"/>
  <c r="AH332"/>
  <c r="AQ332"/>
  <c r="AQ349"/>
  <c r="AQ357"/>
  <c r="AH367"/>
  <c r="AQ367"/>
  <c r="AH375"/>
  <c r="AQ375"/>
  <c r="AQ381"/>
  <c r="AH396"/>
  <c r="AQ396"/>
  <c r="AH402"/>
  <c r="AQ402"/>
  <c r="AH584"/>
  <c r="AQ584"/>
  <c r="AH592"/>
  <c r="AQ592"/>
  <c r="AQ108"/>
  <c r="AH84"/>
  <c r="AQ84"/>
  <c r="AH112"/>
  <c r="AQ112"/>
  <c r="AH123"/>
  <c r="AQ123"/>
  <c r="AH130"/>
  <c r="AQ130"/>
  <c r="AH141"/>
  <c r="AQ141"/>
  <c r="AH151"/>
  <c r="AQ151"/>
  <c r="AH165"/>
  <c r="AQ165"/>
  <c r="AH173"/>
  <c r="AQ173"/>
  <c r="AH181"/>
  <c r="AQ181"/>
  <c r="AH189"/>
  <c r="AQ189"/>
  <c r="AH197"/>
  <c r="AQ197"/>
  <c r="AH205"/>
  <c r="AQ205"/>
  <c r="AQ213"/>
  <c r="AH219"/>
  <c r="AQ219"/>
  <c r="AH225"/>
  <c r="AQ225"/>
  <c r="AH237"/>
  <c r="AQ237"/>
  <c r="AH303"/>
  <c r="AQ303"/>
  <c r="AH307"/>
  <c r="AQ307"/>
  <c r="AH311"/>
  <c r="AQ311"/>
  <c r="AQ327"/>
  <c r="AH337"/>
  <c r="AQ337"/>
  <c r="AH371"/>
  <c r="AQ371"/>
  <c r="AH377"/>
  <c r="AQ377"/>
  <c r="AH395"/>
  <c r="AQ395"/>
  <c r="AH397"/>
  <c r="AQ397"/>
  <c r="AH581"/>
  <c r="AQ581"/>
  <c r="AH589"/>
  <c r="AQ589"/>
  <c r="AH597"/>
  <c r="AQ597"/>
  <c r="AQ415"/>
  <c r="AQ421"/>
  <c r="AQ452"/>
  <c r="AQ461"/>
  <c r="AQ508"/>
  <c r="AQ523"/>
  <c r="AQ554"/>
  <c r="DW17"/>
  <c r="DZ17"/>
  <c r="DY17"/>
  <c r="AH24"/>
  <c r="AQ24"/>
  <c r="DZ21"/>
  <c r="DY21"/>
  <c r="DW21"/>
  <c r="DY19"/>
  <c r="DW19"/>
  <c r="DZ19"/>
  <c r="DW16"/>
  <c r="DY16"/>
  <c r="DX22"/>
  <c r="DZ22"/>
  <c r="AH187"/>
  <c r="AH203"/>
  <c r="AH231"/>
  <c r="AH321"/>
  <c r="DZ30"/>
  <c r="DW30"/>
  <c r="DZ72"/>
  <c r="AH195"/>
  <c r="AH211"/>
  <c r="AH247"/>
  <c r="AH463"/>
  <c r="DX24"/>
  <c r="DZ24"/>
  <c r="DW24"/>
  <c r="DX72"/>
  <c r="AH12"/>
  <c r="AH44"/>
  <c r="AH179"/>
  <c r="DZ103"/>
  <c r="DY76"/>
  <c r="DW76"/>
  <c r="DZ76"/>
  <c r="DY86"/>
  <c r="DW86"/>
  <c r="DZ86"/>
  <c r="DW90"/>
  <c r="DY90"/>
  <c r="DZ90"/>
  <c r="DW94"/>
  <c r="DY94"/>
  <c r="DZ94"/>
  <c r="DY62"/>
  <c r="DW62"/>
  <c r="DZ62"/>
  <c r="DY66"/>
  <c r="DW66"/>
  <c r="DZ66"/>
  <c r="DY70"/>
  <c r="DW70"/>
  <c r="DZ70"/>
  <c r="DZ105"/>
  <c r="DW105"/>
  <c r="DY105"/>
  <c r="DZ107"/>
  <c r="DW107"/>
  <c r="DY107"/>
  <c r="DW110"/>
  <c r="DY110"/>
  <c r="DZ110"/>
  <c r="DW112"/>
  <c r="DY112"/>
  <c r="DZ112"/>
  <c r="DZ113"/>
  <c r="DW113"/>
  <c r="DY113"/>
  <c r="DZ115"/>
  <c r="DW115"/>
  <c r="DY115"/>
  <c r="DW116"/>
  <c r="DY116"/>
  <c r="DZ116"/>
  <c r="DZ117"/>
  <c r="DW117"/>
  <c r="DY117"/>
  <c r="DW118"/>
  <c r="DY118"/>
  <c r="DZ118"/>
  <c r="DZ121"/>
  <c r="DW121"/>
  <c r="DY121"/>
  <c r="DY58"/>
  <c r="DY84"/>
  <c r="DW84"/>
  <c r="DZ84"/>
  <c r="DW88"/>
  <c r="DY88"/>
  <c r="DZ88"/>
  <c r="DW92"/>
  <c r="DY92"/>
  <c r="DZ92"/>
  <c r="AH76"/>
  <c r="DW64"/>
  <c r="DY64"/>
  <c r="DZ64"/>
  <c r="DY68"/>
  <c r="DW68"/>
  <c r="DZ68"/>
  <c r="DY74"/>
  <c r="DW74"/>
  <c r="DZ74"/>
  <c r="DY80"/>
  <c r="DW80"/>
  <c r="DZ80"/>
  <c r="DY106"/>
  <c r="DW106"/>
  <c r="DZ106"/>
  <c r="DY108"/>
  <c r="DW108"/>
  <c r="DZ108"/>
  <c r="DZ109"/>
  <c r="DW109"/>
  <c r="DY109"/>
  <c r="DZ111"/>
  <c r="DW111"/>
  <c r="DY111"/>
  <c r="DY114"/>
  <c r="DW114"/>
  <c r="DZ114"/>
  <c r="DW119"/>
  <c r="DY119"/>
  <c r="DW120"/>
  <c r="DY120"/>
  <c r="DZ120"/>
  <c r="DY122"/>
  <c r="DW122"/>
  <c r="DZ122"/>
  <c r="DY78"/>
  <c r="DW78"/>
  <c r="DZ78"/>
  <c r="DZ77"/>
  <c r="DW77"/>
  <c r="DY77"/>
  <c r="DZ83"/>
  <c r="DW83"/>
  <c r="DY83"/>
  <c r="DZ87"/>
  <c r="DW87"/>
  <c r="DY87"/>
  <c r="DY89"/>
  <c r="DZ89"/>
  <c r="DW89"/>
  <c r="DZ91"/>
  <c r="DY91"/>
  <c r="DW91"/>
  <c r="DZ93"/>
  <c r="DY93"/>
  <c r="DW93"/>
  <c r="DY95"/>
  <c r="DW95"/>
  <c r="DZ63"/>
  <c r="DW63"/>
  <c r="DY63"/>
  <c r="DZ67"/>
  <c r="DW67"/>
  <c r="DY67"/>
  <c r="DW69"/>
  <c r="DZ69"/>
  <c r="DY69"/>
  <c r="DZ71"/>
  <c r="DW71"/>
  <c r="DY71"/>
  <c r="DZ73"/>
  <c r="DW73"/>
  <c r="DY73"/>
  <c r="DW79"/>
  <c r="DZ79"/>
  <c r="DY79"/>
  <c r="DZ81"/>
  <c r="DW81"/>
  <c r="DY81"/>
  <c r="DW60"/>
  <c r="DZ95"/>
  <c r="DW56"/>
  <c r="DY61"/>
  <c r="AH100"/>
  <c r="AH98"/>
  <c r="DW100"/>
  <c r="DY100"/>
  <c r="DZ100"/>
  <c r="DZ102"/>
  <c r="DW102"/>
  <c r="DY102"/>
  <c r="DZ96"/>
  <c r="DY96"/>
  <c r="DZ97"/>
  <c r="DY97"/>
  <c r="DW97"/>
  <c r="DY98"/>
  <c r="DZ98"/>
  <c r="DW98"/>
  <c r="DY99"/>
  <c r="DZ99"/>
  <c r="DW99"/>
  <c r="DZ101"/>
  <c r="DY101"/>
  <c r="DW101"/>
  <c r="DY103"/>
  <c r="DW103"/>
  <c r="DZ56"/>
  <c r="DY56"/>
  <c r="DW58"/>
  <c r="DZ60"/>
  <c r="DY60"/>
  <c r="DZ55"/>
  <c r="DZ59"/>
  <c r="DW61"/>
  <c r="DZ61"/>
  <c r="DZ58"/>
  <c r="DW55"/>
  <c r="DW59"/>
  <c r="DW49"/>
  <c r="DY51"/>
  <c r="DZ51"/>
  <c r="DW50"/>
  <c r="DZ50"/>
  <c r="DW54"/>
  <c r="DY54"/>
  <c r="DY49"/>
  <c r="DW44"/>
  <c r="DY44"/>
  <c r="DZ44"/>
  <c r="DZ39"/>
  <c r="DW39"/>
  <c r="DY39"/>
  <c r="DW42"/>
  <c r="DZ42"/>
  <c r="DY42"/>
  <c r="DZ37"/>
  <c r="DY37"/>
  <c r="DW37"/>
  <c r="DZ47"/>
  <c r="DW47"/>
  <c r="DY47"/>
  <c r="DY40"/>
  <c r="DW40"/>
  <c r="DZ40"/>
  <c r="DY48"/>
  <c r="DW48"/>
  <c r="DZ48"/>
  <c r="DW35"/>
  <c r="DY35"/>
  <c r="DZ35"/>
  <c r="DW43"/>
  <c r="DY43"/>
  <c r="DZ43"/>
  <c r="DY36"/>
  <c r="DW36"/>
  <c r="DZ36"/>
  <c r="DY46"/>
  <c r="DZ46"/>
  <c r="DW46"/>
  <c r="DY41"/>
  <c r="DZ41"/>
  <c r="DW41"/>
  <c r="DZ25"/>
  <c r="DZ23"/>
  <c r="DW23"/>
  <c r="DY25"/>
  <c r="DW25"/>
  <c r="DY23"/>
  <c r="DZ11"/>
  <c r="DW11"/>
  <c r="DY11"/>
  <c r="DZ15"/>
  <c r="DW15"/>
  <c r="DY15"/>
  <c r="DW9"/>
  <c r="DY9"/>
  <c r="DZ9"/>
  <c r="DY10"/>
  <c r="DW10"/>
  <c r="DZ10"/>
  <c r="DY12"/>
  <c r="DW12"/>
  <c r="DZ12"/>
  <c r="DY14"/>
  <c r="DW14"/>
  <c r="DZ14"/>
  <c r="AH807"/>
  <c r="AQ838"/>
  <c r="AQ965"/>
  <c r="AH950"/>
  <c r="AH56"/>
  <c r="AH353"/>
  <c r="AH363"/>
  <c r="AH415"/>
  <c r="AH421"/>
  <c r="AH428"/>
  <c r="AQ939"/>
  <c r="AQ932"/>
  <c r="AQ969"/>
  <c r="AQ967"/>
  <c r="AQ973"/>
  <c r="AQ997"/>
  <c r="AH823"/>
  <c r="AQ854"/>
  <c r="AQ999"/>
  <c r="AH768"/>
  <c r="AH104"/>
  <c r="AH213"/>
  <c r="AH229"/>
  <c r="AH327"/>
  <c r="AH345"/>
  <c r="AH385"/>
  <c r="AH604"/>
  <c r="AH736"/>
  <c r="AH752"/>
  <c r="AH784"/>
  <c r="AH800"/>
  <c r="AH11"/>
  <c r="AH19"/>
  <c r="AH27"/>
  <c r="AH35"/>
  <c r="AH43"/>
  <c r="AH51"/>
  <c r="AH59"/>
  <c r="AH67"/>
  <c r="AH75"/>
  <c r="AH83"/>
  <c r="AH90"/>
  <c r="AH118"/>
  <c r="AH319"/>
  <c r="AH411"/>
  <c r="AH450"/>
  <c r="AH551"/>
  <c r="AH567"/>
  <c r="AH583"/>
  <c r="AH600"/>
  <c r="AH751"/>
  <c r="AH815"/>
  <c r="AH876"/>
  <c r="AH904"/>
  <c r="AH932"/>
  <c r="AH948"/>
  <c r="AH964"/>
  <c r="AH980"/>
  <c r="AH996"/>
  <c r="AH606"/>
  <c r="AH902"/>
  <c r="AH767"/>
  <c r="AQ798"/>
  <c r="AH785"/>
  <c r="AQ816"/>
  <c r="AQ930"/>
  <c r="AH899"/>
  <c r="AH954"/>
  <c r="AQ985"/>
  <c r="AH984"/>
  <c r="AH990"/>
  <c r="AH407"/>
  <c r="AH410"/>
  <c r="AH417"/>
  <c r="AH419"/>
  <c r="AH427"/>
  <c r="AH431"/>
  <c r="AH435"/>
  <c r="AH442"/>
  <c r="AH449"/>
  <c r="AH457"/>
  <c r="AH482"/>
  <c r="AH490"/>
  <c r="AH496"/>
  <c r="AH504"/>
  <c r="AH513"/>
  <c r="AH519"/>
  <c r="AH527"/>
  <c r="AH541"/>
  <c r="AH544"/>
  <c r="AH549"/>
  <c r="AH552"/>
  <c r="AH557"/>
  <c r="AH560"/>
  <c r="AH565"/>
  <c r="AH568"/>
  <c r="AH572"/>
  <c r="AH576"/>
  <c r="AH602"/>
  <c r="AH20"/>
  <c r="AH36"/>
  <c r="AH52"/>
  <c r="AH68"/>
  <c r="AH157"/>
  <c r="AH215"/>
  <c r="AH239"/>
  <c r="AH316"/>
  <c r="AH348"/>
  <c r="AH441"/>
  <c r="AH543"/>
  <c r="AH559"/>
  <c r="AH575"/>
  <c r="AH591"/>
  <c r="AH608"/>
  <c r="AH783"/>
  <c r="AH831"/>
  <c r="AH898"/>
  <c r="AH929"/>
  <c r="AH940"/>
  <c r="AH956"/>
  <c r="AH972"/>
  <c r="AH988"/>
  <c r="AH40"/>
  <c r="AH72"/>
  <c r="AH340"/>
  <c r="AH349"/>
  <c r="AH357"/>
  <c r="AH381"/>
  <c r="AH389"/>
  <c r="AQ800"/>
  <c r="AH769"/>
  <c r="AQ928"/>
  <c r="AH897"/>
  <c r="AH952"/>
  <c r="AQ983"/>
  <c r="AH958"/>
  <c r="AQ989"/>
  <c r="AH986"/>
  <c r="AH409"/>
  <c r="AH418"/>
  <c r="AH434"/>
  <c r="AH439"/>
  <c r="AH443"/>
  <c r="AH452"/>
  <c r="AH461"/>
  <c r="AH486"/>
  <c r="AH494"/>
  <c r="AH500"/>
  <c r="AH508"/>
  <c r="AH517"/>
  <c r="AH523"/>
  <c r="AH531"/>
  <c r="AH542"/>
  <c r="AH546"/>
  <c r="AH550"/>
  <c r="AH554"/>
  <c r="AH558"/>
  <c r="AH562"/>
  <c r="AH566"/>
  <c r="AH570"/>
  <c r="AH573"/>
  <c r="AH580"/>
  <c r="AQ768"/>
  <c r="AQ832"/>
  <c r="AQ890"/>
  <c r="AQ926"/>
  <c r="AQ961"/>
  <c r="AQ977"/>
  <c r="AQ993"/>
  <c r="AQ766"/>
  <c r="AQ830"/>
  <c r="AQ870"/>
  <c r="AQ882"/>
  <c r="AQ898"/>
  <c r="AQ958"/>
  <c r="AQ975"/>
  <c r="AQ991"/>
  <c r="AQ814"/>
  <c r="AQ862"/>
  <c r="AQ929"/>
  <c r="AQ960"/>
  <c r="AQ971"/>
  <c r="AQ987"/>
  <c r="AQ782"/>
  <c r="AQ846"/>
  <c r="AQ907"/>
  <c r="AQ935"/>
  <c r="AQ963"/>
  <c r="AQ979"/>
  <c r="AQ995"/>
  <c r="AQ933"/>
  <c r="AQ767"/>
  <c r="AQ783"/>
  <c r="AQ799"/>
  <c r="AQ815"/>
  <c r="AQ831"/>
  <c r="EC15" l="1"/>
  <c r="AO15" s="1"/>
  <c r="EC90"/>
  <c r="AO90" s="1"/>
  <c r="EC112"/>
  <c r="AO112" s="1"/>
  <c r="AM71"/>
  <c r="AM102"/>
  <c r="AL101"/>
  <c r="AM101" s="1"/>
  <c r="AN101" s="1"/>
  <c r="AK106"/>
  <c r="AL106" s="1"/>
  <c r="AM95"/>
  <c r="AN95" s="1"/>
  <c r="AM105"/>
  <c r="AN105" s="1"/>
  <c r="AL103"/>
  <c r="AK102"/>
  <c r="AL102" s="1"/>
  <c r="AK108"/>
  <c r="AL108" s="1"/>
  <c r="AM107"/>
  <c r="AN107" s="1"/>
  <c r="AM110"/>
  <c r="AN110" s="1"/>
  <c r="AN73"/>
  <c r="AN81"/>
  <c r="EC91"/>
  <c r="AO91" s="1"/>
  <c r="EC87"/>
  <c r="AO87" s="1"/>
  <c r="EC77"/>
  <c r="AO77" s="1"/>
  <c r="AN64"/>
  <c r="AM87"/>
  <c r="AN87" s="1"/>
  <c r="AM54"/>
  <c r="AM93"/>
  <c r="AM62"/>
  <c r="AM58"/>
  <c r="AN58" s="1"/>
  <c r="AM50"/>
  <c r="AN50" s="1"/>
  <c r="AN70"/>
  <c r="AK99"/>
  <c r="AK97"/>
  <c r="AN89"/>
  <c r="AK94"/>
  <c r="AL94" s="1"/>
  <c r="AL99"/>
  <c r="AM99" s="1"/>
  <c r="AL97"/>
  <c r="AK96"/>
  <c r="AL96" s="1"/>
  <c r="AM77"/>
  <c r="AN77" s="1"/>
  <c r="AL78"/>
  <c r="AM78" s="1"/>
  <c r="AM80"/>
  <c r="AN80" s="1"/>
  <c r="AN82"/>
  <c r="AL84"/>
  <c r="AM84" s="1"/>
  <c r="AM82"/>
  <c r="AN74"/>
  <c r="AK92"/>
  <c r="AL92" s="1"/>
  <c r="AM79"/>
  <c r="AN79" s="1"/>
  <c r="AM73"/>
  <c r="AM86"/>
  <c r="AN86" s="1"/>
  <c r="AM66"/>
  <c r="AN66" s="1"/>
  <c r="AM65"/>
  <c r="AN65" s="1"/>
  <c r="AM63"/>
  <c r="AN63" s="1"/>
  <c r="AM60"/>
  <c r="AN60" s="1"/>
  <c r="AM57"/>
  <c r="AN57" s="1"/>
  <c r="AN55"/>
  <c r="AM61"/>
  <c r="AN34"/>
  <c r="AM14"/>
  <c r="AN14" s="1"/>
  <c r="AN13"/>
  <c r="EC25"/>
  <c r="AO25" s="1"/>
  <c r="AM31"/>
  <c r="AN22"/>
  <c r="AM49"/>
  <c r="AN49" s="1"/>
  <c r="AM18"/>
  <c r="AN18" s="1"/>
  <c r="AK48"/>
  <c r="AM41"/>
  <c r="AN41" s="1"/>
  <c r="AM42"/>
  <c r="AN42" s="1"/>
  <c r="AM47"/>
  <c r="AN47" s="1"/>
  <c r="AM45"/>
  <c r="AN45" s="1"/>
  <c r="AM46"/>
  <c r="AN46" s="1"/>
  <c r="AN53"/>
  <c r="AN32"/>
  <c r="AN38"/>
  <c r="AM33"/>
  <c r="AN33" s="1"/>
  <c r="AM25"/>
  <c r="AN25" s="1"/>
  <c r="AM28"/>
  <c r="AN28" s="1"/>
  <c r="AL29"/>
  <c r="AM29" s="1"/>
  <c r="AL26"/>
  <c r="AM26" s="1"/>
  <c r="AL30"/>
  <c r="AM30" s="1"/>
  <c r="AN30" s="1"/>
  <c r="AN21"/>
  <c r="AL24"/>
  <c r="AM24" s="1"/>
  <c r="AL23"/>
  <c r="AM23" s="1"/>
  <c r="AN23" s="1"/>
  <c r="AN31"/>
  <c r="EC12"/>
  <c r="AO12" s="1"/>
  <c r="EC64"/>
  <c r="AO64" s="1"/>
  <c r="EC23"/>
  <c r="AO23" s="1"/>
  <c r="AK15"/>
  <c r="AM16"/>
  <c r="AN16" s="1"/>
  <c r="AN17"/>
  <c r="EC59"/>
  <c r="AO59" s="1"/>
  <c r="EC54"/>
  <c r="AO54" s="1"/>
  <c r="EC50"/>
  <c r="AO50" s="1"/>
  <c r="EC20"/>
  <c r="AO20" s="1"/>
  <c r="EC72"/>
  <c r="AO72" s="1"/>
  <c r="EC18"/>
  <c r="AO18" s="1"/>
  <c r="EC55"/>
  <c r="AO55" s="1"/>
  <c r="EC51"/>
  <c r="AO51" s="1"/>
  <c r="EC49"/>
  <c r="AO49" s="1"/>
  <c r="EC30"/>
  <c r="AO30" s="1"/>
  <c r="EC22"/>
  <c r="AO22" s="1"/>
  <c r="AN9"/>
  <c r="AJ420"/>
  <c r="AK420"/>
  <c r="AM420"/>
  <c r="AL420"/>
  <c r="AM321"/>
  <c r="AL321"/>
  <c r="AJ321"/>
  <c r="AK321"/>
  <c r="AM231"/>
  <c r="AL231"/>
  <c r="AJ231"/>
  <c r="AK231"/>
  <c r="AJ203"/>
  <c r="AK203"/>
  <c r="AM203"/>
  <c r="AL203"/>
  <c r="AJ187"/>
  <c r="AK187"/>
  <c r="AM187"/>
  <c r="AL187"/>
  <c r="AJ159"/>
  <c r="AK159"/>
  <c r="AM159"/>
  <c r="AL159"/>
  <c r="AJ12"/>
  <c r="AJ138"/>
  <c r="AK138"/>
  <c r="AM138"/>
  <c r="AL138"/>
  <c r="AJ76"/>
  <c r="AJ938"/>
  <c r="AK938"/>
  <c r="AM938"/>
  <c r="AL938"/>
  <c r="AJ901"/>
  <c r="AL901"/>
  <c r="AK901"/>
  <c r="AM901"/>
  <c r="AM580"/>
  <c r="AJ580"/>
  <c r="AL580"/>
  <c r="AK580"/>
  <c r="AM573"/>
  <c r="AJ573"/>
  <c r="AK573"/>
  <c r="AL573"/>
  <c r="AM570"/>
  <c r="AJ570"/>
  <c r="AL570"/>
  <c r="AK570"/>
  <c r="AM566"/>
  <c r="AJ566"/>
  <c r="AL566"/>
  <c r="AK566"/>
  <c r="AM562"/>
  <c r="AJ562"/>
  <c r="AL562"/>
  <c r="AK562"/>
  <c r="AM558"/>
  <c r="AJ558"/>
  <c r="AL558"/>
  <c r="AK558"/>
  <c r="AM550"/>
  <c r="AJ550"/>
  <c r="AL550"/>
  <c r="AK550"/>
  <c r="AM546"/>
  <c r="AJ546"/>
  <c r="AL546"/>
  <c r="AK546"/>
  <c r="AM542"/>
  <c r="AJ542"/>
  <c r="AL542"/>
  <c r="AK542"/>
  <c r="AM531"/>
  <c r="AJ531"/>
  <c r="AK531"/>
  <c r="AL531"/>
  <c r="AM517"/>
  <c r="AJ517"/>
  <c r="AK517"/>
  <c r="AL517"/>
  <c r="AM500"/>
  <c r="AJ500"/>
  <c r="AL500"/>
  <c r="AK500"/>
  <c r="AM494"/>
  <c r="AJ494"/>
  <c r="AL494"/>
  <c r="AK494"/>
  <c r="AM486"/>
  <c r="AJ486"/>
  <c r="AL486"/>
  <c r="AK486"/>
  <c r="AJ443"/>
  <c r="AK443"/>
  <c r="AM443"/>
  <c r="AL443"/>
  <c r="AJ439"/>
  <c r="AK439"/>
  <c r="AM439"/>
  <c r="AL439"/>
  <c r="AJ434"/>
  <c r="AK434"/>
  <c r="AM434"/>
  <c r="AL434"/>
  <c r="AJ428"/>
  <c r="AK428"/>
  <c r="AM428"/>
  <c r="AL428"/>
  <c r="AJ418"/>
  <c r="AK418"/>
  <c r="AM418"/>
  <c r="AL418"/>
  <c r="AJ409"/>
  <c r="AK409"/>
  <c r="AM409"/>
  <c r="AL409"/>
  <c r="AK992"/>
  <c r="AM992"/>
  <c r="AJ992"/>
  <c r="AL992"/>
  <c r="AJ976"/>
  <c r="AK976"/>
  <c r="AM976"/>
  <c r="AL976"/>
  <c r="AJ960"/>
  <c r="AK960"/>
  <c r="AM960"/>
  <c r="AL960"/>
  <c r="AJ944"/>
  <c r="AK944"/>
  <c r="AM944"/>
  <c r="AL944"/>
  <c r="AJ927"/>
  <c r="AK927"/>
  <c r="AM927"/>
  <c r="AL927"/>
  <c r="AK867"/>
  <c r="AM867"/>
  <c r="AJ867"/>
  <c r="AL867"/>
  <c r="AK851"/>
  <c r="AM851"/>
  <c r="AJ851"/>
  <c r="AL851"/>
  <c r="AK839"/>
  <c r="AM839"/>
  <c r="AJ839"/>
  <c r="AL839"/>
  <c r="AJ799"/>
  <c r="AK799"/>
  <c r="AM799"/>
  <c r="AL799"/>
  <c r="AJ735"/>
  <c r="AK735"/>
  <c r="AM735"/>
  <c r="AL735"/>
  <c r="AJ389"/>
  <c r="AK389"/>
  <c r="AM389"/>
  <c r="AL389"/>
  <c r="AM340"/>
  <c r="AL340"/>
  <c r="AK340"/>
  <c r="AJ340"/>
  <c r="AJ98"/>
  <c r="AJ72"/>
  <c r="AK72" s="1"/>
  <c r="AJ40"/>
  <c r="AK40" s="1"/>
  <c r="AM608"/>
  <c r="AJ608"/>
  <c r="AL608"/>
  <c r="AK608"/>
  <c r="AM591"/>
  <c r="AJ591"/>
  <c r="AK591"/>
  <c r="AL591"/>
  <c r="AM575"/>
  <c r="AJ575"/>
  <c r="AK575"/>
  <c r="AL575"/>
  <c r="AM559"/>
  <c r="AJ559"/>
  <c r="AK559"/>
  <c r="AL559"/>
  <c r="AM543"/>
  <c r="AJ543"/>
  <c r="AK543"/>
  <c r="AL543"/>
  <c r="AJ441"/>
  <c r="AK441"/>
  <c r="AM441"/>
  <c r="AL441"/>
  <c r="AM348"/>
  <c r="AL348"/>
  <c r="AK348"/>
  <c r="AJ348"/>
  <c r="AM316"/>
  <c r="AL316"/>
  <c r="AK316"/>
  <c r="AJ316"/>
  <c r="AM239"/>
  <c r="AL239"/>
  <c r="AJ239"/>
  <c r="AK239"/>
  <c r="AJ215"/>
  <c r="AK215"/>
  <c r="AM215"/>
  <c r="AL215"/>
  <c r="AJ157"/>
  <c r="AK157"/>
  <c r="AM157"/>
  <c r="AL157"/>
  <c r="AJ100"/>
  <c r="AJ68"/>
  <c r="AJ52"/>
  <c r="AJ36"/>
  <c r="AJ20"/>
  <c r="AM604"/>
  <c r="AJ604"/>
  <c r="AL604"/>
  <c r="AK604"/>
  <c r="AK463"/>
  <c r="AM463"/>
  <c r="AJ463"/>
  <c r="AL463"/>
  <c r="AJ399"/>
  <c r="AK399"/>
  <c r="AM399"/>
  <c r="AL399"/>
  <c r="AM247"/>
  <c r="AL247"/>
  <c r="AJ247"/>
  <c r="AK247"/>
  <c r="AJ211"/>
  <c r="AK211"/>
  <c r="AM211"/>
  <c r="AL211"/>
  <c r="AJ195"/>
  <c r="AK195"/>
  <c r="AM195"/>
  <c r="AL195"/>
  <c r="AJ179"/>
  <c r="AK179"/>
  <c r="AM179"/>
  <c r="AL179"/>
  <c r="AJ44"/>
  <c r="AJ934"/>
  <c r="AK934"/>
  <c r="AM934"/>
  <c r="AL934"/>
  <c r="AL753"/>
  <c r="AJ753"/>
  <c r="AK753"/>
  <c r="AM753"/>
  <c r="AM602"/>
  <c r="AJ602"/>
  <c r="AL602"/>
  <c r="AK602"/>
  <c r="AM576"/>
  <c r="AJ576"/>
  <c r="AL576"/>
  <c r="AK576"/>
  <c r="AM572"/>
  <c r="AJ572"/>
  <c r="AL572"/>
  <c r="AK572"/>
  <c r="AM568"/>
  <c r="AJ568"/>
  <c r="AL568"/>
  <c r="AK568"/>
  <c r="AM565"/>
  <c r="AJ565"/>
  <c r="AK565"/>
  <c r="AL565"/>
  <c r="AM560"/>
  <c r="AJ560"/>
  <c r="AL560"/>
  <c r="AK560"/>
  <c r="AM557"/>
  <c r="AJ557"/>
  <c r="AK557"/>
  <c r="AL557"/>
  <c r="AM552"/>
  <c r="AJ552"/>
  <c r="AL552"/>
  <c r="AK552"/>
  <c r="AM549"/>
  <c r="AJ549"/>
  <c r="AK549"/>
  <c r="AL549"/>
  <c r="AM544"/>
  <c r="AJ544"/>
  <c r="AL544"/>
  <c r="AK544"/>
  <c r="AM541"/>
  <c r="AJ541"/>
  <c r="AK541"/>
  <c r="AL541"/>
  <c r="AM527"/>
  <c r="AJ527"/>
  <c r="AK527"/>
  <c r="AL527"/>
  <c r="AM519"/>
  <c r="AJ519"/>
  <c r="AK519"/>
  <c r="AL519"/>
  <c r="AM513"/>
  <c r="AJ513"/>
  <c r="AK513"/>
  <c r="AL513"/>
  <c r="AM504"/>
  <c r="AJ504"/>
  <c r="AL504"/>
  <c r="AK504"/>
  <c r="AM496"/>
  <c r="AJ496"/>
  <c r="AL496"/>
  <c r="AK496"/>
  <c r="AM490"/>
  <c r="AJ490"/>
  <c r="AL490"/>
  <c r="AK490"/>
  <c r="AM482"/>
  <c r="AJ482"/>
  <c r="AL482"/>
  <c r="AK482"/>
  <c r="AK457"/>
  <c r="AM457"/>
  <c r="AJ457"/>
  <c r="AL457"/>
  <c r="AJ449"/>
  <c r="AK449"/>
  <c r="AM449"/>
  <c r="AL449"/>
  <c r="AJ442"/>
  <c r="AK442"/>
  <c r="AM442"/>
  <c r="AL442"/>
  <c r="AJ435"/>
  <c r="AK435"/>
  <c r="AM435"/>
  <c r="AL435"/>
  <c r="AJ431"/>
  <c r="AK431"/>
  <c r="AM431"/>
  <c r="AL431"/>
  <c r="AJ427"/>
  <c r="AK427"/>
  <c r="AM427"/>
  <c r="AL427"/>
  <c r="AJ419"/>
  <c r="AK419"/>
  <c r="AM419"/>
  <c r="AL419"/>
  <c r="AJ417"/>
  <c r="AK417"/>
  <c r="AM417"/>
  <c r="AL417"/>
  <c r="AJ410"/>
  <c r="AK410"/>
  <c r="AM410"/>
  <c r="AL410"/>
  <c r="AJ407"/>
  <c r="AK407"/>
  <c r="AM407"/>
  <c r="AL407"/>
  <c r="AK994"/>
  <c r="AM994"/>
  <c r="AJ994"/>
  <c r="AL994"/>
  <c r="AJ978"/>
  <c r="AK978"/>
  <c r="AM978"/>
  <c r="AL978"/>
  <c r="AJ962"/>
  <c r="AK962"/>
  <c r="AM962"/>
  <c r="AL962"/>
  <c r="AJ946"/>
  <c r="AK946"/>
  <c r="AM946"/>
  <c r="AL946"/>
  <c r="AJ930"/>
  <c r="AK930"/>
  <c r="AM930"/>
  <c r="AL930"/>
  <c r="AJ895"/>
  <c r="AL895"/>
  <c r="AK895"/>
  <c r="AM895"/>
  <c r="AK859"/>
  <c r="AM859"/>
  <c r="AJ859"/>
  <c r="AL859"/>
  <c r="AL801"/>
  <c r="AJ801"/>
  <c r="AK801"/>
  <c r="AM801"/>
  <c r="AL737"/>
  <c r="AJ737"/>
  <c r="AK737"/>
  <c r="AM737"/>
  <c r="AJ385"/>
  <c r="AK385"/>
  <c r="AM385"/>
  <c r="AL385"/>
  <c r="AM363"/>
  <c r="AL363"/>
  <c r="AJ363"/>
  <c r="AK363"/>
  <c r="AM353"/>
  <c r="AL353"/>
  <c r="AJ353"/>
  <c r="AK353"/>
  <c r="AM345"/>
  <c r="AL345"/>
  <c r="AJ345"/>
  <c r="AK345"/>
  <c r="AM229"/>
  <c r="AL229"/>
  <c r="AJ229"/>
  <c r="AK229"/>
  <c r="AJ104"/>
  <c r="AJ56"/>
  <c r="AM606"/>
  <c r="AJ606"/>
  <c r="AL606"/>
  <c r="AK606"/>
  <c r="AM600"/>
  <c r="AJ600"/>
  <c r="AL600"/>
  <c r="AK600"/>
  <c r="AM583"/>
  <c r="AJ583"/>
  <c r="AK583"/>
  <c r="AL583"/>
  <c r="AM567"/>
  <c r="AJ567"/>
  <c r="AK567"/>
  <c r="AL567"/>
  <c r="AM551"/>
  <c r="AJ551"/>
  <c r="AK551"/>
  <c r="AL551"/>
  <c r="AJ450"/>
  <c r="AK450"/>
  <c r="AM450"/>
  <c r="AL450"/>
  <c r="AJ411"/>
  <c r="AK411"/>
  <c r="AM411"/>
  <c r="AL411"/>
  <c r="AM319"/>
  <c r="AL319"/>
  <c r="AJ319"/>
  <c r="AK319"/>
  <c r="AM118"/>
  <c r="AJ118"/>
  <c r="AK118"/>
  <c r="AL118"/>
  <c r="AJ90"/>
  <c r="AJ83"/>
  <c r="AJ75"/>
  <c r="AJ67"/>
  <c r="AK67" s="1"/>
  <c r="AJ59"/>
  <c r="AK59" s="1"/>
  <c r="AJ51"/>
  <c r="AK51" s="1"/>
  <c r="AJ43"/>
  <c r="AJ35"/>
  <c r="AK35" s="1"/>
  <c r="AJ27"/>
  <c r="AJ19"/>
  <c r="AJ11"/>
  <c r="AI6"/>
  <c r="AM97" l="1"/>
  <c r="AN102"/>
  <c r="AM106"/>
  <c r="AN106" s="1"/>
  <c r="AN99"/>
  <c r="AN97"/>
  <c r="AK104"/>
  <c r="AL104" s="1"/>
  <c r="AM104" s="1"/>
  <c r="AM96"/>
  <c r="AM94"/>
  <c r="AM103"/>
  <c r="AN103" s="1"/>
  <c r="AM108"/>
  <c r="AN108" s="1"/>
  <c r="AN94"/>
  <c r="AK98"/>
  <c r="AL98" s="1"/>
  <c r="AN96"/>
  <c r="AK100"/>
  <c r="AN78"/>
  <c r="AN84"/>
  <c r="AL72"/>
  <c r="AM72" s="1"/>
  <c r="AN72" s="1"/>
  <c r="AK75"/>
  <c r="AK83"/>
  <c r="AL83" s="1"/>
  <c r="AM92"/>
  <c r="AN92" s="1"/>
  <c r="AK90"/>
  <c r="AL90" s="1"/>
  <c r="AK76"/>
  <c r="AL76" s="1"/>
  <c r="AN76" s="1"/>
  <c r="AL67"/>
  <c r="AM67" s="1"/>
  <c r="AK68"/>
  <c r="AL59"/>
  <c r="AK56"/>
  <c r="AL15"/>
  <c r="AM15" s="1"/>
  <c r="AL40"/>
  <c r="AM40" s="1"/>
  <c r="AK52"/>
  <c r="AN26"/>
  <c r="AL48"/>
  <c r="AK43"/>
  <c r="AL43" s="1"/>
  <c r="AL51"/>
  <c r="AK44"/>
  <c r="AM48"/>
  <c r="AN48" s="1"/>
  <c r="AL35"/>
  <c r="AK36"/>
  <c r="AL36" s="1"/>
  <c r="AN24"/>
  <c r="AK27"/>
  <c r="AL27" s="1"/>
  <c r="AN29"/>
  <c r="AK11"/>
  <c r="AK19"/>
  <c r="AL19" s="1"/>
  <c r="AK20"/>
  <c r="AK12"/>
  <c r="AJ5"/>
  <c r="AJ6" s="1"/>
  <c r="AA3" s="1"/>
  <c r="AN104" l="1"/>
  <c r="AL100"/>
  <c r="AN67"/>
  <c r="AM98"/>
  <c r="AN98" s="1"/>
  <c r="AM76"/>
  <c r="AM90"/>
  <c r="AN90" s="1"/>
  <c r="AL75"/>
  <c r="AM83"/>
  <c r="AN83" s="1"/>
  <c r="AL68"/>
  <c r="AN68" s="1"/>
  <c r="AL56"/>
  <c r="AM56"/>
  <c r="AM59"/>
  <c r="AN59" s="1"/>
  <c r="AN56"/>
  <c r="AN40"/>
  <c r="AN15"/>
  <c r="AM35"/>
  <c r="AN35" s="1"/>
  <c r="AL11"/>
  <c r="AM11" s="1"/>
  <c r="AM52"/>
  <c r="AL52"/>
  <c r="AL44"/>
  <c r="AM43"/>
  <c r="AM51"/>
  <c r="AN51" s="1"/>
  <c r="AN43"/>
  <c r="AM36"/>
  <c r="AN36" s="1"/>
  <c r="AM27"/>
  <c r="AN27" s="1"/>
  <c r="AL12"/>
  <c r="AM12" s="1"/>
  <c r="AM19"/>
  <c r="AN19" s="1"/>
  <c r="AL20"/>
  <c r="AK5"/>
  <c r="AK6" s="1"/>
  <c r="AM100" l="1"/>
  <c r="AN100" s="1"/>
  <c r="AN52"/>
  <c r="AM75"/>
  <c r="AN75" s="1"/>
  <c r="AM68"/>
  <c r="AN11"/>
  <c r="AN12"/>
  <c r="AM44"/>
  <c r="AN44" s="1"/>
  <c r="AM20"/>
  <c r="AN20" s="1"/>
  <c r="AL5"/>
  <c r="AL6" s="1"/>
  <c r="AM5" l="1"/>
  <c r="AM6" s="1"/>
</calcChain>
</file>

<file path=xl/sharedStrings.xml><?xml version="1.0" encoding="utf-8"?>
<sst xmlns="http://schemas.openxmlformats.org/spreadsheetml/2006/main" count="2217" uniqueCount="1941">
  <si>
    <t>VESSEL</t>
  </si>
  <si>
    <t>PORT</t>
  </si>
  <si>
    <t>COMMENTS</t>
  </si>
  <si>
    <t xml:space="preserve">BRSSZ37      </t>
  </si>
  <si>
    <t>VOYAGE</t>
  </si>
  <si>
    <t>ETA</t>
  </si>
  <si>
    <t>COOR</t>
  </si>
  <si>
    <t>PRSJUSL</t>
  </si>
  <si>
    <t>BRRIGTM</t>
  </si>
  <si>
    <t>CRLIZPT</t>
  </si>
  <si>
    <t>PABLBPT</t>
  </si>
  <si>
    <t>ECGYETM</t>
  </si>
  <si>
    <t>BRA4ATM</t>
  </si>
  <si>
    <t>GANGS</t>
  </si>
  <si>
    <t>TOTAL MOVES</t>
  </si>
  <si>
    <t>REVISED COPRAR</t>
  </si>
  <si>
    <t>UNBALANCED</t>
  </si>
  <si>
    <t>NUMBER OF STOWAGES SENT</t>
  </si>
  <si>
    <t>ABOVE 
15%</t>
  </si>
  <si>
    <t>EVEN</t>
  </si>
  <si>
    <t>1-2</t>
  </si>
  <si>
    <t>STOWAGES SENT ON TIME</t>
  </si>
  <si>
    <t>5% OR LESS</t>
  </si>
  <si>
    <t>THIS WEEK CRANE SPLIT BALANCE</t>
  </si>
  <si>
    <t xml:space="preserve">OBJECTIVES </t>
  </si>
  <si>
    <t>SCORE</t>
  </si>
  <si>
    <t>PLS INSERT COMMENT</t>
  </si>
  <si>
    <t>CAN YOU IMPROVE IT?</t>
  </si>
  <si>
    <t>GOOD JOB &amp; HOW GET BETTER?</t>
  </si>
  <si>
    <t>EXCELENT-BE CONSISTENT AND SHARE BEST PRACTICES</t>
  </si>
  <si>
    <t>BAD</t>
  </si>
  <si>
    <t>STOWAGE
"NOT"
SENT ON TIME</t>
  </si>
  <si>
    <t>MOVES</t>
  </si>
  <si>
    <t>WEEK</t>
  </si>
  <si>
    <t>YTD - Year to date
CRANE SPLIT AVG DEVIATION</t>
  </si>
  <si>
    <t>SERVICE</t>
  </si>
  <si>
    <t>ECEMRTM</t>
  </si>
  <si>
    <t>PAMANTM</t>
  </si>
  <si>
    <t>VEGUTTM</t>
  </si>
  <si>
    <t>UYMVDTC</t>
  </si>
  <si>
    <t>PEPAITM</t>
  </si>
  <si>
    <t>VELAGTM</t>
  </si>
  <si>
    <t>VEPBLTM</t>
  </si>
  <si>
    <t>ARBUET4</t>
  </si>
  <si>
    <t xml:space="preserve">BR6D3TM </t>
  </si>
  <si>
    <t>BRPNGTM</t>
  </si>
  <si>
    <t>COBUNTM</t>
  </si>
  <si>
    <t>CRMOIPT</t>
  </si>
  <si>
    <t>MXALTTM</t>
  </si>
  <si>
    <t>MXVERTM</t>
  </si>
  <si>
    <t>CLSAITM</t>
  </si>
  <si>
    <t>CLIQQTM</t>
  </si>
  <si>
    <t>PECALDPW</t>
  </si>
  <si>
    <t>CLARITM</t>
  </si>
  <si>
    <t>CLLIRTM</t>
  </si>
  <si>
    <t>USMIATM</t>
  </si>
  <si>
    <t>USSAVGC</t>
  </si>
  <si>
    <t>USILMCT</t>
  </si>
  <si>
    <t>USNFKAP</t>
  </si>
  <si>
    <t>HNPCZTM</t>
  </si>
  <si>
    <t>GTSDCTM</t>
  </si>
  <si>
    <t>COBAQTM</t>
  </si>
  <si>
    <t>COCTGTG</t>
  </si>
  <si>
    <t>COSMPTM</t>
  </si>
  <si>
    <t>USNOLPO</t>
  </si>
  <si>
    <t>USMOBCT</t>
  </si>
  <si>
    <t>USHOUTM</t>
  </si>
  <si>
    <t>GUSDCTM</t>
  </si>
  <si>
    <t>MXPGOCAT</t>
  </si>
  <si>
    <t>ARMDPTM</t>
  </si>
  <si>
    <t>ARROSPT</t>
  </si>
  <si>
    <t>ARZM6TM</t>
  </si>
  <si>
    <t>TTPOSTM</t>
  </si>
  <si>
    <t>BRVIXTM</t>
  </si>
  <si>
    <t>JMKINTM</t>
  </si>
  <si>
    <t>TTPTSTM</t>
  </si>
  <si>
    <t>CUHAV30P</t>
  </si>
  <si>
    <t>DOZA6TM</t>
  </si>
  <si>
    <t>BRVIC20P</t>
  </si>
  <si>
    <t>BRMAOSU</t>
  </si>
  <si>
    <t>USNWKSL</t>
  </si>
  <si>
    <t>NUMBER OF LATE ADDITIONS</t>
  </si>
  <si>
    <t>NUMBER OF UNITS ROLLED</t>
  </si>
  <si>
    <t>ARPMDTM</t>
  </si>
  <si>
    <t>USPHLPT</t>
  </si>
  <si>
    <t>CLF8KTM</t>
  </si>
  <si>
    <t>CUSAN20P</t>
  </si>
  <si>
    <t>URMVDTM</t>
  </si>
  <si>
    <t>SHORE</t>
  </si>
  <si>
    <t>SHIP'S</t>
  </si>
  <si>
    <t>SHIP</t>
  </si>
  <si>
    <t>total moves</t>
  </si>
  <si>
    <t>PRODUCTIVITY</t>
  </si>
  <si>
    <t>SHIP'S CRANE</t>
  </si>
  <si>
    <t>SHORE CRANE</t>
  </si>
  <si>
    <t>WORK HOURS</t>
  </si>
  <si>
    <t>DEVIATION</t>
  </si>
  <si>
    <t>DENSITY</t>
  </si>
  <si>
    <t xml:space="preserve">CRANE SPLIT
SHIP'S CRANE                                    SHORE CRANE           .               </t>
  </si>
  <si>
    <t>TOTAL</t>
  </si>
  <si>
    <t>Hours</t>
  </si>
  <si>
    <t>Hr - estimated working hours.</t>
  </si>
  <si>
    <t>Optimal Crane split</t>
  </si>
  <si>
    <t>REVISED STOWAGE</t>
  </si>
  <si>
    <t xml:space="preserve">Shore CRANE DENSITY </t>
  </si>
  <si>
    <t>Vessel CRANE DENSITY</t>
  </si>
  <si>
    <t>NUMBER OF PRE-STOWS</t>
  </si>
  <si>
    <t>NUMBER OF COPRAR OVER WITHOUT "OPT" RMRK</t>
  </si>
  <si>
    <t>15A CRX</t>
  </si>
  <si>
    <t>101 SAMBA</t>
  </si>
  <si>
    <t>96F PATAGONIA</t>
  </si>
  <si>
    <t xml:space="preserve">85A EXPRESSO </t>
  </si>
  <si>
    <t>84K ECUBEX</t>
  </si>
  <si>
    <t>84A SPONDYLUS</t>
  </si>
  <si>
    <t>84Q INTRAWCSA</t>
  </si>
  <si>
    <t>84V CALLAO FDR</t>
  </si>
  <si>
    <t xml:space="preserve">U2D CARRIBEAN FDR </t>
  </si>
  <si>
    <t>COORD</t>
  </si>
  <si>
    <t xml:space="preserve">VESSEL </t>
  </si>
  <si>
    <t>RRB003</t>
  </si>
  <si>
    <t>JDL021</t>
  </si>
  <si>
    <t>EAL029</t>
  </si>
  <si>
    <t>JLA131</t>
  </si>
  <si>
    <t>JBA101</t>
  </si>
  <si>
    <t xml:space="preserve">848 ANDEAN </t>
  </si>
  <si>
    <t xml:space="preserve">U2C VENEZUELA FDR </t>
  </si>
  <si>
    <t xml:space="preserve">84T PAITA FDR </t>
  </si>
  <si>
    <t>AHE083</t>
  </si>
  <si>
    <t xml:space="preserve">84W ECUMED </t>
  </si>
  <si>
    <t>01I MAERSK DANVILLE</t>
  </si>
  <si>
    <t>03I MAERSK DUNCAN</t>
  </si>
  <si>
    <t>04A MAERSK JAMBI</t>
  </si>
  <si>
    <t>119 OLGA MAERSK</t>
  </si>
  <si>
    <t>25B MAERSK NIAGARA</t>
  </si>
  <si>
    <t>268 LAURA MAERSK</t>
  </si>
  <si>
    <t>269 LAUST MAERSK</t>
  </si>
  <si>
    <t>26B MAERSK NIAMEY</t>
  </si>
  <si>
    <t>26E FRISIA LOGA</t>
  </si>
  <si>
    <t>271 LEXA MAERSK</t>
  </si>
  <si>
    <t>275 LICA MAERSK</t>
  </si>
  <si>
    <t>277 LUNA MAERSK</t>
  </si>
  <si>
    <t>27B MAERSK NIJMEGEN</t>
  </si>
  <si>
    <t>28B MAERSK NIMES</t>
  </si>
  <si>
    <t>29B MAERSK NITEROI</t>
  </si>
  <si>
    <t>3HW MAERSK ROUBAIX</t>
  </si>
  <si>
    <t>43C ISLANDIA</t>
  </si>
  <si>
    <t>45A MAERSK WAKAYAMA</t>
  </si>
  <si>
    <t>469 MAERSK BUTON</t>
  </si>
  <si>
    <t>475 MAERSK BALI</t>
  </si>
  <si>
    <t>484 MAERSK BOJOR</t>
  </si>
  <si>
    <t>4G6 SAFMARINE NOKWANDA</t>
  </si>
  <si>
    <t>59A MAERSK WESTPORT</t>
  </si>
  <si>
    <t>5RF NEDLLOYD JULIANA</t>
  </si>
  <si>
    <t>5VF MAERSK NOTTINGHAM</t>
  </si>
  <si>
    <t>62A MAERSK WINNIPEG</t>
  </si>
  <si>
    <t>63A MAERSK WOLFSBURG</t>
  </si>
  <si>
    <t>640 JEPPESEN MAERSK</t>
  </si>
  <si>
    <t>641 JENS MAERSK</t>
  </si>
  <si>
    <t>642 JOHANNES MAERSK</t>
  </si>
  <si>
    <t>68D ESTHER SCHULTE</t>
  </si>
  <si>
    <t>72D THEKLA SCHULTE</t>
  </si>
  <si>
    <t>73R MAERSK JAIPUR</t>
  </si>
  <si>
    <t>742 MAERSK BATAM</t>
  </si>
  <si>
    <t>756 MAERSK BULAN</t>
  </si>
  <si>
    <t>760 SAFMARINE BAYETTE</t>
  </si>
  <si>
    <t>762 SAFMARINE BENGUELA</t>
  </si>
  <si>
    <t>76R MAERSK WILLEMSTADT</t>
  </si>
  <si>
    <t>90N MAERSK NAIROBI</t>
  </si>
  <si>
    <t>968 OLIVIA MAERSK</t>
  </si>
  <si>
    <t>99D MAERSK DABOU</t>
  </si>
  <si>
    <t>PORTS</t>
  </si>
  <si>
    <t>DAMAGED WEST AFRICA</t>
  </si>
  <si>
    <t>0LO</t>
  </si>
  <si>
    <t>NANSHA</t>
  </si>
  <si>
    <t>29X</t>
  </si>
  <si>
    <t>PUERTO SUCRE</t>
  </si>
  <si>
    <t>2NX</t>
  </si>
  <si>
    <t>PRAIA</t>
  </si>
  <si>
    <t>2UX</t>
  </si>
  <si>
    <t>LUDERITZ</t>
  </si>
  <si>
    <t>43I</t>
  </si>
  <si>
    <t>CALETA PAULA</t>
  </si>
  <si>
    <t>4IQ</t>
  </si>
  <si>
    <t>TORRES STRAIT</t>
  </si>
  <si>
    <t>4UH</t>
  </si>
  <si>
    <t>DAMIETTA</t>
  </si>
  <si>
    <t>6D3</t>
  </si>
  <si>
    <t>PECEM</t>
  </si>
  <si>
    <t>6SZ</t>
  </si>
  <si>
    <t>PORT SUEZ</t>
  </si>
  <si>
    <t>6VC</t>
  </si>
  <si>
    <t>MAR DEL PLATA</t>
  </si>
  <si>
    <t>6YO</t>
  </si>
  <si>
    <t>PUERTO DESEADO</t>
  </si>
  <si>
    <t>6YP</t>
  </si>
  <si>
    <t>PUERTO MADRYN</t>
  </si>
  <si>
    <t>77X</t>
  </si>
  <si>
    <t>MUTSAMUDU</t>
  </si>
  <si>
    <t>8XM</t>
  </si>
  <si>
    <t>NAMIBE</t>
  </si>
  <si>
    <t>9SQ</t>
  </si>
  <si>
    <t>POTI</t>
  </si>
  <si>
    <t>A4A</t>
  </si>
  <si>
    <t>ITAJAI</t>
  </si>
  <si>
    <t>A5T</t>
  </si>
  <si>
    <t>SAO FRANCISCO</t>
  </si>
  <si>
    <t>AAA</t>
  </si>
  <si>
    <t>SOMEWHERE</t>
  </si>
  <si>
    <t>AAE</t>
  </si>
  <si>
    <t>ANNABA</t>
  </si>
  <si>
    <t>AAL</t>
  </si>
  <si>
    <t>AALBORG</t>
  </si>
  <si>
    <t>AAR</t>
  </si>
  <si>
    <t>AARHUS</t>
  </si>
  <si>
    <t>ABJ</t>
  </si>
  <si>
    <t>ABIDJAN</t>
  </si>
  <si>
    <t>ABZ</t>
  </si>
  <si>
    <t>ABERDEEN</t>
  </si>
  <si>
    <t>ACJ</t>
  </si>
  <si>
    <t>ACAJUTLA</t>
  </si>
  <si>
    <t>ADE</t>
  </si>
  <si>
    <t>ADEN</t>
  </si>
  <si>
    <t>ADL</t>
  </si>
  <si>
    <t>ADELAIDE</t>
  </si>
  <si>
    <t>AES</t>
  </si>
  <si>
    <t>AALESUND</t>
  </si>
  <si>
    <t>AFH</t>
  </si>
  <si>
    <t>WOCAFR code</t>
  </si>
  <si>
    <t>AGD</t>
  </si>
  <si>
    <t>AGADIR</t>
  </si>
  <si>
    <t>AGH</t>
  </si>
  <si>
    <t>HELSINGBORG</t>
  </si>
  <si>
    <t>AGP</t>
  </si>
  <si>
    <t>MALAGA</t>
  </si>
  <si>
    <t>AHD</t>
  </si>
  <si>
    <t>HODEIDAH</t>
  </si>
  <si>
    <t>AHZ</t>
  </si>
  <si>
    <t>AQABA, JORDAN</t>
  </si>
  <si>
    <t>AIT</t>
  </si>
  <si>
    <t>AKITA</t>
  </si>
  <si>
    <t>AKL</t>
  </si>
  <si>
    <t>AUCKLAND</t>
  </si>
  <si>
    <t>AL9</t>
  </si>
  <si>
    <t>AMBARLI</t>
  </si>
  <si>
    <t>ALC</t>
  </si>
  <si>
    <t>ALICANTE</t>
  </si>
  <si>
    <t>ALG</t>
  </si>
  <si>
    <t>ALGIERS</t>
  </si>
  <si>
    <t>ALR</t>
  </si>
  <si>
    <t>ALGECIRAS</t>
  </si>
  <si>
    <t>ALY</t>
  </si>
  <si>
    <t>ALEXANDRIA</t>
  </si>
  <si>
    <t>AMN</t>
  </si>
  <si>
    <t>AJMAN</t>
  </si>
  <si>
    <t>AMS</t>
  </si>
  <si>
    <t>AMSTERDAM</t>
  </si>
  <si>
    <t>ANC</t>
  </si>
  <si>
    <t>ANCHORAGE</t>
  </si>
  <si>
    <t>ANF</t>
  </si>
  <si>
    <t>ANTOFAGASTA</t>
  </si>
  <si>
    <t>ANT</t>
  </si>
  <si>
    <t>ANTWERP</t>
  </si>
  <si>
    <t>APP</t>
  </si>
  <si>
    <t>APAPA</t>
  </si>
  <si>
    <t>ARC</t>
  </si>
  <si>
    <t>ARICA, CHILE</t>
  </si>
  <si>
    <t>ASA</t>
  </si>
  <si>
    <t>ASSAB</t>
  </si>
  <si>
    <t>ASI</t>
  </si>
  <si>
    <t>DUMP ASI</t>
  </si>
  <si>
    <t>AUH</t>
  </si>
  <si>
    <t>ABU DHABI</t>
  </si>
  <si>
    <t>AUI</t>
  </si>
  <si>
    <t>ANCONA</t>
  </si>
  <si>
    <t>AVM</t>
  </si>
  <si>
    <t>AVONMOUTH</t>
  </si>
  <si>
    <t>B1P</t>
  </si>
  <si>
    <t>YANGJIANG</t>
  </si>
  <si>
    <t>B2G</t>
  </si>
  <si>
    <t>TOAMASINA</t>
  </si>
  <si>
    <t>B3G</t>
  </si>
  <si>
    <t>SUAPE</t>
  </si>
  <si>
    <t>BAH</t>
  </si>
  <si>
    <t>BAHRAIN</t>
  </si>
  <si>
    <t>BAL</t>
  </si>
  <si>
    <t>BALTIMORE</t>
  </si>
  <si>
    <t>BAQ</t>
  </si>
  <si>
    <t>BARRANQUILLA</t>
  </si>
  <si>
    <t>BAS</t>
  </si>
  <si>
    <t>BASSE TERRE</t>
  </si>
  <si>
    <t>BBB</t>
  </si>
  <si>
    <t>ANYWHERE</t>
  </si>
  <si>
    <t>BCD</t>
  </si>
  <si>
    <t>BACOLOD</t>
  </si>
  <si>
    <t>BCN</t>
  </si>
  <si>
    <t>BARCELONA</t>
  </si>
  <si>
    <t>BDA</t>
  </si>
  <si>
    <t>HAMILTON</t>
  </si>
  <si>
    <t>BDJ</t>
  </si>
  <si>
    <t>BANJARMASIN</t>
  </si>
  <si>
    <t>BDS</t>
  </si>
  <si>
    <t>BRINDISI</t>
  </si>
  <si>
    <t>BEI</t>
  </si>
  <si>
    <t>BEIJING</t>
  </si>
  <si>
    <t>BES</t>
  </si>
  <si>
    <t>BREST</t>
  </si>
  <si>
    <t>BEW</t>
  </si>
  <si>
    <t>BEIRA</t>
  </si>
  <si>
    <t>BFS</t>
  </si>
  <si>
    <t>BELFAST</t>
  </si>
  <si>
    <t>BGN</t>
  </si>
  <si>
    <t>BERGEN</t>
  </si>
  <si>
    <t>BHI</t>
  </si>
  <si>
    <t>BAHIA BLANCA</t>
  </si>
  <si>
    <t>BHZ</t>
  </si>
  <si>
    <t>BENGHAZI</t>
  </si>
  <si>
    <t>BIO</t>
  </si>
  <si>
    <t>BILBAO</t>
  </si>
  <si>
    <t>BJA</t>
  </si>
  <si>
    <t>BEJAJA</t>
  </si>
  <si>
    <t>BKK</t>
  </si>
  <si>
    <t>BANGKOK</t>
  </si>
  <si>
    <t>BKN</t>
  </si>
  <si>
    <t>BROOKLYN</t>
  </si>
  <si>
    <t>BLB</t>
  </si>
  <si>
    <t>BALBOA, PANAMA</t>
  </si>
  <si>
    <t>BLT</t>
  </si>
  <si>
    <t>KALININGRAD TM</t>
  </si>
  <si>
    <t>BND</t>
  </si>
  <si>
    <t>BANDAR ABBAS</t>
  </si>
  <si>
    <t>BNE</t>
  </si>
  <si>
    <t>BRISBANE</t>
  </si>
  <si>
    <t>BNX</t>
  </si>
  <si>
    <t>BONN</t>
  </si>
  <si>
    <t>BOA</t>
  </si>
  <si>
    <t>BENOA</t>
  </si>
  <si>
    <t>BOD</t>
  </si>
  <si>
    <t>BODO</t>
  </si>
  <si>
    <t>BOS</t>
  </si>
  <si>
    <t>BOSTON</t>
  </si>
  <si>
    <t>BOW</t>
  </si>
  <si>
    <t>BRIDGETOWN</t>
  </si>
  <si>
    <t>BPN</t>
  </si>
  <si>
    <t>BALIKPAPAN</t>
  </si>
  <si>
    <t>BRE</t>
  </si>
  <si>
    <t>BREMEN</t>
  </si>
  <si>
    <t>BRI</t>
  </si>
  <si>
    <t>BARI</t>
  </si>
  <si>
    <t>BRS</t>
  </si>
  <si>
    <t>BRISTOL</t>
  </si>
  <si>
    <t>BRV</t>
  </si>
  <si>
    <t>BREMERHAVEN</t>
  </si>
  <si>
    <t>BSP</t>
  </si>
  <si>
    <t>BANDAR KHOMEINI</t>
  </si>
  <si>
    <t>BSU</t>
  </si>
  <si>
    <t>BOSPERUS</t>
  </si>
  <si>
    <t>BTH</t>
  </si>
  <si>
    <t>BANJUL</t>
  </si>
  <si>
    <t>BTI</t>
  </si>
  <si>
    <t>BATAM ISLAND</t>
  </si>
  <si>
    <t>BTU</t>
  </si>
  <si>
    <t>BINTULU</t>
  </si>
  <si>
    <t>BUE</t>
  </si>
  <si>
    <t>BUENOS AIRES</t>
  </si>
  <si>
    <t>BUS</t>
  </si>
  <si>
    <t>BUSAN</t>
  </si>
  <si>
    <t>BUU</t>
  </si>
  <si>
    <t>BEIRUT</t>
  </si>
  <si>
    <t>BVN</t>
  </si>
  <si>
    <t>BUENAVENTURA</t>
  </si>
  <si>
    <t>BXO</t>
  </si>
  <si>
    <t>BISSAU</t>
  </si>
  <si>
    <t>BZA</t>
  </si>
  <si>
    <t>BIZERTA</t>
  </si>
  <si>
    <t>C6R</t>
  </si>
  <si>
    <t>CONGHUA</t>
  </si>
  <si>
    <t>C9I</t>
  </si>
  <si>
    <t>JIANGYIN</t>
  </si>
  <si>
    <t>CAC</t>
  </si>
  <si>
    <t>CASABLANCA</t>
  </si>
  <si>
    <t>CAG</t>
  </si>
  <si>
    <t>CAGLIARI</t>
  </si>
  <si>
    <t>CAT</t>
  </si>
  <si>
    <t>CARTAGENA, SPAIN</t>
  </si>
  <si>
    <t>CBA</t>
  </si>
  <si>
    <t>CHIBA</t>
  </si>
  <si>
    <t>CBK</t>
  </si>
  <si>
    <t>CORNER BROOK</t>
  </si>
  <si>
    <t>CCC</t>
  </si>
  <si>
    <t>OVER THERE</t>
  </si>
  <si>
    <t>CCU</t>
  </si>
  <si>
    <t>CALCUTTA</t>
  </si>
  <si>
    <t>CDN</t>
  </si>
  <si>
    <t>GDANSK</t>
  </si>
  <si>
    <t>CDZ</t>
  </si>
  <si>
    <t>CADIZ</t>
  </si>
  <si>
    <t>CEB</t>
  </si>
  <si>
    <t>CEBU INTERNATIONAL PORT</t>
  </si>
  <si>
    <t>CGJ</t>
  </si>
  <si>
    <t>CALDERA</t>
  </si>
  <si>
    <t>CGP</t>
  </si>
  <si>
    <t>CHITTAGONG</t>
  </si>
  <si>
    <t>CGY</t>
  </si>
  <si>
    <t>CAGAYAN DE ORO</t>
  </si>
  <si>
    <t>CHI</t>
  </si>
  <si>
    <t>LONG BEACH (TRAIN CODE)</t>
  </si>
  <si>
    <t>CHS</t>
  </si>
  <si>
    <t>CHARLESTON</t>
  </si>
  <si>
    <t>CJ1</t>
  </si>
  <si>
    <t>TANGIER, PORT OF (APMT)</t>
  </si>
  <si>
    <t>CKY</t>
  </si>
  <si>
    <t>CONAKRY</t>
  </si>
  <si>
    <t>CLZ</t>
  </si>
  <si>
    <t>CALLAO</t>
  </si>
  <si>
    <t>CMB</t>
  </si>
  <si>
    <t>COLOMBO</t>
  </si>
  <si>
    <t>CND</t>
  </si>
  <si>
    <t>CONSTANTA</t>
  </si>
  <si>
    <t>CNH</t>
  </si>
  <si>
    <t>CHALNA</t>
  </si>
  <si>
    <t>CNQ</t>
  </si>
  <si>
    <t>CHONGQING</t>
  </si>
  <si>
    <t>COK</t>
  </si>
  <si>
    <t>COCHIN</t>
  </si>
  <si>
    <t>CON</t>
  </si>
  <si>
    <t>CORINTO</t>
  </si>
  <si>
    <t>COO</t>
  </si>
  <si>
    <t>COTONOU</t>
  </si>
  <si>
    <t>COQ</t>
  </si>
  <si>
    <t>COCO SOLO</t>
  </si>
  <si>
    <t>CPH</t>
  </si>
  <si>
    <t>COPENHAGEN</t>
  </si>
  <si>
    <t>CPT</t>
  </si>
  <si>
    <t>CAPE TOWN</t>
  </si>
  <si>
    <t>CRR</t>
  </si>
  <si>
    <t>CORRAL</t>
  </si>
  <si>
    <t>CRT</t>
  </si>
  <si>
    <t>PORT CRISTOBAL</t>
  </si>
  <si>
    <t>CTA</t>
  </si>
  <si>
    <t>CATANIA</t>
  </si>
  <si>
    <t>CTG</t>
  </si>
  <si>
    <t>CARTAGENA, COLOUMBIA</t>
  </si>
  <si>
    <t>CUR</t>
  </si>
  <si>
    <t>WILLEMSTAD</t>
  </si>
  <si>
    <t>CUT</t>
  </si>
  <si>
    <t>CEUTA</t>
  </si>
  <si>
    <t>CUX</t>
  </si>
  <si>
    <t>CUXHAVEN</t>
  </si>
  <si>
    <t>CVC</t>
  </si>
  <si>
    <t>CIVITAVECCHIA</t>
  </si>
  <si>
    <t>CWL</t>
  </si>
  <si>
    <t>CARDIFF</t>
  </si>
  <si>
    <t>CWT</t>
  </si>
  <si>
    <t>QINHUANGDAO</t>
  </si>
  <si>
    <t>D1N</t>
  </si>
  <si>
    <t>DA NANG</t>
  </si>
  <si>
    <t>D3O</t>
  </si>
  <si>
    <t>YANGZHOU</t>
  </si>
  <si>
    <t>D8N</t>
  </si>
  <si>
    <t>KOPERVIK</t>
  </si>
  <si>
    <t>DAI</t>
  </si>
  <si>
    <t>DALIAN</t>
  </si>
  <si>
    <t>DAM</t>
  </si>
  <si>
    <t>DAMMAM</t>
  </si>
  <si>
    <t>DAR</t>
  </si>
  <si>
    <t>DAR ES SALAAM</t>
  </si>
  <si>
    <t>DDD</t>
  </si>
  <si>
    <t>CLOSE TO</t>
  </si>
  <si>
    <t>DGS</t>
  </si>
  <si>
    <t>DONGSHAN</t>
  </si>
  <si>
    <t>DGT</t>
  </si>
  <si>
    <t>DUMAGUETE</t>
  </si>
  <si>
    <t>DHC</t>
  </si>
  <si>
    <t>DUTCH HARBOR</t>
  </si>
  <si>
    <t>DIA</t>
  </si>
  <si>
    <t>DANIA</t>
  </si>
  <si>
    <t>DJI</t>
  </si>
  <si>
    <t>DJIBOUTI</t>
  </si>
  <si>
    <t>DJM</t>
  </si>
  <si>
    <t>TALLINN</t>
  </si>
  <si>
    <t>DKR</t>
  </si>
  <si>
    <t>DAKAR</t>
  </si>
  <si>
    <t>DLA</t>
  </si>
  <si>
    <t>DOUALA</t>
  </si>
  <si>
    <t>DLQ</t>
  </si>
  <si>
    <t>DOUMEN</t>
  </si>
  <si>
    <t>DMG</t>
  </si>
  <si>
    <t>DAMAGED, EMPTY</t>
  </si>
  <si>
    <t>DMI</t>
  </si>
  <si>
    <t>DUMAI</t>
  </si>
  <si>
    <t>DOH</t>
  </si>
  <si>
    <t>DOHA</t>
  </si>
  <si>
    <t>DOM</t>
  </si>
  <si>
    <t>DORMAGEN / LMT</t>
  </si>
  <si>
    <t>DPC</t>
  </si>
  <si>
    <t>DONGGUAN</t>
  </si>
  <si>
    <t>DPE</t>
  </si>
  <si>
    <t>DIEPPE</t>
  </si>
  <si>
    <t>DRM</t>
  </si>
  <si>
    <t>DRAMMEN</t>
  </si>
  <si>
    <t>DTM</t>
  </si>
  <si>
    <t>DORTMUND</t>
  </si>
  <si>
    <t>DUB</t>
  </si>
  <si>
    <t>DUBLIN</t>
  </si>
  <si>
    <t>DUK</t>
  </si>
  <si>
    <t>DUNKERQUE</t>
  </si>
  <si>
    <t>DUR</t>
  </si>
  <si>
    <t>DURBAN</t>
  </si>
  <si>
    <t>DVO</t>
  </si>
  <si>
    <t>DAVAO GOVT PORT</t>
  </si>
  <si>
    <t>DXB</t>
  </si>
  <si>
    <t>DUBAI</t>
  </si>
  <si>
    <t>E32</t>
  </si>
  <si>
    <t>SHUIDONG</t>
  </si>
  <si>
    <t>E5L</t>
  </si>
  <si>
    <t>RED HOOK</t>
  </si>
  <si>
    <t>E8E</t>
  </si>
  <si>
    <t>NEWHAVEN</t>
  </si>
  <si>
    <t>EBJ</t>
  </si>
  <si>
    <t>ESBJERG</t>
  </si>
  <si>
    <t>EBS</t>
  </si>
  <si>
    <t>EAST LONDON</t>
  </si>
  <si>
    <t>EEE</t>
  </si>
  <si>
    <t>FAR AWAY</t>
  </si>
  <si>
    <t>EGS</t>
  </si>
  <si>
    <t>EGERSUND</t>
  </si>
  <si>
    <t>ELG</t>
  </si>
  <si>
    <t>EL GUAMACHE</t>
  </si>
  <si>
    <t>ELL</t>
  </si>
  <si>
    <t>ELLESMEREPORT</t>
  </si>
  <si>
    <t>EMD</t>
  </si>
  <si>
    <t>EMDEN</t>
  </si>
  <si>
    <t>EMR</t>
  </si>
  <si>
    <t>EMMERICH</t>
  </si>
  <si>
    <t>EQ0</t>
  </si>
  <si>
    <t>MINDELO</t>
  </si>
  <si>
    <t>ER-</t>
  </si>
  <si>
    <t>NAVEGANTES</t>
  </si>
  <si>
    <t>ER0</t>
  </si>
  <si>
    <t>LATAKIA</t>
  </si>
  <si>
    <t>ESD</t>
  </si>
  <si>
    <t>ENSENADA</t>
  </si>
  <si>
    <t>F0X</t>
  </si>
  <si>
    <t>SAN LORENZO</t>
  </si>
  <si>
    <t>F2E</t>
  </si>
  <si>
    <t>LYTTELTON</t>
  </si>
  <si>
    <t>F3A</t>
  </si>
  <si>
    <t>MELBU</t>
  </si>
  <si>
    <t>F8K</t>
  </si>
  <si>
    <t>LIRQUEN</t>
  </si>
  <si>
    <t>FDF</t>
  </si>
  <si>
    <t>FORT DE FRANCE</t>
  </si>
  <si>
    <t>FFF</t>
  </si>
  <si>
    <t>IN THE MIDDLE</t>
  </si>
  <si>
    <t>FGC</t>
  </si>
  <si>
    <t>FANGCHENG</t>
  </si>
  <si>
    <t>FHK</t>
  </si>
  <si>
    <t>PERAWANG</t>
  </si>
  <si>
    <t>FJR</t>
  </si>
  <si>
    <t>FUJAIRAH</t>
  </si>
  <si>
    <t>FKY</t>
  </si>
  <si>
    <t>FUKUYAMA</t>
  </si>
  <si>
    <t>FMN</t>
  </si>
  <si>
    <t>FREMANTLE</t>
  </si>
  <si>
    <t>FNA</t>
  </si>
  <si>
    <t>FREETOWN</t>
  </si>
  <si>
    <t>FOO</t>
  </si>
  <si>
    <t>FUZHOU</t>
  </si>
  <si>
    <t>FOS</t>
  </si>
  <si>
    <t>FOSHAN</t>
  </si>
  <si>
    <t>FPO</t>
  </si>
  <si>
    <t>FREEPORT</t>
  </si>
  <si>
    <t>FRE</t>
  </si>
  <si>
    <t>FREDERICIA</t>
  </si>
  <si>
    <t>FRH</t>
  </si>
  <si>
    <t>FREDERIKSHAVN</t>
  </si>
  <si>
    <t>FRS</t>
  </si>
  <si>
    <t>FREDRIKSTAD</t>
  </si>
  <si>
    <t>FRX</t>
  </si>
  <si>
    <t>FERNANDINA BEACH</t>
  </si>
  <si>
    <t>FSM</t>
  </si>
  <si>
    <t>FOS SUR MER</t>
  </si>
  <si>
    <t>FTZ</t>
  </si>
  <si>
    <t>FORTALEZA</t>
  </si>
  <si>
    <t>FXS</t>
  </si>
  <si>
    <t>FELIXSTOWE</t>
  </si>
  <si>
    <t>G1E</t>
  </si>
  <si>
    <t>VLADIVOSTOK</t>
  </si>
  <si>
    <t>G8X</t>
  </si>
  <si>
    <t>YANGPU</t>
  </si>
  <si>
    <t>GBY</t>
  </si>
  <si>
    <t>GRIMSBY</t>
  </si>
  <si>
    <t>GDY</t>
  </si>
  <si>
    <t>GDYNIA</t>
  </si>
  <si>
    <t>GGG</t>
  </si>
  <si>
    <t>OH NO!</t>
  </si>
  <si>
    <t>GGT</t>
  </si>
  <si>
    <t>GEORGETOWN</t>
  </si>
  <si>
    <t>GIB</t>
  </si>
  <si>
    <t>GIBRALTAR</t>
  </si>
  <si>
    <t>GIJ</t>
  </si>
  <si>
    <t>GIJON</t>
  </si>
  <si>
    <t>GIK</t>
  </si>
  <si>
    <t>GEMLIK</t>
  </si>
  <si>
    <t>GJF</t>
  </si>
  <si>
    <t>GREENOCK</t>
  </si>
  <si>
    <t>GMO</t>
  </si>
  <si>
    <t>GRANGEMOUTH</t>
  </si>
  <si>
    <t>GNH</t>
  </si>
  <si>
    <t>GERNSHEIM, GUT</t>
  </si>
  <si>
    <t>GOA</t>
  </si>
  <si>
    <t>GENOA</t>
  </si>
  <si>
    <t>GOL</t>
  </si>
  <si>
    <t>GOOLE</t>
  </si>
  <si>
    <t>GOT</t>
  </si>
  <si>
    <t>GOTHENBURG</t>
  </si>
  <si>
    <t>GQW</t>
  </si>
  <si>
    <t>GRIMSTAD</t>
  </si>
  <si>
    <t>GRH</t>
  </si>
  <si>
    <t>GERMERSHEIM, CTG</t>
  </si>
  <si>
    <t>GSJ</t>
  </si>
  <si>
    <t>GENERAL SANTOS CITY, DADIANGAS</t>
  </si>
  <si>
    <t>GT2</t>
  </si>
  <si>
    <t>GIOIA TAURO</t>
  </si>
  <si>
    <t>GUM</t>
  </si>
  <si>
    <t>GUAM</t>
  </si>
  <si>
    <t>GUN</t>
  </si>
  <si>
    <t>GUANTA</t>
  </si>
  <si>
    <t>GUQ</t>
  </si>
  <si>
    <t>GUAYAQUIL</t>
  </si>
  <si>
    <t>H1N</t>
  </si>
  <si>
    <t>HUNDESTED</t>
  </si>
  <si>
    <t>H6B</t>
  </si>
  <si>
    <t>BURNIE</t>
  </si>
  <si>
    <t>H7B</t>
  </si>
  <si>
    <t>DEVONPORT</t>
  </si>
  <si>
    <t>H7D</t>
  </si>
  <si>
    <t>SFAX</t>
  </si>
  <si>
    <t>HAD</t>
  </si>
  <si>
    <t>HALMSTAD</t>
  </si>
  <si>
    <t>HAK</t>
  </si>
  <si>
    <t>PORT HAWKESBURY</t>
  </si>
  <si>
    <t>HAL</t>
  </si>
  <si>
    <t>HALIFAX</t>
  </si>
  <si>
    <t>HAM</t>
  </si>
  <si>
    <t>HAMBURG</t>
  </si>
  <si>
    <t>HAV</t>
  </si>
  <si>
    <t>HAVANA, CUBA</t>
  </si>
  <si>
    <t>HAW</t>
  </si>
  <si>
    <t>HARWICH</t>
  </si>
  <si>
    <t>HBA</t>
  </si>
  <si>
    <t>HOBART</t>
  </si>
  <si>
    <t>HBC</t>
  </si>
  <si>
    <t>HAIMEN</t>
  </si>
  <si>
    <t>HDA</t>
  </si>
  <si>
    <t>HALDIA</t>
  </si>
  <si>
    <t>HEL</t>
  </si>
  <si>
    <t>HELSINKI</t>
  </si>
  <si>
    <t>HHH</t>
  </si>
  <si>
    <t>YEHAA</t>
  </si>
  <si>
    <t>HIE</t>
  </si>
  <si>
    <t>RIO HAINA</t>
  </si>
  <si>
    <t>HIJ</t>
  </si>
  <si>
    <t>HIROSHIMA</t>
  </si>
  <si>
    <t>HIM</t>
  </si>
  <si>
    <t>HIMEJI</t>
  </si>
  <si>
    <t>HIR</t>
  </si>
  <si>
    <t>HONIARA</t>
  </si>
  <si>
    <t>HIZ</t>
  </si>
  <si>
    <t>HUIZHOU</t>
  </si>
  <si>
    <t>HKG</t>
  </si>
  <si>
    <t>HONG KONG</t>
  </si>
  <si>
    <t>HKT</t>
  </si>
  <si>
    <t>HAKATA</t>
  </si>
  <si>
    <t>HKU</t>
  </si>
  <si>
    <t>HAIKOU</t>
  </si>
  <si>
    <t>HLD</t>
  </si>
  <si>
    <t>HALDEN</t>
  </si>
  <si>
    <t>HMI</t>
  </si>
  <si>
    <t>HAMINA, FREDRIKSHAMN</t>
  </si>
  <si>
    <t>HNL</t>
  </si>
  <si>
    <t>HONOLULU</t>
  </si>
  <si>
    <t>HOU</t>
  </si>
  <si>
    <t>HOUSTON</t>
  </si>
  <si>
    <t>HSK</t>
  </si>
  <si>
    <t>XINGANG</t>
  </si>
  <si>
    <t>HTH</t>
  </si>
  <si>
    <t>HIRTSHALS</t>
  </si>
  <si>
    <t>HUG</t>
  </si>
  <si>
    <t>HAUGESUND</t>
  </si>
  <si>
    <t>HUL</t>
  </si>
  <si>
    <t>HULL</t>
  </si>
  <si>
    <t>HUP</t>
  </si>
  <si>
    <t>HUANGPU</t>
  </si>
  <si>
    <t>I1C</t>
  </si>
  <si>
    <t>HARSTAD</t>
  </si>
  <si>
    <t>I1L</t>
  </si>
  <si>
    <t>ILO</t>
  </si>
  <si>
    <t>I3D</t>
  </si>
  <si>
    <t>FUSA</t>
  </si>
  <si>
    <t>I3J</t>
  </si>
  <si>
    <t>ILJICHEVSK</t>
  </si>
  <si>
    <t>I8X</t>
  </si>
  <si>
    <t>WELLINGTON</t>
  </si>
  <si>
    <t>IGN</t>
  </si>
  <si>
    <t>ILIGAN CITY</t>
  </si>
  <si>
    <t>IHA</t>
  </si>
  <si>
    <t>NIIHAMA</t>
  </si>
  <si>
    <t>III</t>
  </si>
  <si>
    <t>THERE</t>
  </si>
  <si>
    <t>IKN</t>
  </si>
  <si>
    <t>IKORNNES</t>
  </si>
  <si>
    <t>ILOILO</t>
  </si>
  <si>
    <t>IMB</t>
  </si>
  <si>
    <t>IMABARI</t>
  </si>
  <si>
    <t>IMD</t>
  </si>
  <si>
    <t>THAMESPORT</t>
  </si>
  <si>
    <t>IMM</t>
  </si>
  <si>
    <t>IMMINGHAM</t>
  </si>
  <si>
    <t>INC</t>
  </si>
  <si>
    <t>INCHON</t>
  </si>
  <si>
    <t>INN</t>
  </si>
  <si>
    <t>INNOSHIMA</t>
  </si>
  <si>
    <t>IPS</t>
  </si>
  <si>
    <t>IPSWICH</t>
  </si>
  <si>
    <t>IQ3</t>
  </si>
  <si>
    <t>ASTAKOS</t>
  </si>
  <si>
    <t>IQQ</t>
  </si>
  <si>
    <t>IQUIQUE</t>
  </si>
  <si>
    <t>IRA</t>
  </si>
  <si>
    <t>POINTE DE GALETS</t>
  </si>
  <si>
    <t>IRI</t>
  </si>
  <si>
    <t>ARGENTIA</t>
  </si>
  <si>
    <t>IST</t>
  </si>
  <si>
    <t>ISTANBUL/HAYDARPASA</t>
  </si>
  <si>
    <t>IWI</t>
  </si>
  <si>
    <t>IWAKUNI</t>
  </si>
  <si>
    <t>IWN</t>
  </si>
  <si>
    <t>CHIWAN</t>
  </si>
  <si>
    <t>IXE</t>
  </si>
  <si>
    <t>MANGALORE</t>
  </si>
  <si>
    <t>IZM</t>
  </si>
  <si>
    <t>IZMIR</t>
  </si>
  <si>
    <t>J5H</t>
  </si>
  <si>
    <t>LONGKOU</t>
  </si>
  <si>
    <t>JAL</t>
  </si>
  <si>
    <t>JEBEL ALI DUBAI</t>
  </si>
  <si>
    <t>JAM</t>
  </si>
  <si>
    <t>JAMBI</t>
  </si>
  <si>
    <t>JAX</t>
  </si>
  <si>
    <t>JACKSONVILLE</t>
  </si>
  <si>
    <t>JBD</t>
  </si>
  <si>
    <t>BONAIRE</t>
  </si>
  <si>
    <t>JED</t>
  </si>
  <si>
    <t>JEDDAH</t>
  </si>
  <si>
    <t>JGN</t>
  </si>
  <si>
    <t>JIANGMEN</t>
  </si>
  <si>
    <t>JHT</t>
  </si>
  <si>
    <t>JAWAHARLAL NEHRU</t>
  </si>
  <si>
    <t>JI8</t>
  </si>
  <si>
    <t>SAN ANTONIO ESTE, ARGENTINA</t>
  </si>
  <si>
    <t>JIU</t>
  </si>
  <si>
    <t>JIUJIANG, GUANGDONG</t>
  </si>
  <si>
    <t>JJG</t>
  </si>
  <si>
    <t>ZHANGJIAGANG</t>
  </si>
  <si>
    <t>JKT</t>
  </si>
  <si>
    <t>JAKARTA</t>
  </si>
  <si>
    <t>JMW</t>
  </si>
  <si>
    <t>MARSAXLOKK</t>
  </si>
  <si>
    <t>JNB</t>
  </si>
  <si>
    <t>JOHANNESBURG</t>
  </si>
  <si>
    <t>JPI</t>
  </si>
  <si>
    <t>APIA</t>
  </si>
  <si>
    <t>JQO</t>
  </si>
  <si>
    <t>DEGRAD DES CANNES, FRENCH GUIANA</t>
  </si>
  <si>
    <t>JSR</t>
  </si>
  <si>
    <t>SORTLAND</t>
  </si>
  <si>
    <t>JTJ</t>
  </si>
  <si>
    <t>WEIHAI</t>
  </si>
  <si>
    <t>JUB</t>
  </si>
  <si>
    <t>JUBAIL</t>
  </si>
  <si>
    <t>K61</t>
  </si>
  <si>
    <t>NORFOLK</t>
  </si>
  <si>
    <t>KAO</t>
  </si>
  <si>
    <t>KAOHSIUNG</t>
  </si>
  <si>
    <t>KAR</t>
  </si>
  <si>
    <t>KARATSU</t>
  </si>
  <si>
    <t>KBT</t>
  </si>
  <si>
    <t>KUALA BELAIT</t>
  </si>
  <si>
    <t>KBZ</t>
  </si>
  <si>
    <t>KOBLENZ</t>
  </si>
  <si>
    <t>KCN</t>
  </si>
  <si>
    <t>KETCHIKAN</t>
  </si>
  <si>
    <t>KCP</t>
  </si>
  <si>
    <t>KALININGRAD</t>
  </si>
  <si>
    <t>KDL</t>
  </si>
  <si>
    <t>KANDLA</t>
  </si>
  <si>
    <t>KDT</t>
  </si>
  <si>
    <t>KUDAMATSU</t>
  </si>
  <si>
    <t>KEC</t>
  </si>
  <si>
    <t>KIEL KANAL</t>
  </si>
  <si>
    <t>KEE</t>
  </si>
  <si>
    <t>KEELUNG</t>
  </si>
  <si>
    <t>KGD</t>
  </si>
  <si>
    <t>KALININGRAD PT</t>
  </si>
  <si>
    <t>KHI</t>
  </si>
  <si>
    <t>KARACHI</t>
  </si>
  <si>
    <t>KHO</t>
  </si>
  <si>
    <t>KHOR FAKKAN</t>
  </si>
  <si>
    <t>KIJ</t>
  </si>
  <si>
    <t>NIIGATA</t>
  </si>
  <si>
    <t>KIK</t>
  </si>
  <si>
    <t>KIKUMA, SHIKO</t>
  </si>
  <si>
    <t>KIN</t>
  </si>
  <si>
    <t>KINGSTON</t>
  </si>
  <si>
    <t>KIO</t>
  </si>
  <si>
    <t>KINGSTOWN</t>
  </si>
  <si>
    <t>KJP</t>
  </si>
  <si>
    <t>KIEV</t>
  </si>
  <si>
    <t>KKR</t>
  </si>
  <si>
    <t>KOKURA</t>
  </si>
  <si>
    <t>KLJ</t>
  </si>
  <si>
    <t>KLAIPEDA PT</t>
  </si>
  <si>
    <t>KLR</t>
  </si>
  <si>
    <t>KARLSRUHE</t>
  </si>
  <si>
    <t>KLS</t>
  </si>
  <si>
    <t>KLAIPEDA TM</t>
  </si>
  <si>
    <t>KOB</t>
  </si>
  <si>
    <t>KOBE</t>
  </si>
  <si>
    <t>KOD</t>
  </si>
  <si>
    <t>KODIAK</t>
  </si>
  <si>
    <t>KOJ</t>
  </si>
  <si>
    <t>KAGOSHIMA</t>
  </si>
  <si>
    <t>KOM</t>
  </si>
  <si>
    <t>SIHANOUKVILLE</t>
  </si>
  <si>
    <t>KOP</t>
  </si>
  <si>
    <t>KOPER</t>
  </si>
  <si>
    <t>KPD</t>
  </si>
  <si>
    <t>KLAIPEDA</t>
  </si>
  <si>
    <t>KRS</t>
  </si>
  <si>
    <t>KRISTIANSAND</t>
  </si>
  <si>
    <t>KSH</t>
  </si>
  <si>
    <t>KARLSHAMN</t>
  </si>
  <si>
    <t>KSU</t>
  </si>
  <si>
    <t>KRISTIANSUND</t>
  </si>
  <si>
    <t>KTK</t>
  </si>
  <si>
    <t>KOTKA HIETANEN HARBOUR</t>
  </si>
  <si>
    <t>KUA</t>
  </si>
  <si>
    <t>KUANTAN</t>
  </si>
  <si>
    <t>KWA</t>
  </si>
  <si>
    <t>GUANGZHOU</t>
  </si>
  <si>
    <t>KWG</t>
  </si>
  <si>
    <t>MAWAN</t>
  </si>
  <si>
    <t>KWI</t>
  </si>
  <si>
    <t>KUWAIT</t>
  </si>
  <si>
    <t>KWS</t>
  </si>
  <si>
    <t>KAWASAKI</t>
  </si>
  <si>
    <t>KWY</t>
  </si>
  <si>
    <t>KWANGYANG</t>
  </si>
  <si>
    <t>KYM</t>
  </si>
  <si>
    <t>KARMOY</t>
  </si>
  <si>
    <t>L1O</t>
  </si>
  <si>
    <t>NADOR</t>
  </si>
  <si>
    <t>L1Q</t>
  </si>
  <si>
    <t>NARVIK</t>
  </si>
  <si>
    <t>L1T</t>
  </si>
  <si>
    <t>QUI NHON</t>
  </si>
  <si>
    <t>L2S</t>
  </si>
  <si>
    <t>LIUZHOU</t>
  </si>
  <si>
    <t>L8Q</t>
  </si>
  <si>
    <t>DAKHLA, MAURETANIA</t>
  </si>
  <si>
    <t>LAD</t>
  </si>
  <si>
    <t>LUANDA</t>
  </si>
  <si>
    <t>LAG</t>
  </si>
  <si>
    <t>LA GUAIRA</t>
  </si>
  <si>
    <t>LAL</t>
  </si>
  <si>
    <t>LA LIBERTAD</t>
  </si>
  <si>
    <t>LAV</t>
  </si>
  <si>
    <t>LARVIK</t>
  </si>
  <si>
    <t>LB2</t>
  </si>
  <si>
    <t>LOBITO, ANGOLA</t>
  </si>
  <si>
    <t>LBY</t>
  </si>
  <si>
    <t>LIBREVILLE</t>
  </si>
  <si>
    <t>LC1</t>
  </si>
  <si>
    <t>CASTRIES</t>
  </si>
  <si>
    <t>LEH</t>
  </si>
  <si>
    <t>LE HAVRE</t>
  </si>
  <si>
    <t>LEN</t>
  </si>
  <si>
    <t>ST PETERSBURG RULED</t>
  </si>
  <si>
    <t>LEX</t>
  </si>
  <si>
    <t>LEIXOES</t>
  </si>
  <si>
    <t>LFW</t>
  </si>
  <si>
    <t>LOME</t>
  </si>
  <si>
    <t>LGB</t>
  </si>
  <si>
    <t>LONG BEACH</t>
  </si>
  <si>
    <t>LGH</t>
  </si>
  <si>
    <t>LIVORNO, LEGHORN</t>
  </si>
  <si>
    <t>LGN</t>
  </si>
  <si>
    <t>LGP</t>
  </si>
  <si>
    <t>LEGASPI</t>
  </si>
  <si>
    <t>LGS</t>
  </si>
  <si>
    <t>LHI</t>
  </si>
  <si>
    <t>LANSHI</t>
  </si>
  <si>
    <t>LIS</t>
  </si>
  <si>
    <t>LISBOA</t>
  </si>
  <si>
    <t>LIZ</t>
  </si>
  <si>
    <t>PUERTO LIMON</t>
  </si>
  <si>
    <t>LLE</t>
  </si>
  <si>
    <t>LILLE</t>
  </si>
  <si>
    <t>LLO</t>
  </si>
  <si>
    <t>LIMASSOL</t>
  </si>
  <si>
    <t>LMI</t>
  </si>
  <si>
    <t>LAS MINAS</t>
  </si>
  <si>
    <t>LPA</t>
  </si>
  <si>
    <t>LAS PALMAS</t>
  </si>
  <si>
    <t>LPC</t>
  </si>
  <si>
    <t>LPK</t>
  </si>
  <si>
    <t>PORT KELANG</t>
  </si>
  <si>
    <t>LPL</t>
  </si>
  <si>
    <t>LIVERPOOL</t>
  </si>
  <si>
    <t>LRH</t>
  </si>
  <si>
    <t>LA ROCHELLE</t>
  </si>
  <si>
    <t>LSA</t>
  </si>
  <si>
    <t>LOS ANGELES</t>
  </si>
  <si>
    <t>LSI</t>
  </si>
  <si>
    <t>LERWICK</t>
  </si>
  <si>
    <t>LSZ</t>
  </si>
  <si>
    <t>LA SPEZIA</t>
  </si>
  <si>
    <t>LUB</t>
  </si>
  <si>
    <t>LUEBECK</t>
  </si>
  <si>
    <t>LVK</t>
  </si>
  <si>
    <t>LEVERKUSEN</t>
  </si>
  <si>
    <t>LWH</t>
  </si>
  <si>
    <t>LUDWIGSHAFEN</t>
  </si>
  <si>
    <t>LYG</t>
  </si>
  <si>
    <t>LIANYUNGANG</t>
  </si>
  <si>
    <t>LYN</t>
  </si>
  <si>
    <t>LYON</t>
  </si>
  <si>
    <t>LZC</t>
  </si>
  <si>
    <t>LAZARO CARDENAS</t>
  </si>
  <si>
    <t>LZP</t>
  </si>
  <si>
    <t>LAEM CHABANG</t>
  </si>
  <si>
    <t>M8J</t>
  </si>
  <si>
    <t>ASTARA</t>
  </si>
  <si>
    <t>MAA</t>
  </si>
  <si>
    <t>MADRAS / CHENNAI</t>
  </si>
  <si>
    <t>MAC</t>
  </si>
  <si>
    <t>MACAU</t>
  </si>
  <si>
    <t>MAO</t>
  </si>
  <si>
    <t>MANAUS</t>
  </si>
  <si>
    <t>MAQ</t>
  </si>
  <si>
    <t>MINA SAQR</t>
  </si>
  <si>
    <t>MAR</t>
  </si>
  <si>
    <t>MARACAIBO</t>
  </si>
  <si>
    <t>MAY</t>
  </si>
  <si>
    <t>MAALOY</t>
  </si>
  <si>
    <t>MBA</t>
  </si>
  <si>
    <t>MOMBASA</t>
  </si>
  <si>
    <t>MCT</t>
  </si>
  <si>
    <t>MINA SULT QABOOS</t>
  </si>
  <si>
    <t>MDL</t>
  </si>
  <si>
    <t>MOLDE</t>
  </si>
  <si>
    <t>MEB</t>
  </si>
  <si>
    <t>MELBOURNE</t>
  </si>
  <si>
    <t>MED</t>
  </si>
  <si>
    <t>MEDAN</t>
  </si>
  <si>
    <t>MEE</t>
  </si>
  <si>
    <t>MEERHOUT</t>
  </si>
  <si>
    <t>MGB</t>
  </si>
  <si>
    <t>MARUGAME</t>
  </si>
  <si>
    <t>MGQ</t>
  </si>
  <si>
    <t>MOGADISHU</t>
  </si>
  <si>
    <t>MIA</t>
  </si>
  <si>
    <t>MIAMI</t>
  </si>
  <si>
    <t>MIZ</t>
  </si>
  <si>
    <t>MIZUSHIMA</t>
  </si>
  <si>
    <t>MLL</t>
  </si>
  <si>
    <t>MELILLA</t>
  </si>
  <si>
    <t>MLW</t>
  </si>
  <si>
    <t>MONROVIA</t>
  </si>
  <si>
    <t>MME</t>
  </si>
  <si>
    <t>MIDDLESBROUGH</t>
  </si>
  <si>
    <t>MML</t>
  </si>
  <si>
    <t>MALE</t>
  </si>
  <si>
    <t>MNL</t>
  </si>
  <si>
    <t>MANILA</t>
  </si>
  <si>
    <t>MNN</t>
  </si>
  <si>
    <t>MANNHEIM</t>
  </si>
  <si>
    <t>MNZ</t>
  </si>
  <si>
    <t>MAINZ</t>
  </si>
  <si>
    <t>MOB</t>
  </si>
  <si>
    <t>MOBILE</t>
  </si>
  <si>
    <t>MOE</t>
  </si>
  <si>
    <t>MOERDIJK</t>
  </si>
  <si>
    <t>MOJ</t>
  </si>
  <si>
    <t>MOJI</t>
  </si>
  <si>
    <t>MON</t>
  </si>
  <si>
    <t>MONTREAL</t>
  </si>
  <si>
    <t>MOS</t>
  </si>
  <si>
    <t>MOSS</t>
  </si>
  <si>
    <t>MOW</t>
  </si>
  <si>
    <t>MOSCOW</t>
  </si>
  <si>
    <t>MPO</t>
  </si>
  <si>
    <t>MAPUTO, MANICA</t>
  </si>
  <si>
    <t>MQ2</t>
  </si>
  <si>
    <t>LAUTOKA</t>
  </si>
  <si>
    <t>MRC</t>
  </si>
  <si>
    <t>TEST STOWBLOCK</t>
  </si>
  <si>
    <t>MRH</t>
  </si>
  <si>
    <t>MISURATAH</t>
  </si>
  <si>
    <t>MRK</t>
  </si>
  <si>
    <t>MERAK</t>
  </si>
  <si>
    <t>MRS</t>
  </si>
  <si>
    <t>MARSEILLES</t>
  </si>
  <si>
    <t>MSA</t>
  </si>
  <si>
    <t>MATSUYAMA</t>
  </si>
  <si>
    <t>MST</t>
  </si>
  <si>
    <t>MONGSTAD</t>
  </si>
  <si>
    <t>MSU</t>
  </si>
  <si>
    <t>MISUMI</t>
  </si>
  <si>
    <t>MSW</t>
  </si>
  <si>
    <t>MASSAWA</t>
  </si>
  <si>
    <t>MTD</t>
  </si>
  <si>
    <t>MATADI</t>
  </si>
  <si>
    <t>MTI</t>
  </si>
  <si>
    <t>MONTOIR DE BRETAGNE</t>
  </si>
  <si>
    <t>MUP</t>
  </si>
  <si>
    <t>MUARA</t>
  </si>
  <si>
    <t>MVD</t>
  </si>
  <si>
    <t>MONTEVIDEO</t>
  </si>
  <si>
    <t>MW</t>
  </si>
  <si>
    <t>GENERAL SANTOS MAKAR WHARF</t>
  </si>
  <si>
    <t>MZR</t>
  </si>
  <si>
    <t>MAIZURU</t>
  </si>
  <si>
    <t>MZT</t>
  </si>
  <si>
    <t>MAZATLAN</t>
  </si>
  <si>
    <t>N2T</t>
  </si>
  <si>
    <t>ESMERALDA</t>
  </si>
  <si>
    <t>NAH</t>
  </si>
  <si>
    <t>NAHA</t>
  </si>
  <si>
    <t>NAL</t>
  </si>
  <si>
    <t>NACALA</t>
  </si>
  <si>
    <t>NAM</t>
  </si>
  <si>
    <t>DUMP NAM</t>
  </si>
  <si>
    <t>NAN</t>
  </si>
  <si>
    <t>BANANA</t>
  </si>
  <si>
    <t>NAP</t>
  </si>
  <si>
    <t>NAPLES</t>
  </si>
  <si>
    <t>NAS</t>
  </si>
  <si>
    <t>NASSAU</t>
  </si>
  <si>
    <t>NCA</t>
  </si>
  <si>
    <t>NORTH CHARLESTON</t>
  </si>
  <si>
    <t>NES</t>
  </si>
  <si>
    <t>NELSON</t>
  </si>
  <si>
    <t>NFK</t>
  </si>
  <si>
    <t>NGO</t>
  </si>
  <si>
    <t>NAGOYA</t>
  </si>
  <si>
    <t>NGS</t>
  </si>
  <si>
    <t>NAGASAKI</t>
  </si>
  <si>
    <t>NIM</t>
  </si>
  <si>
    <t>NIAMEY</t>
  </si>
  <si>
    <t>NJM</t>
  </si>
  <si>
    <t>NIJMEGEN</t>
  </si>
  <si>
    <t>NKG</t>
  </si>
  <si>
    <t>NANJING</t>
  </si>
  <si>
    <t>NLE</t>
  </si>
  <si>
    <t>NOVOROSSIYSK NL</t>
  </si>
  <si>
    <t>NLU</t>
  </si>
  <si>
    <t>NOUAKCHOTT</t>
  </si>
  <si>
    <t>NNG</t>
  </si>
  <si>
    <t>NANNING</t>
  </si>
  <si>
    <t>NNT</t>
  </si>
  <si>
    <t>NANTONG</t>
  </si>
  <si>
    <t>NOI</t>
  </si>
  <si>
    <t>NAPIER</t>
  </si>
  <si>
    <t>NOL</t>
  </si>
  <si>
    <t>NEW ORLEANS</t>
  </si>
  <si>
    <t>NOU</t>
  </si>
  <si>
    <t>NOUMEA</t>
  </si>
  <si>
    <t>NOV</t>
  </si>
  <si>
    <t>NOVOROSSIYSK</t>
  </si>
  <si>
    <t>NPN</t>
  </si>
  <si>
    <t>NEWPORT NEWS</t>
  </si>
  <si>
    <t>NPO</t>
  </si>
  <si>
    <t>NINGBO</t>
  </si>
  <si>
    <t>NUS</t>
  </si>
  <si>
    <t>NEUSS, RHENANIA</t>
  </si>
  <si>
    <t>NVS</t>
  </si>
  <si>
    <t>NOVOROSSIYSK PT</t>
  </si>
  <si>
    <t>NWK</t>
  </si>
  <si>
    <t>NEWARK</t>
  </si>
  <si>
    <t>NWL</t>
  </si>
  <si>
    <t>NEW PLYMOUTH</t>
  </si>
  <si>
    <t>O8O</t>
  </si>
  <si>
    <t>BANDAR ANZALI</t>
  </si>
  <si>
    <t>OAK</t>
  </si>
  <si>
    <t>OAKLAND</t>
  </si>
  <si>
    <t>OD</t>
  </si>
  <si>
    <t>KAOHSIUNG PIER76</t>
  </si>
  <si>
    <t>ODE</t>
  </si>
  <si>
    <t>ODENSE</t>
  </si>
  <si>
    <t>ODI</t>
  </si>
  <si>
    <t>ODDA</t>
  </si>
  <si>
    <t>ODJ</t>
  </si>
  <si>
    <t>SOEDERTAELJE</t>
  </si>
  <si>
    <t>ODS</t>
  </si>
  <si>
    <t>ODESSA</t>
  </si>
  <si>
    <t>OIT</t>
  </si>
  <si>
    <t>OITA</t>
  </si>
  <si>
    <t>ON1</t>
  </si>
  <si>
    <t>ONNE</t>
  </si>
  <si>
    <t>OPE</t>
  </si>
  <si>
    <t>OPTIONAL DISCHARGE</t>
  </si>
  <si>
    <t>OPQ</t>
  </si>
  <si>
    <t>PONTA DELGADA</t>
  </si>
  <si>
    <t>OPT</t>
  </si>
  <si>
    <t>CATS</t>
  </si>
  <si>
    <t>ORF</t>
  </si>
  <si>
    <t>NORFOLK (CMA cargoes)</t>
  </si>
  <si>
    <t>ORK</t>
  </si>
  <si>
    <t>CORK</t>
  </si>
  <si>
    <t>ORN</t>
  </si>
  <si>
    <t>ORAN</t>
  </si>
  <si>
    <t>ORS</t>
  </si>
  <si>
    <t>ORANJESTAD</t>
  </si>
  <si>
    <t>OSA</t>
  </si>
  <si>
    <t>OSAKA</t>
  </si>
  <si>
    <t>OSL</t>
  </si>
  <si>
    <t>OSLO</t>
  </si>
  <si>
    <t>PAG</t>
  </si>
  <si>
    <t>PANJANG PORT</t>
  </si>
  <si>
    <t>PAI</t>
  </si>
  <si>
    <t>PAITA</t>
  </si>
  <si>
    <t>PAP</t>
  </si>
  <si>
    <t>PORT AU PRINCE,HAITI</t>
  </si>
  <si>
    <t>PBM</t>
  </si>
  <si>
    <t>PARAMARIBO</t>
  </si>
  <si>
    <t>PBO</t>
  </si>
  <si>
    <t>PUERTO BOLIVAR</t>
  </si>
  <si>
    <t>PC1</t>
  </si>
  <si>
    <t>PORT CHALMERS</t>
  </si>
  <si>
    <t>PCZ</t>
  </si>
  <si>
    <t>PUERTO CORTES</t>
  </si>
  <si>
    <t>PDG</t>
  </si>
  <si>
    <t>PADANG</t>
  </si>
  <si>
    <t>PDR</t>
  </si>
  <si>
    <t>PORBANDAR</t>
  </si>
  <si>
    <t>PDV</t>
  </si>
  <si>
    <t>PADOVA</t>
  </si>
  <si>
    <t>PEI</t>
  </si>
  <si>
    <t>BEIHAI</t>
  </si>
  <si>
    <t>PEN</t>
  </si>
  <si>
    <t>PENANG</t>
  </si>
  <si>
    <t>PEV</t>
  </si>
  <si>
    <t>PORT EVERGLADES</t>
  </si>
  <si>
    <t>PGD</t>
  </si>
  <si>
    <t>PASIR GUDANG, JOHOR</t>
  </si>
  <si>
    <t>PGR</t>
  </si>
  <si>
    <t>PROGRESO</t>
  </si>
  <si>
    <t>PHC</t>
  </si>
  <si>
    <t>PORT HARCOURT</t>
  </si>
  <si>
    <t>PHG</t>
  </si>
  <si>
    <t>PHILIPSBURG, ST MAARTEN</t>
  </si>
  <si>
    <t>PHL</t>
  </si>
  <si>
    <t>PHILADELPHIA</t>
  </si>
  <si>
    <t>PHU</t>
  </si>
  <si>
    <t>PHUKET - PHUKET SHIPPING SERVICES</t>
  </si>
  <si>
    <t>PIR</t>
  </si>
  <si>
    <t>PIRAEUS</t>
  </si>
  <si>
    <t>PJC</t>
  </si>
  <si>
    <t>PUERTO CABELLO</t>
  </si>
  <si>
    <t>PLM</t>
  </si>
  <si>
    <t>PALEMBANG</t>
  </si>
  <si>
    <t xml:space="preserve">PLP </t>
  </si>
  <si>
    <t>PETROLESPORT</t>
  </si>
  <si>
    <t>PLU</t>
  </si>
  <si>
    <t>PULUPANDAN</t>
  </si>
  <si>
    <t>PLZ</t>
  </si>
  <si>
    <t>PORT ELIZABETH</t>
  </si>
  <si>
    <t>PME</t>
  </si>
  <si>
    <t>PORTSMOUTH</t>
  </si>
  <si>
    <t>PMO</t>
  </si>
  <si>
    <t>PALERMO</t>
  </si>
  <si>
    <t>PNH</t>
  </si>
  <si>
    <t>PHNOM PENH</t>
  </si>
  <si>
    <t>PNL</t>
  </si>
  <si>
    <t>POINT LISAS</t>
  </si>
  <si>
    <t>PNR</t>
  </si>
  <si>
    <t>POINTE NOIRE</t>
  </si>
  <si>
    <t>POP</t>
  </si>
  <si>
    <t>POINTE A PITRE</t>
  </si>
  <si>
    <t>POR</t>
  </si>
  <si>
    <t>PORT PIRIE</t>
  </si>
  <si>
    <t>POS</t>
  </si>
  <si>
    <t>PORT OF SPAIN,TRINIDAD</t>
  </si>
  <si>
    <t>POX</t>
  </si>
  <si>
    <t>PUERTO MOIN</t>
  </si>
  <si>
    <t>PP1</t>
  </si>
  <si>
    <t>PIPAVAV</t>
  </si>
  <si>
    <t>PPT</t>
  </si>
  <si>
    <t>PAPEETE</t>
  </si>
  <si>
    <t>PQ1</t>
  </si>
  <si>
    <t>PORT QASIM</t>
  </si>
  <si>
    <t>PRU</t>
  </si>
  <si>
    <t>PARANAGUA</t>
  </si>
  <si>
    <t>PS1</t>
  </si>
  <si>
    <t>LOS ANGELES (TRAIN CODE)</t>
  </si>
  <si>
    <t>PS2</t>
  </si>
  <si>
    <t>PS3</t>
  </si>
  <si>
    <t>PSA</t>
  </si>
  <si>
    <t>PORT SAID</t>
  </si>
  <si>
    <t>PSG</t>
  </si>
  <si>
    <t>PORSGRUNN</t>
  </si>
  <si>
    <t>PSU</t>
  </si>
  <si>
    <t>PORT SUDAN</t>
  </si>
  <si>
    <t>PT1</t>
  </si>
  <si>
    <t>TACOMA (TRAINCODE)</t>
  </si>
  <si>
    <t>PTE</t>
  </si>
  <si>
    <t>NOUADHIBOU</t>
  </si>
  <si>
    <t>PTG</t>
  </si>
  <si>
    <t>PORT GENTIL</t>
  </si>
  <si>
    <t>PTT</t>
  </si>
  <si>
    <t>PORTO TORRES</t>
  </si>
  <si>
    <t>PTY</t>
  </si>
  <si>
    <t>EMPTY LOADINGS</t>
  </si>
  <si>
    <t>PUI</t>
  </si>
  <si>
    <t>PORT LOUIS</t>
  </si>
  <si>
    <t>PUP</t>
  </si>
  <si>
    <t>PUERTO PLATA</t>
  </si>
  <si>
    <t>PUQ</t>
  </si>
  <si>
    <t>PUNTA ARENAS</t>
  </si>
  <si>
    <t>PUZ</t>
  </si>
  <si>
    <t>PUERTO QUETZAL</t>
  </si>
  <si>
    <t>PWR</t>
  </si>
  <si>
    <t>POWELL RIVER</t>
  </si>
  <si>
    <t>PYQ</t>
  </si>
  <si>
    <t>PANYU</t>
  </si>
  <si>
    <t>Q9C</t>
  </si>
  <si>
    <t>SVELGEN</t>
  </si>
  <si>
    <t>QAN</t>
  </si>
  <si>
    <t>QUANZHOU</t>
  </si>
  <si>
    <t>QIW</t>
  </si>
  <si>
    <t>QINGYUAN</t>
  </si>
  <si>
    <t>QKM</t>
  </si>
  <si>
    <t>MALABO</t>
  </si>
  <si>
    <t>QRF</t>
  </si>
  <si>
    <t>DARWIN</t>
  </si>
  <si>
    <t>QSC</t>
  </si>
  <si>
    <t>SALINA CRUZ</t>
  </si>
  <si>
    <t>QWW</t>
  </si>
  <si>
    <t>ARLES</t>
  </si>
  <si>
    <t>R8L</t>
  </si>
  <si>
    <t>USHUAIA</t>
  </si>
  <si>
    <t>RA8</t>
  </si>
  <si>
    <t>BATA</t>
  </si>
  <si>
    <t>RAB</t>
  </si>
  <si>
    <t>RAN</t>
  </si>
  <si>
    <t>RAVENNA</t>
  </si>
  <si>
    <t>RCI</t>
  </si>
  <si>
    <t>RECIFE</t>
  </si>
  <si>
    <t>RE1</t>
  </si>
  <si>
    <t>PORT REUNION</t>
  </si>
  <si>
    <t>REK</t>
  </si>
  <si>
    <t>REYKJAVIK</t>
  </si>
  <si>
    <t>RF7</t>
  </si>
  <si>
    <t>SOHAR</t>
  </si>
  <si>
    <t>RGR</t>
  </si>
  <si>
    <t>RIO GRANDE</t>
  </si>
  <si>
    <t>RIC</t>
  </si>
  <si>
    <t>RICHARDS BAY</t>
  </si>
  <si>
    <t>RIO</t>
  </si>
  <si>
    <t>RIO DE JANEIRO</t>
  </si>
  <si>
    <t>RIX</t>
  </si>
  <si>
    <t>RIGA</t>
  </si>
  <si>
    <t>RJK</t>
  </si>
  <si>
    <t>RIJEKA</t>
  </si>
  <si>
    <t>RMA</t>
  </si>
  <si>
    <t>RAUMA</t>
  </si>
  <si>
    <t>RNR</t>
  </si>
  <si>
    <t>ROENNE</t>
  </si>
  <si>
    <t>ROQ</t>
  </si>
  <si>
    <t>RONGQI</t>
  </si>
  <si>
    <t>ROS</t>
  </si>
  <si>
    <t>ROSARIO</t>
  </si>
  <si>
    <t>ROT</t>
  </si>
  <si>
    <t>ROTTERDAM</t>
  </si>
  <si>
    <t>RSH</t>
  </si>
  <si>
    <t>SEPETIBA</t>
  </si>
  <si>
    <t>RZU</t>
  </si>
  <si>
    <t>ROSEAU</t>
  </si>
  <si>
    <t>SAA</t>
  </si>
  <si>
    <t>NARAYANGANJ</t>
  </si>
  <si>
    <t>SAV</t>
  </si>
  <si>
    <t>SAVANNAH</t>
  </si>
  <si>
    <t>SBC</t>
  </si>
  <si>
    <t>SUBIC</t>
  </si>
  <si>
    <t>SBW</t>
  </si>
  <si>
    <t>SIBU</t>
  </si>
  <si>
    <t>SCU</t>
  </si>
  <si>
    <t>SANTIAGO, CUBA</t>
  </si>
  <si>
    <t>SDC</t>
  </si>
  <si>
    <t>SANTO TOMAS DE CASTILLA, GUATEMALA</t>
  </si>
  <si>
    <t>SDH</t>
  </si>
  <si>
    <t>SALDANHA</t>
  </si>
  <si>
    <t>SDN</t>
  </si>
  <si>
    <t>SANDNES</t>
  </si>
  <si>
    <t>SDQ</t>
  </si>
  <si>
    <t>SANTO DOMINGO</t>
  </si>
  <si>
    <t>SDU</t>
  </si>
  <si>
    <t>SANTOS (BRASIL TERMINAL)</t>
  </si>
  <si>
    <t>SE1</t>
  </si>
  <si>
    <t>SEATLLE</t>
  </si>
  <si>
    <t xml:space="preserve">SE2 </t>
  </si>
  <si>
    <t>SEATTLE (TRAIN CODE)</t>
  </si>
  <si>
    <t>SEA</t>
  </si>
  <si>
    <t>SEATTLE</t>
  </si>
  <si>
    <t>SEH</t>
  </si>
  <si>
    <t>SHUNDE</t>
  </si>
  <si>
    <t>SEM</t>
  </si>
  <si>
    <t>SEMARANG</t>
  </si>
  <si>
    <t>SET</t>
  </si>
  <si>
    <t>SETE, PORT DE SETE</t>
  </si>
  <si>
    <t>SEU</t>
  </si>
  <si>
    <t>SETUBAL</t>
  </si>
  <si>
    <t>SGH</t>
  </si>
  <si>
    <t>SHANGHAI (CNSGHCT)</t>
  </si>
  <si>
    <t>SGN</t>
  </si>
  <si>
    <t>HO CHI MINH CITY, SAIGON</t>
  </si>
  <si>
    <t>SHA</t>
  </si>
  <si>
    <t>SHANGHAI (CNSGHY1)</t>
  </si>
  <si>
    <t>SHE</t>
  </si>
  <si>
    <t>SHEKOU</t>
  </si>
  <si>
    <t>SHI</t>
  </si>
  <si>
    <t>SHIMONOSEKI</t>
  </si>
  <si>
    <t>SHJ</t>
  </si>
  <si>
    <t>SHARJAH</t>
  </si>
  <si>
    <t>SHU</t>
  </si>
  <si>
    <t>SHUAIBA</t>
  </si>
  <si>
    <t>SHW</t>
  </si>
  <si>
    <t>SHUWAIKH</t>
  </si>
  <si>
    <t>SID</t>
  </si>
  <si>
    <t>SAKAIDE</t>
  </si>
  <si>
    <t>SIE</t>
  </si>
  <si>
    <t>SINES</t>
  </si>
  <si>
    <t>SIN</t>
  </si>
  <si>
    <t>SINGAPORE</t>
  </si>
  <si>
    <t>SJO</t>
  </si>
  <si>
    <t>SAN JOSE, COSTA RICA</t>
  </si>
  <si>
    <t>SJU</t>
  </si>
  <si>
    <t>SAN JUAN</t>
  </si>
  <si>
    <t>SJX</t>
  </si>
  <si>
    <t>ST JOHNS</t>
  </si>
  <si>
    <t>SJY</t>
  </si>
  <si>
    <t>SANSHUI</t>
  </si>
  <si>
    <t>SKA</t>
  </si>
  <si>
    <t>SAKAIMINATO</t>
  </si>
  <si>
    <t>SKI</t>
  </si>
  <si>
    <t>SKIKDA</t>
  </si>
  <si>
    <t>SKT</t>
  </si>
  <si>
    <t>SAKATA</t>
  </si>
  <si>
    <t>SL</t>
  </si>
  <si>
    <t>KAOHSIUNG PIER118</t>
  </si>
  <si>
    <t>SLK</t>
  </si>
  <si>
    <t>THESSALONIKI</t>
  </si>
  <si>
    <t>SLN</t>
  </si>
  <si>
    <t>SALERNO</t>
  </si>
  <si>
    <t>SLV</t>
  </si>
  <si>
    <t>SALALAH</t>
  </si>
  <si>
    <t>SMA</t>
  </si>
  <si>
    <t>SKARAMANGAS</t>
  </si>
  <si>
    <t>SMD</t>
  </si>
  <si>
    <t>SAMARINDA</t>
  </si>
  <si>
    <t>SMR</t>
  </si>
  <si>
    <t>SANTA MARTA</t>
  </si>
  <si>
    <t>SMZ</t>
  </si>
  <si>
    <t>SHIMIZU</t>
  </si>
  <si>
    <t>SON</t>
  </si>
  <si>
    <t>SONGKHLA PORT</t>
  </si>
  <si>
    <t>SOO</t>
  </si>
  <si>
    <t>SAN ANTONIO, CHILE</t>
  </si>
  <si>
    <t>SOU</t>
  </si>
  <si>
    <t>SOUTHAMPTON</t>
  </si>
  <si>
    <t>SP0</t>
  </si>
  <si>
    <t>SAN PEDRO</t>
  </si>
  <si>
    <t>SQY</t>
  </si>
  <si>
    <t>SANYA</t>
  </si>
  <si>
    <t>SSA</t>
  </si>
  <si>
    <t>SALVADOR</t>
  </si>
  <si>
    <t>SSZ</t>
  </si>
  <si>
    <t>SANTOS (LIBRA TERMINAL 37)</t>
  </si>
  <si>
    <t>STB</t>
  </si>
  <si>
    <t>STRASBOURG</t>
  </si>
  <si>
    <t>STI</t>
  </si>
  <si>
    <t>SZCZECIN</t>
  </si>
  <si>
    <t>STO</t>
  </si>
  <si>
    <t>STOCKHOLM</t>
  </si>
  <si>
    <t>STQ</t>
  </si>
  <si>
    <t>STORD</t>
  </si>
  <si>
    <t>STV</t>
  </si>
  <si>
    <t>STAVANGER</t>
  </si>
  <si>
    <t>SUB</t>
  </si>
  <si>
    <t>SURABAYA, ICT/UTC</t>
  </si>
  <si>
    <t>SUL</t>
  </si>
  <si>
    <t>SUNDERLAND</t>
  </si>
  <si>
    <t>SUV</t>
  </si>
  <si>
    <t>SUVA</t>
  </si>
  <si>
    <t>SVI</t>
  </si>
  <si>
    <t>SAN VICENTE</t>
  </si>
  <si>
    <t>SVW</t>
  </si>
  <si>
    <t>SVOLVAER</t>
  </si>
  <si>
    <t>SWW</t>
  </si>
  <si>
    <t>SHANTOU</t>
  </si>
  <si>
    <t>SYD</t>
  </si>
  <si>
    <t>SYDNEY</t>
  </si>
  <si>
    <t>SZH</t>
  </si>
  <si>
    <t>SHENZHEN</t>
  </si>
  <si>
    <t>T2U</t>
  </si>
  <si>
    <t>MERSIN</t>
  </si>
  <si>
    <t>T73</t>
  </si>
  <si>
    <t>ASHDOD</t>
  </si>
  <si>
    <t>T7F</t>
  </si>
  <si>
    <t>PONTA UBU</t>
  </si>
  <si>
    <t>TAC</t>
  </si>
  <si>
    <t>TACOMA</t>
  </si>
  <si>
    <t>TAI</t>
  </si>
  <si>
    <t>TAICHUNG</t>
  </si>
  <si>
    <t>TAK</t>
  </si>
  <si>
    <t>TAKAMATSU</t>
  </si>
  <si>
    <t>TAM</t>
  </si>
  <si>
    <t>TAMPICO</t>
  </si>
  <si>
    <t>TAN</t>
  </si>
  <si>
    <t>TANGA</t>
  </si>
  <si>
    <t>TBY</t>
  </si>
  <si>
    <t>TILBURY</t>
  </si>
  <si>
    <t>TCA</t>
  </si>
  <si>
    <t>TALCAHUANO</t>
  </si>
  <si>
    <t>TEE</t>
  </si>
  <si>
    <t>TEESPORT</t>
  </si>
  <si>
    <t>TFW</t>
  </si>
  <si>
    <t>GEBZE</t>
  </si>
  <si>
    <t>TGN</t>
  </si>
  <si>
    <t>TARRAGONA</t>
  </si>
  <si>
    <t>TII</t>
  </si>
  <si>
    <t>TAIPING</t>
  </si>
  <si>
    <t>TIU</t>
  </si>
  <si>
    <t>TIMARU</t>
  </si>
  <si>
    <t>TKD</t>
  </si>
  <si>
    <t>TAKORADI</t>
  </si>
  <si>
    <t>TKM</t>
  </si>
  <si>
    <t>TOMAKOMAI</t>
  </si>
  <si>
    <t>TM</t>
  </si>
  <si>
    <t>GENERAL SANTOS CALUMPANG WHARF, DOLE PIER</t>
  </si>
  <si>
    <t>TMA</t>
  </si>
  <si>
    <t>TEMA</t>
  </si>
  <si>
    <t>TMJ</t>
  </si>
  <si>
    <t>ALTAMIRA</t>
  </si>
  <si>
    <t>TNG</t>
  </si>
  <si>
    <t>TANGIER</t>
  </si>
  <si>
    <t>TOR</t>
  </si>
  <si>
    <t>TORONTO</t>
  </si>
  <si>
    <t>TOS</t>
  </si>
  <si>
    <t>TROMSOE</t>
  </si>
  <si>
    <t>TOY</t>
  </si>
  <si>
    <t>TOYAMA</t>
  </si>
  <si>
    <t>TPE</t>
  </si>
  <si>
    <t>TAIPEI</t>
  </si>
  <si>
    <t>TPP</t>
  </si>
  <si>
    <t>TANJUNG PELEPAS</t>
  </si>
  <si>
    <t>TQU</t>
  </si>
  <si>
    <t>TSURUGA</t>
  </si>
  <si>
    <t>TRD</t>
  </si>
  <si>
    <t>TRONDHEIM</t>
  </si>
  <si>
    <t>TRF</t>
  </si>
  <si>
    <t>TENERIFE, TERMINAL CAPSA</t>
  </si>
  <si>
    <t>TRI</t>
  </si>
  <si>
    <t>TRIESTE</t>
  </si>
  <si>
    <t>TSK</t>
  </si>
  <si>
    <t>ZHANJIANG</t>
  </si>
  <si>
    <t>TST</t>
  </si>
  <si>
    <t>QINGDAO</t>
  </si>
  <si>
    <t>TUN</t>
  </si>
  <si>
    <t>TUNIS</t>
  </si>
  <si>
    <t>TUT</t>
  </si>
  <si>
    <t>TUTICORIN</t>
  </si>
  <si>
    <t>TUZ</t>
  </si>
  <si>
    <t>TERNEUZEN</t>
  </si>
  <si>
    <t>TWM</t>
  </si>
  <si>
    <t>MTWARA</t>
  </si>
  <si>
    <t>TYM</t>
  </si>
  <si>
    <t>TOKUYAMA</t>
  </si>
  <si>
    <t>TYO</t>
  </si>
  <si>
    <t>TOKYO</t>
  </si>
  <si>
    <t>TYT</t>
  </si>
  <si>
    <t>TAN TAN TARFYA</t>
  </si>
  <si>
    <t>U1U</t>
  </si>
  <si>
    <t>CALABAR</t>
  </si>
  <si>
    <t>U2J</t>
  </si>
  <si>
    <t>AUGUSTA</t>
  </si>
  <si>
    <t>U3G</t>
  </si>
  <si>
    <t>VOLOS</t>
  </si>
  <si>
    <t>U7I</t>
  </si>
  <si>
    <t>HERAKLION</t>
  </si>
  <si>
    <t>U9T</t>
  </si>
  <si>
    <t>WARRI</t>
  </si>
  <si>
    <t>UBJ</t>
  </si>
  <si>
    <t>UBE</t>
  </si>
  <si>
    <t>UDI</t>
  </si>
  <si>
    <t>TORNIO, TORNEAA</t>
  </si>
  <si>
    <t>UDP</t>
  </si>
  <si>
    <t>NAOETSU</t>
  </si>
  <si>
    <t>UFX</t>
  </si>
  <si>
    <t>TAURANGA</t>
  </si>
  <si>
    <t>UJI</t>
  </si>
  <si>
    <t>UJINA</t>
  </si>
  <si>
    <t>UJP</t>
  </si>
  <si>
    <t>UJUNG PANDANG</t>
  </si>
  <si>
    <t>UMT</t>
  </si>
  <si>
    <t>TARTOUS</t>
  </si>
  <si>
    <t>UNH</t>
  </si>
  <si>
    <t>NANHAI</t>
  </si>
  <si>
    <t>URO</t>
  </si>
  <si>
    <t>ROUEN</t>
  </si>
  <si>
    <t>UW6</t>
  </si>
  <si>
    <t>SALAVERRY</t>
  </si>
  <si>
    <t>UWI</t>
  </si>
  <si>
    <t>SHANWEI</t>
  </si>
  <si>
    <t>V1N</t>
  </si>
  <si>
    <t>VUNG TAU</t>
  </si>
  <si>
    <t>VA2</t>
  </si>
  <si>
    <t>VANCOUVER (TRAIN CODE)</t>
  </si>
  <si>
    <t>VAC</t>
  </si>
  <si>
    <t>VARNA</t>
  </si>
  <si>
    <t>VAN</t>
  </si>
  <si>
    <t>VANCOUVER</t>
  </si>
  <si>
    <t>VBU</t>
  </si>
  <si>
    <t>VAN BUREN</t>
  </si>
  <si>
    <t>VC0</t>
  </si>
  <si>
    <t>VILA DO CONDE</t>
  </si>
  <si>
    <t>VCE</t>
  </si>
  <si>
    <t>VENEZIA</t>
  </si>
  <si>
    <t>VCI</t>
  </si>
  <si>
    <t>VALENCIA</t>
  </si>
  <si>
    <t>VER</t>
  </si>
  <si>
    <t>VERACRUZ</t>
  </si>
  <si>
    <t>VGO</t>
  </si>
  <si>
    <t>VIGO</t>
  </si>
  <si>
    <t>VHP</t>
  </si>
  <si>
    <t>VISAKHAPATNAM</t>
  </si>
  <si>
    <t>VIC</t>
  </si>
  <si>
    <t>VICTORIA SEYSCHELLES</t>
  </si>
  <si>
    <t>VIE</t>
  </si>
  <si>
    <t>VIENNA</t>
  </si>
  <si>
    <t>VIX</t>
  </si>
  <si>
    <t>VITORIA</t>
  </si>
  <si>
    <t>VNR</t>
  </si>
  <si>
    <t>VPR</t>
  </si>
  <si>
    <t>VALPARAISO</t>
  </si>
  <si>
    <t>VSL</t>
  </si>
  <si>
    <t>VTT</t>
  </si>
  <si>
    <t>VALLETTA</t>
  </si>
  <si>
    <t>VU2</t>
  </si>
  <si>
    <t>TIN CAN ISLAND</t>
  </si>
  <si>
    <t>VUF</t>
  </si>
  <si>
    <t>HAIPHONG</t>
  </si>
  <si>
    <t>VX1</t>
  </si>
  <si>
    <t>VIEUX FORT</t>
  </si>
  <si>
    <t>W2W</t>
  </si>
  <si>
    <t>VILLA NUEVA</t>
  </si>
  <si>
    <t>W30</t>
  </si>
  <si>
    <t>DA CHAN BAY</t>
  </si>
  <si>
    <t>WE9</t>
  </si>
  <si>
    <t>LONGONI</t>
  </si>
  <si>
    <t>WHU</t>
  </si>
  <si>
    <t>WUHU</t>
  </si>
  <si>
    <t>WHZ</t>
  </si>
  <si>
    <t>WENZHOU</t>
  </si>
  <si>
    <t>WIL</t>
  </si>
  <si>
    <t>WILHELMSHAVEN</t>
  </si>
  <si>
    <t>WIY</t>
  </si>
  <si>
    <t>WILMINGTON</t>
  </si>
  <si>
    <t>WNM</t>
  </si>
  <si>
    <t>WALLHAMN</t>
  </si>
  <si>
    <t>WRT</t>
  </si>
  <si>
    <t>WOERTH</t>
  </si>
  <si>
    <t>WUH</t>
  </si>
  <si>
    <t>WUHAN</t>
  </si>
  <si>
    <t>WUZ</t>
  </si>
  <si>
    <t>WUZHOU</t>
  </si>
  <si>
    <t>X9H</t>
  </si>
  <si>
    <t>MARIN</t>
  </si>
  <si>
    <t>XIH</t>
  </si>
  <si>
    <t>XINHUI</t>
  </si>
  <si>
    <t>XIM</t>
  </si>
  <si>
    <t>XIAMEN</t>
  </si>
  <si>
    <t>XNY</t>
  </si>
  <si>
    <t>WALVIS BAY</t>
  </si>
  <si>
    <t>XXX</t>
  </si>
  <si>
    <t>Y64</t>
  </si>
  <si>
    <t>HAIFA</t>
  </si>
  <si>
    <t>Y8S</t>
  </si>
  <si>
    <t>MANZANILLO, PANAMA</t>
  </si>
  <si>
    <t>YAT</t>
  </si>
  <si>
    <t>YANTIAN</t>
  </si>
  <si>
    <t>YAX</t>
  </si>
  <si>
    <t>HESHAN</t>
  </si>
  <si>
    <t>YCQ</t>
  </si>
  <si>
    <t>FREEPORT, US</t>
  </si>
  <si>
    <t>YHH</t>
  </si>
  <si>
    <t>YINGKOU</t>
  </si>
  <si>
    <t>YKK</t>
  </si>
  <si>
    <t>YOKKAICHI</t>
  </si>
  <si>
    <t>YMU</t>
  </si>
  <si>
    <t>IZMIT KORFEZI</t>
  </si>
  <si>
    <t>YOK</t>
  </si>
  <si>
    <t>YOKOHAMA</t>
  </si>
  <si>
    <t>YSI</t>
  </si>
  <si>
    <t>YANGSHAN</t>
  </si>
  <si>
    <t>YTC</t>
  </si>
  <si>
    <t>GAOMING</t>
  </si>
  <si>
    <t>YYE</t>
  </si>
  <si>
    <t>POINT COMFORT</t>
  </si>
  <si>
    <t>Z-2</t>
  </si>
  <si>
    <t>PETROLESPORT RUPLP</t>
  </si>
  <si>
    <t>ZA6</t>
  </si>
  <si>
    <t>CAUCEDO, Dominician Repl</t>
  </si>
  <si>
    <t>ZAI</t>
  </si>
  <si>
    <t>MANTA - MANABI</t>
  </si>
  <si>
    <t>ZAM</t>
  </si>
  <si>
    <t>ZAMBOANGA</t>
  </si>
  <si>
    <t>ZEE</t>
  </si>
  <si>
    <t>ZEEBRUGGE</t>
  </si>
  <si>
    <t>ZEJ</t>
  </si>
  <si>
    <t>ZHENJIANG</t>
  </si>
  <si>
    <t>ZFA</t>
  </si>
  <si>
    <t>TSUNEISHI</t>
  </si>
  <si>
    <t>ZGS</t>
  </si>
  <si>
    <t>ZHONGSHAN</t>
  </si>
  <si>
    <t>ZHQ</t>
  </si>
  <si>
    <t>ZHAOQING</t>
  </si>
  <si>
    <t>ZHU</t>
  </si>
  <si>
    <t>ZHUHAI</t>
  </si>
  <si>
    <t>ZJK</t>
  </si>
  <si>
    <t>BITUNG</t>
  </si>
  <si>
    <t>ZLO</t>
  </si>
  <si>
    <t>MANZANILLO, MEXICO</t>
  </si>
  <si>
    <t>ZM6</t>
  </si>
  <si>
    <t>ZARATE</t>
  </si>
  <si>
    <t>ZND</t>
  </si>
  <si>
    <t>ZAANDAM</t>
  </si>
  <si>
    <t>ZNZ</t>
  </si>
  <si>
    <t>ZANZIBAR</t>
  </si>
  <si>
    <t>ZRH</t>
  </si>
  <si>
    <t>ZURICH</t>
  </si>
  <si>
    <t>ZSH</t>
  </si>
  <si>
    <t>ZHOUSHAN</t>
  </si>
  <si>
    <t>ZWQ</t>
  </si>
  <si>
    <t>BANDIRMA</t>
  </si>
  <si>
    <t xml:space="preserve">96B AMAZON </t>
  </si>
  <si>
    <t>84R BVN FEEDER</t>
  </si>
  <si>
    <t xml:space="preserve">U2A NCX </t>
  </si>
  <si>
    <t>96L RUMBA</t>
  </si>
  <si>
    <t>858 SAE</t>
  </si>
  <si>
    <t xml:space="preserve">U2G COLUMBUS FDR </t>
  </si>
  <si>
    <t>11R AS CATALANIA</t>
  </si>
  <si>
    <t>02I MAERSK DUNBAR</t>
  </si>
  <si>
    <t>741 MAERSK BINTAN</t>
  </si>
  <si>
    <t>270 LEDA MAERSK</t>
  </si>
  <si>
    <t>5WF MAERSK NOLANVILLE</t>
  </si>
  <si>
    <t>91N MAERSK NORWICH</t>
  </si>
  <si>
    <t>92N MAERSK NEEDHAM</t>
  </si>
  <si>
    <t>69D MARIANNE SCHULTE</t>
  </si>
  <si>
    <t>5SF NEDLLOYD MARITA</t>
  </si>
  <si>
    <t>5UF NEDLLOYD MAXIMA</t>
  </si>
  <si>
    <t>Half Gang</t>
  </si>
  <si>
    <t>Half Gang Calc</t>
  </si>
  <si>
    <t>pls fill yellow fields.</t>
  </si>
  <si>
    <t>hatch's move</t>
  </si>
  <si>
    <t>mph</t>
  </si>
  <si>
    <t>min/move</t>
  </si>
  <si>
    <t>Ops starting time:</t>
  </si>
  <si>
    <t>Ops estimated completion:</t>
  </si>
  <si>
    <t>hatch covers</t>
  </si>
  <si>
    <t>HATCH COVER</t>
  </si>
  <si>
    <t>Operation Starting time</t>
  </si>
  <si>
    <t>PTS</t>
  </si>
  <si>
    <t>SMP</t>
  </si>
  <si>
    <t>Ship &amp; Shore</t>
  </si>
  <si>
    <t>TOT DEVIATION</t>
  </si>
  <si>
    <t>CRANE MOVES DEVIATION</t>
  </si>
  <si>
    <t>Bunker at Arrival</t>
  </si>
  <si>
    <t>Bunker Purchased</t>
  </si>
  <si>
    <t>AVI069</t>
  </si>
  <si>
    <t>CARGO TIME DEVIATION Ship &amp; Shore</t>
  </si>
  <si>
    <t>LCA104</t>
  </si>
  <si>
    <t>ALO063</t>
  </si>
  <si>
    <t>OPO015</t>
  </si>
  <si>
    <t>STATUS</t>
  </si>
  <si>
    <t>FCL</t>
  </si>
  <si>
    <t>MTY</t>
  </si>
  <si>
    <t>Restow Codes</t>
  </si>
  <si>
    <t>CAP OVB</t>
  </si>
  <si>
    <t>CAP CTP</t>
  </si>
  <si>
    <t>CAP SHS</t>
  </si>
  <si>
    <t>CAP CAP</t>
  </si>
  <si>
    <t>COD LOC</t>
  </si>
  <si>
    <t>COD DOC</t>
  </si>
  <si>
    <t>COD HUM</t>
  </si>
  <si>
    <t>COD VSA</t>
  </si>
  <si>
    <t>CON GBX</t>
  </si>
  <si>
    <t>DAT PLP</t>
  </si>
  <si>
    <t>DAT MDT</t>
  </si>
  <si>
    <t>DMG CDM</t>
  </si>
  <si>
    <t>DMG VDM</t>
  </si>
  <si>
    <t>GSP ACP</t>
  </si>
  <si>
    <t>GSP OSI</t>
  </si>
  <si>
    <t>MTY ALO</t>
  </si>
  <si>
    <t>MTY COD</t>
  </si>
  <si>
    <t>MTY PTI</t>
  </si>
  <si>
    <t>PRO VNS</t>
  </si>
  <si>
    <t>PRO LSE</t>
  </si>
  <si>
    <t>PRO 45O</t>
  </si>
  <si>
    <t>REF PLU</t>
  </si>
  <si>
    <t>REP RMF</t>
  </si>
  <si>
    <t>STO AOS</t>
  </si>
  <si>
    <t>STO IMO</t>
  </si>
  <si>
    <t>STO LOP</t>
  </si>
  <si>
    <t>STO DCH</t>
  </si>
  <si>
    <t>STO EQT</t>
  </si>
  <si>
    <t>STO WGT</t>
  </si>
  <si>
    <t>STO GM</t>
  </si>
  <si>
    <t>STO LSH</t>
  </si>
  <si>
    <t>STO LUD</t>
  </si>
  <si>
    <t>STO STH</t>
  </si>
  <si>
    <t>STO DFT</t>
  </si>
  <si>
    <t>STO COR</t>
  </si>
  <si>
    <t>TRM TFL</t>
  </si>
  <si>
    <t>TRM TDQ</t>
  </si>
  <si>
    <t>268</t>
  </si>
  <si>
    <t>Laura Maersk</t>
  </si>
  <si>
    <t>270</t>
  </si>
  <si>
    <t>Leda Maersk</t>
  </si>
  <si>
    <t>Laust Maersk</t>
  </si>
  <si>
    <t>Lexa Maersk</t>
  </si>
  <si>
    <t>Lica Maersk</t>
  </si>
  <si>
    <t>Luna Maersk</t>
  </si>
  <si>
    <t>01I</t>
  </si>
  <si>
    <t>Maersk Danville</t>
  </si>
  <si>
    <t>02I</t>
  </si>
  <si>
    <t>Maersk Dunbar</t>
  </si>
  <si>
    <t>03I</t>
  </si>
  <si>
    <t>Maersk Duncan</t>
  </si>
  <si>
    <t>99D</t>
  </si>
  <si>
    <t>Maersk Dabou</t>
  </si>
  <si>
    <t>4G6</t>
  </si>
  <si>
    <t>Safmarine Nokwanda</t>
  </si>
  <si>
    <t>Safmarine Bayette</t>
  </si>
  <si>
    <t>Safmarine Benguela</t>
  </si>
  <si>
    <t>Maersk Bulan</t>
  </si>
  <si>
    <t>Maersk Bintan</t>
  </si>
  <si>
    <t>Maersk Buton</t>
  </si>
  <si>
    <t>Maersk Batam</t>
  </si>
  <si>
    <t>Maersk Bali</t>
  </si>
  <si>
    <t>04A</t>
  </si>
  <si>
    <t>Maersk Jambi</t>
  </si>
  <si>
    <t>73R</t>
  </si>
  <si>
    <t>Maersk Jaipur</t>
  </si>
  <si>
    <t>11R</t>
  </si>
  <si>
    <t>AS Catalania</t>
  </si>
  <si>
    <t xml:space="preserve">24W </t>
  </si>
  <si>
    <t>Maersk Falmouth</t>
  </si>
  <si>
    <t>3HW</t>
  </si>
  <si>
    <t>Maersk Roubaix</t>
  </si>
  <si>
    <t>43C</t>
  </si>
  <si>
    <t>Islandia</t>
  </si>
  <si>
    <t>59A</t>
  </si>
  <si>
    <t>Maersk Westport</t>
  </si>
  <si>
    <t>62A</t>
  </si>
  <si>
    <t>Maersk Winnipeg</t>
  </si>
  <si>
    <t>63A</t>
  </si>
  <si>
    <t>Maersk Wolfsburg</t>
  </si>
  <si>
    <t>27E</t>
  </si>
  <si>
    <t>Ocean Esmerald</t>
  </si>
  <si>
    <t>Olga Maersk</t>
  </si>
  <si>
    <t>Maersk Bojor</t>
  </si>
  <si>
    <t>Jeppesen Maersk</t>
  </si>
  <si>
    <t>Jens Maersk</t>
  </si>
  <si>
    <t>Johannes Maersk</t>
  </si>
  <si>
    <t xml:space="preserve">Oluf Maersk </t>
  </si>
  <si>
    <t>Olivia Maersk</t>
  </si>
  <si>
    <t>5RF</t>
  </si>
  <si>
    <t>Nedlloyd Juliana</t>
  </si>
  <si>
    <t>5SF</t>
  </si>
  <si>
    <t>Nedlloyd Marita</t>
  </si>
  <si>
    <t>5UF</t>
  </si>
  <si>
    <t>Nedlloyd Maxima</t>
  </si>
  <si>
    <t>69D</t>
  </si>
  <si>
    <t>Marianne Schulte</t>
  </si>
  <si>
    <t>72D</t>
  </si>
  <si>
    <t>Thekla Schulte</t>
  </si>
  <si>
    <t>92N</t>
  </si>
  <si>
    <t>Maersk Needham</t>
  </si>
  <si>
    <t>5VF</t>
  </si>
  <si>
    <t>Maersk Nottingham</t>
  </si>
  <si>
    <t>68D</t>
  </si>
  <si>
    <t>Esther Schulte</t>
  </si>
  <si>
    <t>5QF</t>
  </si>
  <si>
    <t>Nedlloyd Adriana</t>
  </si>
  <si>
    <t>5WF</t>
  </si>
  <si>
    <t>Maersk Nolanville</t>
  </si>
  <si>
    <t>60C</t>
  </si>
  <si>
    <t>Frisia Rotterdam</t>
  </si>
  <si>
    <t>71D</t>
  </si>
  <si>
    <t>Anna Schulte</t>
  </si>
  <si>
    <t>90N</t>
  </si>
  <si>
    <t>Maersk Nairobi</t>
  </si>
  <si>
    <t>73D</t>
  </si>
  <si>
    <t>Ocean Promise</t>
  </si>
  <si>
    <t>25B</t>
  </si>
  <si>
    <t>Maersk Niagara</t>
  </si>
  <si>
    <t>26B</t>
  </si>
  <si>
    <t>Maersk Niamey</t>
  </si>
  <si>
    <t>27B</t>
  </si>
  <si>
    <t>Maersk Nijmegen</t>
  </si>
  <si>
    <t>28B</t>
  </si>
  <si>
    <t>Maersk Nimes</t>
  </si>
  <si>
    <t>29B</t>
  </si>
  <si>
    <t>Maersk Niteroi</t>
  </si>
  <si>
    <t>30B</t>
  </si>
  <si>
    <t xml:space="preserve">Maersk Nienburg   </t>
  </si>
  <si>
    <t>70D</t>
  </si>
  <si>
    <t>Susanne Schulte</t>
  </si>
  <si>
    <t>5YF</t>
  </si>
  <si>
    <t>Nedlloyd Valentina</t>
  </si>
  <si>
    <t xml:space="preserve">89N </t>
  </si>
  <si>
    <t>Maersk Noumea</t>
  </si>
  <si>
    <t>5TF</t>
  </si>
  <si>
    <t>Nedlloyd Evita</t>
  </si>
  <si>
    <t>21C</t>
  </si>
  <si>
    <t xml:space="preserve">E.R. Calais </t>
  </si>
  <si>
    <t>91N</t>
  </si>
  <si>
    <t>Maersk Norwich</t>
  </si>
  <si>
    <t>90R</t>
  </si>
  <si>
    <t>Maersk Jena</t>
  </si>
  <si>
    <t>92R</t>
  </si>
  <si>
    <t>Maersk Jakobstad</t>
  </si>
  <si>
    <t>93R</t>
  </si>
  <si>
    <t>Maersk Jennings</t>
  </si>
  <si>
    <t>94R</t>
  </si>
  <si>
    <t>Maersk Jefferson</t>
  </si>
  <si>
    <t>45A</t>
  </si>
  <si>
    <t>Maersk Wakayama</t>
  </si>
  <si>
    <t>49A</t>
  </si>
  <si>
    <t>Walvis Bay</t>
  </si>
  <si>
    <t>50A</t>
  </si>
  <si>
    <t>Maersk Wismar</t>
  </si>
  <si>
    <t>76R</t>
  </si>
  <si>
    <t>Maersk Willemstadt</t>
  </si>
  <si>
    <t>84Q</t>
  </si>
  <si>
    <t>24E</t>
  </si>
  <si>
    <t>Constatin S</t>
  </si>
  <si>
    <t>26E</t>
  </si>
  <si>
    <t>Frisia Loga</t>
  </si>
  <si>
    <t>04C</t>
  </si>
  <si>
    <t>Rio Verde</t>
  </si>
  <si>
    <t>77A</t>
  </si>
  <si>
    <t>Maersk Tarragona</t>
  </si>
  <si>
    <t>5AF</t>
  </si>
  <si>
    <t>Maersk Erimo</t>
  </si>
  <si>
    <t>82Q</t>
  </si>
  <si>
    <t>Maersk Ravenna</t>
  </si>
  <si>
    <t>19Q</t>
  </si>
  <si>
    <t>MARIE SCHULTE</t>
  </si>
  <si>
    <t>Corona J</t>
  </si>
  <si>
    <t>03R</t>
  </si>
  <si>
    <t>Aurette A</t>
  </si>
  <si>
    <t>83Q</t>
  </si>
  <si>
    <t>Maersk Rotterdam</t>
  </si>
  <si>
    <t>88R</t>
  </si>
  <si>
    <t>Rickmer Rickmers</t>
  </si>
  <si>
    <t>30E</t>
  </si>
  <si>
    <t>Sevillia</t>
  </si>
  <si>
    <t>49L</t>
  </si>
  <si>
    <t>Orion</t>
  </si>
  <si>
    <t>17C</t>
  </si>
  <si>
    <t>Varamo</t>
  </si>
  <si>
    <t>Vessel</t>
  </si>
  <si>
    <t>24W  MAERSK FALMOUTH</t>
  </si>
  <si>
    <t>27E OCEAN ESMERALD</t>
  </si>
  <si>
    <t xml:space="preserve">967 OLUF MAERSK </t>
  </si>
  <si>
    <t>5QF NEDLLOYD ADRIANA</t>
  </si>
  <si>
    <t>60C FRISIA ROTTERDAM</t>
  </si>
  <si>
    <t>71D ANNA SCHULTE</t>
  </si>
  <si>
    <t>73D OCEAN PROMISE</t>
  </si>
  <si>
    <t xml:space="preserve">30B MAERSK NIENBURG   </t>
  </si>
  <si>
    <t>70D SUSANNE SCHULTE</t>
  </si>
  <si>
    <t>5YF NEDLLOYD VALENTINA</t>
  </si>
  <si>
    <t>89N  MAERSK NOUMEA</t>
  </si>
  <si>
    <t>5TF NEDLLOYD EVITA</t>
  </si>
  <si>
    <t xml:space="preserve">21C E.R. CALAIS </t>
  </si>
  <si>
    <t>90R MAERSK JENA</t>
  </si>
  <si>
    <t>92R MAERSK JAKOBSTAD</t>
  </si>
  <si>
    <t>93R MAERSK JENNINGS</t>
  </si>
  <si>
    <t>94R MAERSK JEFFERSON</t>
  </si>
  <si>
    <t>49A WALVIS BAY</t>
  </si>
  <si>
    <t>50A MAERSK WISMAR</t>
  </si>
  <si>
    <t>24E CONSTATIN S</t>
  </si>
  <si>
    <t>Long Gang</t>
  </si>
  <si>
    <t>Short Gang</t>
  </si>
  <si>
    <t>Time Short Long Gang</t>
  </si>
  <si>
    <t>Hours from Short Gang to Long Gang</t>
  </si>
  <si>
    <t>28Y WARNOW ORCA</t>
  </si>
  <si>
    <t>717 MAERSK LAGUNA</t>
  </si>
  <si>
    <t>820 BUFFALO</t>
  </si>
  <si>
    <t>710 MAERSK LEBU</t>
  </si>
  <si>
    <t>630 MAERSK LETICIA</t>
  </si>
  <si>
    <t>579 MAERSK LIRQUEN</t>
  </si>
  <si>
    <t>36Y CARIBBEAN SEA</t>
  </si>
  <si>
    <t>70I TABAGO BAY</t>
  </si>
  <si>
    <t>MFL031</t>
  </si>
  <si>
    <t>77A TARRAGONA</t>
  </si>
  <si>
    <t>19Q MARIE SCHULTE</t>
  </si>
  <si>
    <t>30E SEVILLIA</t>
  </si>
  <si>
    <t>88R RICKMERS RICKMERS</t>
  </si>
  <si>
    <t>77A MAERSK TARRAGONA</t>
  </si>
  <si>
    <t>47W COVE ISLAND</t>
  </si>
  <si>
    <t>83Q MAERSK ROTTERDAM</t>
  </si>
  <si>
    <t>84M PUERTO BOLIVAR FDR</t>
  </si>
  <si>
    <t>Due segregation of the cargo to prepared vessel for Big Creek.</t>
  </si>
  <si>
    <t>Due bad planning or segregation of the mtys from GSP.</t>
  </si>
  <si>
    <t>Segregation of the reefers and terminal do not have shore cranes.</t>
  </si>
  <si>
    <t>Crane was affected trying to compensated the draft.</t>
  </si>
  <si>
    <t>Big creek operations terminal</t>
  </si>
  <si>
    <t>27E OCEAN EMERALD</t>
  </si>
  <si>
    <t>ECUBEX</t>
  </si>
  <si>
    <t>SAMBA</t>
  </si>
  <si>
    <t>EXPRESSO</t>
  </si>
  <si>
    <t>GYE</t>
  </si>
  <si>
    <t>30B MAERSK NIENBURG</t>
  </si>
  <si>
    <t>CRX</t>
  </si>
  <si>
    <t>BKG</t>
  </si>
  <si>
    <t>819 MAERSK BROOOKLYN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</si>
</sst>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000"/>
    <numFmt numFmtId="165" formatCode="_(* #,##0_);_(* \(#,##0\);_(* &quot;-&quot;??_);_(@_)"/>
    <numFmt numFmtId="166" formatCode="[$-F800]dddd\,\ mmmm\ dd\,\ yyyy"/>
    <numFmt numFmtId="167" formatCode="[$-409]m/d/yy\ h:mm\ AM/PM;@"/>
    <numFmt numFmtId="168" formatCode="0.0%"/>
  </numFmts>
  <fonts count="29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 Rounded MT Bold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5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b/>
      <sz val="16"/>
      <name val="Arial"/>
      <family val="2"/>
    </font>
    <font>
      <sz val="10"/>
      <color rgb="FFFF0000"/>
      <name val="Arial Rounded MT Bold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1">
    <xf numFmtId="0" fontId="0" fillId="0" borderId="0" xfId="0"/>
    <xf numFmtId="1" fontId="7" fillId="2" borderId="1" xfId="0" applyNumberFormat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3" borderId="3" xfId="0" applyFont="1" applyFill="1" applyBorder="1" applyAlignment="1" applyProtection="1">
      <alignment horizontal="center" vertical="center" textRotation="180" wrapText="1"/>
    </xf>
    <xf numFmtId="0" fontId="6" fillId="3" borderId="3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9" fontId="6" fillId="4" borderId="3" xfId="0" applyNumberFormat="1" applyFont="1" applyFill="1" applyBorder="1" applyAlignment="1" applyProtection="1">
      <alignment horizontal="center" vertical="center" wrapText="1"/>
    </xf>
    <xf numFmtId="9" fontId="6" fillId="5" borderId="3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horizontal="center"/>
    </xf>
    <xf numFmtId="1" fontId="3" fillId="2" borderId="0" xfId="0" applyNumberFormat="1" applyFont="1" applyFill="1" applyBorder="1" applyAlignment="1" applyProtection="1">
      <alignment horizontal="center"/>
    </xf>
    <xf numFmtId="1" fontId="6" fillId="6" borderId="3" xfId="0" applyNumberFormat="1" applyFont="1" applyFill="1" applyBorder="1" applyAlignment="1" applyProtection="1">
      <alignment horizontal="center" vertical="center" textRotation="180" wrapText="1"/>
    </xf>
    <xf numFmtId="1" fontId="2" fillId="6" borderId="4" xfId="0" applyNumberFormat="1" applyFont="1" applyFill="1" applyBorder="1" applyAlignment="1" applyProtection="1">
      <alignment horizontal="center" vertical="center"/>
    </xf>
    <xf numFmtId="1" fontId="2" fillId="5" borderId="5" xfId="0" applyNumberFormat="1" applyFont="1" applyFill="1" applyBorder="1" applyAlignment="1" applyProtection="1">
      <alignment horizontal="center" vertical="center"/>
    </xf>
    <xf numFmtId="1" fontId="2" fillId="4" borderId="5" xfId="0" applyNumberFormat="1" applyFont="1" applyFill="1" applyBorder="1" applyAlignment="1" applyProtection="1">
      <alignment horizontal="center" vertical="center"/>
    </xf>
    <xf numFmtId="1" fontId="2" fillId="3" borderId="6" xfId="0" applyNumberFormat="1" applyFont="1" applyFill="1" applyBorder="1" applyAlignment="1" applyProtection="1">
      <alignment horizontal="center" vertical="center"/>
    </xf>
    <xf numFmtId="9" fontId="6" fillId="3" borderId="3" xfId="0" applyNumberFormat="1" applyFont="1" applyFill="1" applyBorder="1" applyAlignment="1" applyProtection="1">
      <alignment horizontal="center" vertical="center" textRotation="180" wrapText="1"/>
    </xf>
    <xf numFmtId="0" fontId="2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 vertical="top"/>
    </xf>
    <xf numFmtId="0" fontId="2" fillId="2" borderId="0" xfId="0" applyFont="1" applyFill="1" applyAlignment="1" applyProtection="1">
      <alignment horizontal="center"/>
    </xf>
    <xf numFmtId="49" fontId="2" fillId="2" borderId="0" xfId="0" applyNumberFormat="1" applyFont="1" applyFill="1" applyBorder="1" applyAlignment="1" applyProtection="1">
      <alignment horizontal="center"/>
    </xf>
    <xf numFmtId="1" fontId="2" fillId="2" borderId="1" xfId="0" applyNumberFormat="1" applyFont="1" applyFill="1" applyBorder="1" applyAlignment="1" applyProtection="1">
      <alignment horizontal="center" vertical="center" wrapText="1"/>
    </xf>
    <xf numFmtId="43" fontId="2" fillId="2" borderId="0" xfId="1" applyFont="1" applyFill="1" applyBorder="1" applyAlignment="1" applyProtection="1">
      <alignment vertical="center"/>
    </xf>
    <xf numFmtId="165" fontId="4" fillId="2" borderId="0" xfId="1" applyNumberFormat="1" applyFont="1" applyFill="1" applyBorder="1" applyAlignment="1" applyProtection="1">
      <alignment vertical="center"/>
    </xf>
    <xf numFmtId="0" fontId="4" fillId="2" borderId="0" xfId="0" applyFont="1" applyFill="1" applyBorder="1" applyProtection="1"/>
    <xf numFmtId="49" fontId="4" fillId="2" borderId="0" xfId="0" applyNumberFormat="1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1" fontId="2" fillId="2" borderId="2" xfId="0" applyNumberFormat="1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1" fontId="7" fillId="2" borderId="2" xfId="0" applyNumberFormat="1" applyFont="1" applyFill="1" applyBorder="1" applyAlignment="1" applyProtection="1">
      <alignment horizontal="center" vertical="center"/>
      <protection locked="0"/>
    </xf>
    <xf numFmtId="0" fontId="7" fillId="2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Protection="1"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10" fillId="0" borderId="0" xfId="0" applyFont="1" applyProtection="1">
      <protection locked="0"/>
    </xf>
    <xf numFmtId="49" fontId="2" fillId="0" borderId="7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164" fontId="4" fillId="2" borderId="2" xfId="0" applyNumberFormat="1" applyFont="1" applyFill="1" applyBorder="1" applyAlignment="1" applyProtection="1">
      <alignment horizontal="center"/>
      <protection locked="0"/>
    </xf>
    <xf numFmtId="166" fontId="2" fillId="2" borderId="0" xfId="0" applyNumberFormat="1" applyFont="1" applyFill="1" applyAlignment="1" applyProtection="1">
      <alignment horizontal="justify" vertical="center"/>
    </xf>
    <xf numFmtId="166" fontId="4" fillId="2" borderId="0" xfId="0" applyNumberFormat="1" applyFont="1" applyFill="1" applyBorder="1" applyAlignment="1" applyProtection="1">
      <alignment horizontal="justify" vertical="center"/>
    </xf>
    <xf numFmtId="166" fontId="5" fillId="7" borderId="1" xfId="0" applyNumberFormat="1" applyFont="1" applyFill="1" applyBorder="1" applyAlignment="1" applyProtection="1">
      <alignment horizontal="left" vertical="center"/>
      <protection locked="0"/>
    </xf>
    <xf numFmtId="166" fontId="5" fillId="7" borderId="2" xfId="0" applyNumberFormat="1" applyFont="1" applyFill="1" applyBorder="1" applyAlignment="1" applyProtection="1">
      <alignment horizontal="left" vertical="center"/>
      <protection locked="0"/>
    </xf>
    <xf numFmtId="166" fontId="2" fillId="0" borderId="0" xfId="0" applyNumberFormat="1" applyFont="1" applyAlignment="1" applyProtection="1">
      <alignment horizontal="justify" vertical="center"/>
      <protection locked="0"/>
    </xf>
    <xf numFmtId="164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3" borderId="9" xfId="0" applyNumberFormat="1" applyFont="1" applyFill="1" applyBorder="1" applyAlignment="1" applyProtection="1">
      <alignment horizontal="right"/>
    </xf>
    <xf numFmtId="49" fontId="4" fillId="3" borderId="10" xfId="0" applyNumberFormat="1" applyFont="1" applyFill="1" applyBorder="1" applyAlignment="1" applyProtection="1">
      <alignment horizontal="center" vertical="center"/>
    </xf>
    <xf numFmtId="1" fontId="4" fillId="3" borderId="9" xfId="0" applyNumberFormat="1" applyFont="1" applyFill="1" applyBorder="1" applyAlignment="1" applyProtection="1">
      <alignment vertical="center"/>
    </xf>
    <xf numFmtId="1" fontId="4" fillId="3" borderId="10" xfId="0" applyNumberFormat="1" applyFont="1" applyFill="1" applyBorder="1" applyAlignment="1" applyProtection="1">
      <alignment horizontal="center" vertical="center"/>
    </xf>
    <xf numFmtId="9" fontId="4" fillId="6" borderId="11" xfId="8" applyFont="1" applyFill="1" applyBorder="1" applyAlignment="1" applyProtection="1">
      <alignment horizontal="center" vertical="center"/>
    </xf>
    <xf numFmtId="9" fontId="4" fillId="5" borderId="2" xfId="8" applyFont="1" applyFill="1" applyBorder="1" applyAlignment="1" applyProtection="1">
      <alignment horizontal="center" vertical="center"/>
    </xf>
    <xf numFmtId="9" fontId="4" fillId="4" borderId="2" xfId="8" applyFont="1" applyFill="1" applyBorder="1" applyAlignment="1" applyProtection="1">
      <alignment horizontal="center" vertical="center"/>
    </xf>
    <xf numFmtId="9" fontId="4" fillId="3" borderId="12" xfId="8" applyFont="1" applyFill="1" applyBorder="1" applyAlignment="1" applyProtection="1">
      <alignment horizontal="center" vertical="center"/>
    </xf>
    <xf numFmtId="9" fontId="3" fillId="2" borderId="0" xfId="0" applyNumberFormat="1" applyFont="1" applyFill="1" applyBorder="1" applyAlignment="1" applyProtection="1">
      <alignment horizontal="center"/>
    </xf>
    <xf numFmtId="9" fontId="4" fillId="6" borderId="13" xfId="8" applyFont="1" applyFill="1" applyBorder="1" applyAlignment="1" applyProtection="1">
      <alignment horizontal="center" vertical="center"/>
    </xf>
    <xf numFmtId="9" fontId="4" fillId="5" borderId="7" xfId="8" applyFont="1" applyFill="1" applyBorder="1" applyAlignment="1" applyProtection="1">
      <alignment horizontal="center" vertical="center"/>
    </xf>
    <xf numFmtId="9" fontId="4" fillId="4" borderId="7" xfId="8" applyFont="1" applyFill="1" applyBorder="1" applyAlignment="1" applyProtection="1">
      <alignment horizontal="center" vertical="center"/>
    </xf>
    <xf numFmtId="9" fontId="4" fillId="3" borderId="14" xfId="8" applyFont="1" applyFill="1" applyBorder="1" applyAlignment="1" applyProtection="1">
      <alignment horizontal="center" vertical="center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164" fontId="4" fillId="0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Border="1" applyAlignment="1" applyProtection="1">
      <alignment horizontal="center"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/>
      <protection locked="0"/>
    </xf>
    <xf numFmtId="0" fontId="6" fillId="3" borderId="10" xfId="0" applyFont="1" applyFill="1" applyBorder="1" applyAlignment="1" applyProtection="1">
      <alignment horizontal="center" vertical="center" wrapText="1"/>
    </xf>
    <xf numFmtId="0" fontId="6" fillId="3" borderId="15" xfId="0" applyFont="1" applyFill="1" applyBorder="1" applyAlignment="1" applyProtection="1">
      <alignment vertical="center" wrapText="1"/>
    </xf>
    <xf numFmtId="0" fontId="6" fillId="3" borderId="9" xfId="0" applyFont="1" applyFill="1" applyBorder="1" applyAlignment="1" applyProtection="1">
      <alignment vertical="center" wrapText="1"/>
    </xf>
    <xf numFmtId="0" fontId="4" fillId="0" borderId="2" xfId="0" applyFont="1" applyBorder="1" applyAlignment="1">
      <alignment horizontal="center" vertical="center"/>
    </xf>
    <xf numFmtId="164" fontId="2" fillId="0" borderId="2" xfId="0" applyNumberFormat="1" applyFont="1" applyFill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vertical="center"/>
      <protection locked="0"/>
    </xf>
    <xf numFmtId="0" fontId="10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Protection="1">
      <protection locked="0"/>
    </xf>
    <xf numFmtId="0" fontId="10" fillId="8" borderId="5" xfId="0" applyFont="1" applyFill="1" applyBorder="1" applyAlignment="1" applyProtection="1">
      <alignment horizontal="center"/>
      <protection locked="0"/>
    </xf>
    <xf numFmtId="0" fontId="10" fillId="9" borderId="5" xfId="0" applyFont="1" applyFill="1" applyBorder="1" applyAlignment="1" applyProtection="1">
      <alignment horizontal="center"/>
      <protection locked="0"/>
    </xf>
    <xf numFmtId="0" fontId="10" fillId="8" borderId="16" xfId="0" applyFont="1" applyFill="1" applyBorder="1" applyAlignment="1" applyProtection="1">
      <alignment horizontal="center" vertical="center"/>
      <protection locked="0"/>
    </xf>
    <xf numFmtId="0" fontId="10" fillId="9" borderId="16" xfId="0" applyFont="1" applyFill="1" applyBorder="1" applyAlignment="1" applyProtection="1">
      <alignment horizontal="center" vertical="center"/>
      <protection locked="0"/>
    </xf>
    <xf numFmtId="0" fontId="10" fillId="9" borderId="4" xfId="0" applyFont="1" applyFill="1" applyBorder="1" applyAlignment="1" applyProtection="1">
      <alignment horizontal="center"/>
      <protection locked="0"/>
    </xf>
    <xf numFmtId="0" fontId="10" fillId="8" borderId="4" xfId="0" applyFont="1" applyFill="1" applyBorder="1" applyAlignment="1" applyProtection="1">
      <alignment horizontal="center"/>
      <protection locked="0"/>
    </xf>
    <xf numFmtId="0" fontId="10" fillId="8" borderId="17" xfId="0" applyFont="1" applyFill="1" applyBorder="1" applyAlignment="1" applyProtection="1">
      <alignment vertical="center"/>
      <protection locked="0"/>
    </xf>
    <xf numFmtId="1" fontId="11" fillId="2" borderId="18" xfId="0" applyNumberFormat="1" applyFont="1" applyFill="1" applyBorder="1" applyAlignment="1" applyProtection="1">
      <alignment horizontal="center" vertical="center"/>
      <protection locked="0"/>
    </xf>
    <xf numFmtId="1" fontId="7" fillId="2" borderId="19" xfId="0" applyNumberFormat="1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1" fontId="7" fillId="2" borderId="8" xfId="0" applyNumberFormat="1" applyFont="1" applyFill="1" applyBorder="1" applyAlignment="1" applyProtection="1">
      <alignment horizontal="center" vertical="center"/>
      <protection locked="0"/>
    </xf>
    <xf numFmtId="0" fontId="2" fillId="10" borderId="0" xfId="0" applyFont="1" applyFill="1" applyProtection="1">
      <protection locked="0"/>
    </xf>
    <xf numFmtId="0" fontId="4" fillId="10" borderId="0" xfId="0" applyFont="1" applyFill="1" applyAlignment="1" applyProtection="1">
      <alignment horizontal="center"/>
      <protection locked="0"/>
    </xf>
    <xf numFmtId="0" fontId="2" fillId="10" borderId="2" xfId="0" applyFont="1" applyFill="1" applyBorder="1" applyAlignment="1" applyProtection="1">
      <alignment horizontal="center" vertical="center"/>
      <protection locked="0"/>
    </xf>
    <xf numFmtId="9" fontId="7" fillId="2" borderId="21" xfId="8" applyFont="1" applyFill="1" applyBorder="1" applyAlignment="1" applyProtection="1">
      <alignment horizontal="center" vertical="center"/>
    </xf>
    <xf numFmtId="9" fontId="7" fillId="10" borderId="22" xfId="8" applyFont="1" applyFill="1" applyBorder="1" applyAlignment="1" applyProtection="1">
      <alignment horizontal="center" vertical="center"/>
    </xf>
    <xf numFmtId="0" fontId="4" fillId="10" borderId="23" xfId="0" applyFont="1" applyFill="1" applyBorder="1"/>
    <xf numFmtId="0" fontId="2" fillId="10" borderId="2" xfId="0" applyFont="1" applyFill="1" applyBorder="1"/>
    <xf numFmtId="0" fontId="4" fillId="10" borderId="17" xfId="0" applyFont="1" applyFill="1" applyBorder="1"/>
    <xf numFmtId="0" fontId="4" fillId="10" borderId="2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5" xfId="0" applyFill="1" applyBorder="1"/>
    <xf numFmtId="9" fontId="0" fillId="10" borderId="1" xfId="0" applyNumberFormat="1" applyFill="1" applyBorder="1"/>
    <xf numFmtId="0" fontId="2" fillId="10" borderId="24" xfId="0" applyFont="1" applyFill="1" applyBorder="1"/>
    <xf numFmtId="0" fontId="0" fillId="10" borderId="24" xfId="0" applyFill="1" applyBorder="1"/>
    <xf numFmtId="0" fontId="0" fillId="10" borderId="2" xfId="0" applyFill="1" applyBorder="1" applyAlignment="1">
      <alignment horizontal="left" vertical="top"/>
    </xf>
    <xf numFmtId="0" fontId="0" fillId="10" borderId="1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9" fontId="15" fillId="10" borderId="2" xfId="8" applyFon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2" fontId="0" fillId="10" borderId="18" xfId="0" applyNumberForma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0" xfId="0" applyFill="1" applyBorder="1"/>
    <xf numFmtId="0" fontId="0" fillId="12" borderId="25" xfId="0" applyFill="1" applyBorder="1"/>
    <xf numFmtId="0" fontId="2" fillId="12" borderId="26" xfId="0" applyFont="1" applyFill="1" applyBorder="1"/>
    <xf numFmtId="0" fontId="4" fillId="12" borderId="0" xfId="0" applyFont="1" applyFill="1" applyBorder="1"/>
    <xf numFmtId="0" fontId="0" fillId="12" borderId="26" xfId="0" applyFill="1" applyBorder="1"/>
    <xf numFmtId="0" fontId="0" fillId="10" borderId="27" xfId="0" applyFill="1" applyBorder="1"/>
    <xf numFmtId="0" fontId="0" fillId="12" borderId="28" xfId="0" applyFill="1" applyBorder="1"/>
    <xf numFmtId="0" fontId="0" fillId="12" borderId="29" xfId="0" applyFill="1" applyBorder="1"/>
    <xf numFmtId="0" fontId="0" fillId="12" borderId="29" xfId="0" applyFill="1" applyBorder="1" applyAlignment="1">
      <alignment horizontal="center" vertical="center"/>
    </xf>
    <xf numFmtId="0" fontId="0" fillId="12" borderId="30" xfId="0" applyFill="1" applyBorder="1"/>
    <xf numFmtId="0" fontId="2" fillId="12" borderId="0" xfId="0" applyFont="1" applyFill="1" applyBorder="1" applyAlignment="1">
      <alignment horizontal="center" vertical="center"/>
    </xf>
    <xf numFmtId="0" fontId="20" fillId="10" borderId="18" xfId="0" applyFont="1" applyFill="1" applyBorder="1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Protection="1">
      <protection locked="0"/>
    </xf>
    <xf numFmtId="1" fontId="7" fillId="12" borderId="2" xfId="0" applyNumberFormat="1" applyFont="1" applyFill="1" applyBorder="1" applyAlignment="1" applyProtection="1">
      <alignment horizontal="center" vertical="center"/>
      <protection locked="0"/>
    </xf>
    <xf numFmtId="0" fontId="2" fillId="12" borderId="1" xfId="0" applyFont="1" applyFill="1" applyBorder="1" applyAlignment="1" applyProtection="1">
      <alignment horizontal="center" vertical="center"/>
      <protection locked="0"/>
    </xf>
    <xf numFmtId="0" fontId="2" fillId="12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4" fillId="12" borderId="0" xfId="0" applyFont="1" applyFill="1" applyProtection="1"/>
    <xf numFmtId="0" fontId="2" fillId="12" borderId="0" xfId="0" applyFont="1" applyFill="1" applyProtection="1"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21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NumberFormat="1" applyBorder="1"/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1" fillId="13" borderId="0" xfId="0" applyFont="1" applyFill="1"/>
    <xf numFmtId="0" fontId="22" fillId="0" borderId="2" xfId="0" applyFont="1" applyBorder="1"/>
    <xf numFmtId="0" fontId="23" fillId="13" borderId="0" xfId="0" applyFont="1" applyFill="1"/>
    <xf numFmtId="0" fontId="0" fillId="0" borderId="2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13" borderId="0" xfId="0" applyFont="1" applyFill="1"/>
    <xf numFmtId="0" fontId="0" fillId="0" borderId="0" xfId="0" applyAlignment="1">
      <alignment horizontal="left"/>
    </xf>
    <xf numFmtId="0" fontId="1" fillId="0" borderId="0" xfId="0" applyFont="1"/>
    <xf numFmtId="0" fontId="4" fillId="12" borderId="0" xfId="0" applyFont="1" applyFill="1" applyBorder="1" applyAlignment="1" applyProtection="1">
      <alignment horizontal="center"/>
      <protection locked="0"/>
    </xf>
    <xf numFmtId="0" fontId="4" fillId="0" borderId="0" xfId="0" applyFont="1"/>
    <xf numFmtId="1" fontId="1" fillId="12" borderId="2" xfId="0" applyNumberFormat="1" applyFont="1" applyFill="1" applyBorder="1" applyAlignment="1" applyProtection="1">
      <alignment horizontal="center" vertical="center"/>
      <protection locked="0"/>
    </xf>
    <xf numFmtId="0" fontId="10" fillId="13" borderId="2" xfId="3" applyFont="1" applyFill="1" applyBorder="1" applyAlignment="1">
      <alignment horizontal="left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0" fontId="4" fillId="3" borderId="32" xfId="0" applyFont="1" applyFill="1" applyBorder="1" applyAlignment="1" applyProtection="1">
      <alignment horizontal="center" vertical="distributed"/>
    </xf>
    <xf numFmtId="9" fontId="19" fillId="10" borderId="33" xfId="8" applyFont="1" applyFill="1" applyBorder="1" applyAlignment="1" applyProtection="1">
      <alignment horizontal="center" vertical="center"/>
    </xf>
    <xf numFmtId="0" fontId="4" fillId="3" borderId="32" xfId="0" applyFont="1" applyFill="1" applyBorder="1" applyAlignment="1" applyProtection="1">
      <alignment horizontal="center" vertical="center" textRotation="180" wrapText="1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0" fontId="6" fillId="3" borderId="25" xfId="0" applyFont="1" applyFill="1" applyBorder="1" applyAlignment="1" applyProtection="1">
      <alignment horizontal="center" vertical="center"/>
    </xf>
    <xf numFmtId="166" fontId="4" fillId="3" borderId="32" xfId="0" applyNumberFormat="1" applyFont="1" applyFill="1" applyBorder="1" applyAlignment="1" applyProtection="1">
      <alignment horizontal="center" vertical="distributed"/>
    </xf>
    <xf numFmtId="0" fontId="4" fillId="3" borderId="34" xfId="0" applyFont="1" applyFill="1" applyBorder="1" applyAlignment="1" applyProtection="1">
      <alignment horizontal="center" vertical="distributed"/>
    </xf>
    <xf numFmtId="0" fontId="6" fillId="3" borderId="34" xfId="0" applyFont="1" applyFill="1" applyBorder="1" applyAlignment="1" applyProtection="1">
      <alignment horizontal="center" vertical="center" textRotation="180" wrapText="1"/>
    </xf>
    <xf numFmtId="0" fontId="6" fillId="3" borderId="34" xfId="0" applyFont="1" applyFill="1" applyBorder="1" applyAlignment="1" applyProtection="1">
      <alignment horizontal="center" vertical="center" wrapText="1"/>
    </xf>
    <xf numFmtId="0" fontId="4" fillId="3" borderId="34" xfId="0" applyFont="1" applyFill="1" applyBorder="1" applyAlignment="1" applyProtection="1">
      <alignment horizontal="center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6" fillId="3" borderId="35" xfId="0" applyFont="1" applyFill="1" applyBorder="1" applyAlignment="1" applyProtection="1">
      <alignment horizontal="center" vertical="center" wrapText="1"/>
    </xf>
    <xf numFmtId="0" fontId="4" fillId="3" borderId="36" xfId="0" applyFont="1" applyFill="1" applyBorder="1" applyAlignment="1" applyProtection="1">
      <alignment vertical="center"/>
    </xf>
    <xf numFmtId="0" fontId="2" fillId="0" borderId="37" xfId="0" applyFont="1" applyBorder="1" applyAlignment="1" applyProtection="1">
      <alignment vertical="top"/>
    </xf>
    <xf numFmtId="0" fontId="2" fillId="0" borderId="38" xfId="0" applyFont="1" applyBorder="1" applyAlignment="1" applyProtection="1">
      <alignment vertical="top" wrapText="1"/>
    </xf>
    <xf numFmtId="0" fontId="4" fillId="3" borderId="34" xfId="0" applyFont="1" applyFill="1" applyBorder="1" applyAlignment="1" applyProtection="1">
      <alignment horizontal="center" vertical="center" textRotation="180" wrapText="1"/>
    </xf>
    <xf numFmtId="0" fontId="6" fillId="3" borderId="39" xfId="0" applyFont="1" applyFill="1" applyBorder="1" applyAlignment="1" applyProtection="1">
      <alignment horizontal="center" vertical="center" wrapText="1"/>
    </xf>
    <xf numFmtId="0" fontId="6" fillId="3" borderId="31" xfId="0" applyFont="1" applyFill="1" applyBorder="1" applyAlignment="1" applyProtection="1">
      <alignment horizontal="center" vertical="center" textRotation="180"/>
    </xf>
    <xf numFmtId="1" fontId="7" fillId="8" borderId="21" xfId="0" applyNumberFormat="1" applyFont="1" applyFill="1" applyBorder="1" applyAlignment="1" applyProtection="1">
      <alignment horizontal="center" vertical="center"/>
      <protection locked="0"/>
    </xf>
    <xf numFmtId="1" fontId="7" fillId="8" borderId="12" xfId="0" applyNumberFormat="1" applyFont="1" applyFill="1" applyBorder="1" applyAlignment="1" applyProtection="1">
      <alignment horizontal="center" vertical="center"/>
      <protection locked="0"/>
    </xf>
    <xf numFmtId="0" fontId="1" fillId="12" borderId="0" xfId="2" applyFill="1" applyBorder="1" applyAlignment="1">
      <alignment horizontal="center" vertical="center"/>
    </xf>
    <xf numFmtId="0" fontId="1" fillId="12" borderId="0" xfId="2" applyFill="1" applyBorder="1"/>
    <xf numFmtId="0" fontId="1" fillId="12" borderId="0" xfId="2" applyFill="1"/>
    <xf numFmtId="0" fontId="1" fillId="12" borderId="0" xfId="2" applyFill="1" applyAlignment="1">
      <alignment horizontal="center" vertical="center"/>
    </xf>
    <xf numFmtId="0" fontId="1" fillId="0" borderId="0" xfId="2"/>
    <xf numFmtId="0" fontId="1" fillId="0" borderId="26" xfId="2" applyBorder="1"/>
    <xf numFmtId="0" fontId="1" fillId="12" borderId="0" xfId="2" applyFont="1" applyFill="1" applyBorder="1" applyAlignment="1">
      <alignment horizontal="center" vertical="center"/>
    </xf>
    <xf numFmtId="2" fontId="24" fillId="12" borderId="0" xfId="2" applyNumberFormat="1" applyFont="1" applyFill="1" applyBorder="1"/>
    <xf numFmtId="9" fontId="24" fillId="12" borderId="25" xfId="8" applyFont="1" applyFill="1" applyBorder="1" applyAlignment="1">
      <alignment horizontal="center" vertical="center"/>
    </xf>
    <xf numFmtId="0" fontId="4" fillId="10" borderId="32" xfId="2" applyFont="1" applyFill="1" applyBorder="1"/>
    <xf numFmtId="0" fontId="1" fillId="0" borderId="35" xfId="2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" fillId="12" borderId="0" xfId="2" applyFont="1" applyFill="1" applyBorder="1" applyAlignment="1">
      <alignment horizontal="left" vertical="center"/>
    </xf>
    <xf numFmtId="0" fontId="24" fillId="12" borderId="0" xfId="2" applyFont="1" applyFill="1" applyBorder="1"/>
    <xf numFmtId="0" fontId="24" fillId="12" borderId="25" xfId="2" applyFont="1" applyFill="1" applyBorder="1"/>
    <xf numFmtId="0" fontId="1" fillId="10" borderId="20" xfId="2" applyFont="1" applyFill="1" applyBorder="1"/>
    <xf numFmtId="0" fontId="1" fillId="10" borderId="20" xfId="2" applyFill="1" applyBorder="1" applyAlignment="1">
      <alignment horizontal="right"/>
    </xf>
    <xf numFmtId="0" fontId="1" fillId="10" borderId="24" xfId="2" applyFont="1" applyFill="1" applyBorder="1" applyAlignment="1">
      <alignment horizontal="left" vertical="center"/>
    </xf>
    <xf numFmtId="2" fontId="1" fillId="10" borderId="18" xfId="2" applyNumberFormat="1" applyFill="1" applyBorder="1" applyAlignment="1">
      <alignment horizontal="right" vertical="center"/>
    </xf>
    <xf numFmtId="0" fontId="9" fillId="10" borderId="27" xfId="2" applyFont="1" applyFill="1" applyBorder="1" applyAlignment="1">
      <alignment vertical="center"/>
    </xf>
    <xf numFmtId="0" fontId="1" fillId="12" borderId="0" xfId="2" applyFill="1" applyBorder="1" applyAlignment="1">
      <alignment vertical="center"/>
    </xf>
    <xf numFmtId="0" fontId="24" fillId="12" borderId="0" xfId="2" applyFont="1" applyFill="1" applyBorder="1" applyAlignment="1">
      <alignment vertical="center"/>
    </xf>
    <xf numFmtId="0" fontId="24" fillId="12" borderId="25" xfId="2" applyFont="1" applyFill="1" applyBorder="1" applyAlignment="1">
      <alignment vertical="center"/>
    </xf>
    <xf numFmtId="0" fontId="1" fillId="10" borderId="40" xfId="2" applyFont="1" applyFill="1" applyBorder="1"/>
    <xf numFmtId="0" fontId="1" fillId="10" borderId="40" xfId="2" applyFill="1" applyBorder="1" applyAlignment="1">
      <alignment horizontal="right" vertical="center"/>
    </xf>
    <xf numFmtId="0" fontId="1" fillId="10" borderId="41" xfId="2" applyFont="1" applyFill="1" applyBorder="1" applyAlignment="1">
      <alignment horizontal="left" vertical="center"/>
    </xf>
    <xf numFmtId="0" fontId="9" fillId="10" borderId="42" xfId="2" applyFont="1" applyFill="1" applyBorder="1" applyAlignment="1">
      <alignment horizontal="left" vertical="center"/>
    </xf>
    <xf numFmtId="0" fontId="1" fillId="12" borderId="25" xfId="2" applyFill="1" applyBorder="1"/>
    <xf numFmtId="0" fontId="4" fillId="10" borderId="43" xfId="2" applyFont="1" applyFill="1" applyBorder="1"/>
    <xf numFmtId="0" fontId="1" fillId="10" borderId="20" xfId="2" applyFill="1" applyBorder="1" applyAlignment="1">
      <alignment horizontal="center" vertical="center"/>
    </xf>
    <xf numFmtId="0" fontId="1" fillId="10" borderId="21" xfId="2" applyFont="1" applyFill="1" applyBorder="1" applyAlignment="1">
      <alignment horizontal="center" vertical="center"/>
    </xf>
    <xf numFmtId="0" fontId="1" fillId="10" borderId="21" xfId="2" applyFill="1" applyBorder="1" applyAlignment="1">
      <alignment horizontal="center" vertical="center"/>
    </xf>
    <xf numFmtId="168" fontId="1" fillId="12" borderId="0" xfId="2" applyNumberFormat="1" applyFill="1" applyAlignment="1">
      <alignment horizontal="center" vertical="center"/>
    </xf>
    <xf numFmtId="1" fontId="19" fillId="12" borderId="19" xfId="2" applyNumberFormat="1" applyFont="1" applyFill="1" applyBorder="1" applyAlignment="1" applyProtection="1">
      <alignment horizontal="center" vertical="center"/>
    </xf>
    <xf numFmtId="0" fontId="1" fillId="12" borderId="26" xfId="2" applyFont="1" applyFill="1" applyBorder="1"/>
    <xf numFmtId="0" fontId="4" fillId="12" borderId="0" xfId="2" applyFont="1" applyFill="1" applyBorder="1"/>
    <xf numFmtId="0" fontId="4" fillId="8" borderId="1" xfId="2" applyFont="1" applyFill="1" applyBorder="1" applyAlignment="1">
      <alignment horizontal="center" vertical="center"/>
    </xf>
    <xf numFmtId="0" fontId="4" fillId="8" borderId="2" xfId="2" applyFont="1" applyFill="1" applyBorder="1" applyAlignment="1">
      <alignment horizontal="center" vertical="center"/>
    </xf>
    <xf numFmtId="0" fontId="4" fillId="9" borderId="2" xfId="2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10" borderId="1" xfId="2" applyFont="1" applyFill="1" applyBorder="1" applyAlignment="1">
      <alignment horizontal="center" vertical="center"/>
    </xf>
    <xf numFmtId="0" fontId="1" fillId="12" borderId="26" xfId="2" applyFill="1" applyBorder="1"/>
    <xf numFmtId="0" fontId="1" fillId="10" borderId="2" xfId="2" applyFill="1" applyBorder="1" applyAlignment="1">
      <alignment horizontal="left" vertical="top"/>
    </xf>
    <xf numFmtId="0" fontId="4" fillId="11" borderId="2" xfId="2" applyFont="1" applyFill="1" applyBorder="1" applyAlignment="1">
      <alignment horizontal="center" vertical="center"/>
    </xf>
    <xf numFmtId="0" fontId="4" fillId="10" borderId="5" xfId="2" applyFont="1" applyFill="1" applyBorder="1" applyAlignment="1">
      <alignment horizontal="center" vertical="center"/>
    </xf>
    <xf numFmtId="0" fontId="1" fillId="10" borderId="2" xfId="2" applyFont="1" applyFill="1" applyBorder="1" applyAlignment="1">
      <alignment horizontal="left" vertical="top" wrapText="1"/>
    </xf>
    <xf numFmtId="0" fontId="4" fillId="11" borderId="18" xfId="2" applyFont="1" applyFill="1" applyBorder="1" applyAlignment="1">
      <alignment horizontal="center" vertical="center"/>
    </xf>
    <xf numFmtId="0" fontId="4" fillId="10" borderId="2" xfId="2" applyFont="1" applyFill="1" applyBorder="1" applyAlignment="1">
      <alignment horizontal="center" vertical="center"/>
    </xf>
    <xf numFmtId="2" fontId="13" fillId="10" borderId="2" xfId="2" applyNumberFormat="1" applyFont="1" applyFill="1" applyBorder="1" applyAlignment="1">
      <alignment horizontal="center" vertical="center"/>
    </xf>
    <xf numFmtId="2" fontId="13" fillId="10" borderId="18" xfId="2" applyNumberFormat="1" applyFont="1" applyFill="1" applyBorder="1" applyAlignment="1">
      <alignment horizontal="center" vertical="center"/>
    </xf>
    <xf numFmtId="2" fontId="25" fillId="10" borderId="18" xfId="2" applyNumberFormat="1" applyFont="1" applyFill="1" applyBorder="1" applyAlignment="1">
      <alignment horizontal="right" vertical="center"/>
    </xf>
    <xf numFmtId="0" fontId="1" fillId="10" borderId="24" xfId="2" applyFont="1" applyFill="1" applyBorder="1" applyAlignment="1">
      <alignment vertical="center"/>
    </xf>
    <xf numFmtId="0" fontId="1" fillId="10" borderId="24" xfId="2" applyFill="1" applyBorder="1"/>
    <xf numFmtId="0" fontId="1" fillId="10" borderId="27" xfId="2" applyFill="1" applyBorder="1"/>
    <xf numFmtId="0" fontId="12" fillId="10" borderId="2" xfId="2" applyFont="1" applyFill="1" applyBorder="1" applyAlignment="1">
      <alignment horizontal="left" vertical="top"/>
    </xf>
    <xf numFmtId="9" fontId="1" fillId="10" borderId="2" xfId="8" applyFont="1" applyFill="1" applyBorder="1" applyAlignment="1">
      <alignment horizontal="center" vertical="center"/>
    </xf>
    <xf numFmtId="9" fontId="1" fillId="10" borderId="1" xfId="2" applyNumberFormat="1" applyFill="1" applyBorder="1"/>
    <xf numFmtId="0" fontId="1" fillId="12" borderId="28" xfId="2" applyFill="1" applyBorder="1"/>
    <xf numFmtId="0" fontId="1" fillId="12" borderId="29" xfId="2" applyFill="1" applyBorder="1"/>
    <xf numFmtId="0" fontId="1" fillId="12" borderId="29" xfId="2" applyFill="1" applyBorder="1" applyAlignment="1">
      <alignment horizontal="center" vertical="center"/>
    </xf>
    <xf numFmtId="0" fontId="1" fillId="12" borderId="30" xfId="2" applyFill="1" applyBorder="1"/>
    <xf numFmtId="0" fontId="1" fillId="0" borderId="1" xfId="2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1" fillId="0" borderId="0" xfId="2" applyFont="1" applyAlignment="1">
      <alignment horizontal="left" vertical="top"/>
    </xf>
    <xf numFmtId="164" fontId="1" fillId="0" borderId="2" xfId="7" applyNumberFormat="1" applyFont="1" applyFill="1" applyBorder="1" applyAlignment="1" applyProtection="1">
      <alignment horizontal="center" vertical="center"/>
      <protection locked="0"/>
    </xf>
    <xf numFmtId="2" fontId="1" fillId="0" borderId="2" xfId="7" applyNumberFormat="1" applyFont="1" applyBorder="1" applyAlignment="1">
      <alignment horizontal="center" vertical="center"/>
    </xf>
    <xf numFmtId="2" fontId="1" fillId="11" borderId="2" xfId="7" applyNumberFormat="1" applyFont="1" applyFill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164" fontId="4" fillId="0" borderId="2" xfId="7" applyNumberFormat="1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 applyProtection="1">
      <alignment horizontal="center" vertical="distributed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2" borderId="18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Protection="1">
      <protection locked="0"/>
    </xf>
    <xf numFmtId="0" fontId="2" fillId="0" borderId="18" xfId="0" applyFont="1" applyFill="1" applyBorder="1" applyAlignment="1" applyProtection="1">
      <alignment horizontal="left" vertical="distributed"/>
      <protection locked="0"/>
    </xf>
    <xf numFmtId="0" fontId="2" fillId="0" borderId="18" xfId="0" applyFont="1" applyBorder="1" applyAlignment="1" applyProtection="1">
      <protection locked="0"/>
    </xf>
    <xf numFmtId="0" fontId="2" fillId="2" borderId="18" xfId="0" applyFont="1" applyFill="1" applyBorder="1" applyAlignment="1" applyProtection="1">
      <alignment horizontal="left" vertical="distributed"/>
      <protection locked="0"/>
    </xf>
    <xf numFmtId="0" fontId="2" fillId="0" borderId="18" xfId="0" applyFont="1" applyBorder="1" applyProtection="1">
      <protection locked="0"/>
    </xf>
    <xf numFmtId="0" fontId="2" fillId="2" borderId="20" xfId="0" applyFont="1" applyFill="1" applyBorder="1" applyAlignment="1" applyProtection="1">
      <alignment horizontal="left" vertical="distributed"/>
      <protection locked="0"/>
    </xf>
    <xf numFmtId="0" fontId="4" fillId="3" borderId="44" xfId="0" applyFont="1" applyFill="1" applyBorder="1" applyAlignment="1" applyProtection="1">
      <alignment horizontal="center" vertical="center"/>
    </xf>
    <xf numFmtId="16" fontId="2" fillId="0" borderId="45" xfId="0" quotePrefix="1" applyNumberFormat="1" applyFont="1" applyBorder="1" applyAlignment="1" applyProtection="1">
      <alignment horizontal="center" vertical="center"/>
    </xf>
    <xf numFmtId="0" fontId="2" fillId="0" borderId="45" xfId="0" applyFont="1" applyBorder="1" applyAlignment="1" applyProtection="1">
      <alignment horizontal="center" vertical="center"/>
    </xf>
    <xf numFmtId="0" fontId="2" fillId="0" borderId="46" xfId="0" applyFont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vertical="center" wrapText="1"/>
    </xf>
    <xf numFmtId="0" fontId="4" fillId="14" borderId="2" xfId="0" applyFont="1" applyFill="1" applyBorder="1" applyAlignment="1" applyProtection="1">
      <alignment horizontal="center" textRotation="180"/>
      <protection locked="0"/>
    </xf>
    <xf numFmtId="0" fontId="2" fillId="14" borderId="2" xfId="0" applyFont="1" applyFill="1" applyBorder="1" applyProtection="1">
      <protection locked="0"/>
    </xf>
    <xf numFmtId="0" fontId="4" fillId="3" borderId="32" xfId="0" applyFont="1" applyFill="1" applyBorder="1" applyAlignment="1" applyProtection="1">
      <alignment horizontal="center" vertical="center" textRotation="180"/>
    </xf>
    <xf numFmtId="0" fontId="17" fillId="8" borderId="12" xfId="0" applyFont="1" applyFill="1" applyBorder="1" applyAlignment="1" applyProtection="1">
      <alignment horizontal="center" vertical="center" textRotation="180"/>
    </xf>
    <xf numFmtId="2" fontId="10" fillId="9" borderId="17" xfId="0" applyNumberFormat="1" applyFont="1" applyFill="1" applyBorder="1" applyAlignment="1" applyProtection="1">
      <alignment vertical="center"/>
      <protection locked="0"/>
    </xf>
    <xf numFmtId="2" fontId="10" fillId="11" borderId="40" xfId="0" applyNumberFormat="1" applyFont="1" applyFill="1" applyBorder="1" applyAlignment="1" applyProtection="1">
      <alignment horizontal="center" vertical="center"/>
      <protection locked="0"/>
    </xf>
    <xf numFmtId="10" fontId="10" fillId="8" borderId="47" xfId="0" applyNumberFormat="1" applyFont="1" applyFill="1" applyBorder="1" applyAlignment="1" applyProtection="1">
      <alignment horizontal="center" vertical="center"/>
      <protection locked="0"/>
    </xf>
    <xf numFmtId="10" fontId="10" fillId="9" borderId="48" xfId="0" applyNumberFormat="1" applyFont="1" applyFill="1" applyBorder="1" applyAlignment="1" applyProtection="1">
      <alignment horizontal="center" vertical="center"/>
      <protection locked="0"/>
    </xf>
    <xf numFmtId="10" fontId="10" fillId="11" borderId="40" xfId="8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11" fillId="15" borderId="34" xfId="0" applyFont="1" applyFill="1" applyBorder="1" applyAlignment="1" applyProtection="1">
      <alignment horizontal="center" vertical="center" textRotation="180" wrapText="1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49" fontId="27" fillId="0" borderId="11" xfId="0" applyNumberFormat="1" applyFont="1" applyFill="1" applyBorder="1" applyAlignment="1">
      <alignment horizontal="center" vertical="center"/>
    </xf>
    <xf numFmtId="49" fontId="27" fillId="0" borderId="2" xfId="0" applyNumberFormat="1" applyFont="1" applyFill="1" applyBorder="1" applyAlignment="1">
      <alignment horizontal="left" vertical="center"/>
    </xf>
    <xf numFmtId="0" fontId="27" fillId="0" borderId="11" xfId="0" applyNumberFormat="1" applyFont="1" applyFill="1" applyBorder="1" applyAlignment="1">
      <alignment horizontal="center" vertical="center"/>
    </xf>
    <xf numFmtId="1" fontId="27" fillId="0" borderId="11" xfId="0" applyNumberFormat="1" applyFont="1" applyFill="1" applyBorder="1" applyAlignment="1">
      <alignment horizontal="center" vertical="center"/>
    </xf>
    <xf numFmtId="1" fontId="27" fillId="0" borderId="2" xfId="0" applyNumberFormat="1" applyFont="1" applyFill="1" applyBorder="1" applyAlignment="1">
      <alignment horizontal="left" vertical="center"/>
    </xf>
    <xf numFmtId="49" fontId="27" fillId="0" borderId="18" xfId="0" applyNumberFormat="1" applyFont="1" applyFill="1" applyBorder="1" applyAlignment="1">
      <alignment vertical="center"/>
    </xf>
    <xf numFmtId="1" fontId="27" fillId="0" borderId="17" xfId="0" applyNumberFormat="1" applyFont="1" applyFill="1" applyBorder="1" applyAlignment="1">
      <alignment horizontal="center" vertical="center"/>
    </xf>
    <xf numFmtId="1" fontId="27" fillId="0" borderId="48" xfId="0" applyNumberFormat="1" applyFont="1" applyFill="1" applyBorder="1" applyAlignment="1">
      <alignment horizontal="left" vertical="center"/>
    </xf>
    <xf numFmtId="49" fontId="27" fillId="2" borderId="11" xfId="0" applyNumberFormat="1" applyFont="1" applyFill="1" applyBorder="1" applyAlignment="1">
      <alignment horizontal="center" vertical="center"/>
    </xf>
    <xf numFmtId="49" fontId="27" fillId="2" borderId="2" xfId="0" applyNumberFormat="1" applyFont="1" applyFill="1" applyBorder="1" applyAlignment="1">
      <alignment horizontal="left" vertical="center"/>
    </xf>
    <xf numFmtId="49" fontId="27" fillId="0" borderId="17" xfId="0" applyNumberFormat="1" applyFont="1" applyFill="1" applyBorder="1" applyAlignment="1">
      <alignment horizontal="center" vertical="center"/>
    </xf>
    <xf numFmtId="49" fontId="27" fillId="0" borderId="48" xfId="0" applyNumberFormat="1" applyFont="1" applyFill="1" applyBorder="1" applyAlignment="1">
      <alignment horizontal="left" vertical="center"/>
    </xf>
    <xf numFmtId="0" fontId="22" fillId="0" borderId="0" xfId="0" applyFont="1"/>
    <xf numFmtId="0" fontId="4" fillId="0" borderId="2" xfId="0" applyFont="1" applyFill="1" applyBorder="1" applyAlignment="1" applyProtection="1">
      <alignment horizontal="left" vertical="center"/>
      <protection locked="0"/>
    </xf>
    <xf numFmtId="0" fontId="1" fillId="2" borderId="18" xfId="0" applyFont="1" applyFill="1" applyBorder="1" applyAlignment="1" applyProtection="1">
      <alignment horizontal="left" vertical="center"/>
      <protection locked="0"/>
    </xf>
    <xf numFmtId="0" fontId="1" fillId="0" borderId="18" xfId="0" applyFont="1" applyBorder="1" applyAlignment="1" applyProtection="1">
      <alignment horizontal="left" vertical="center"/>
      <protection locked="0"/>
    </xf>
    <xf numFmtId="1" fontId="1" fillId="2" borderId="20" xfId="0" applyNumberFormat="1" applyFont="1" applyFill="1" applyBorder="1" applyAlignment="1" applyProtection="1">
      <alignment horizontal="center" vertical="center" wrapText="1"/>
    </xf>
    <xf numFmtId="1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18" xfId="0" applyFont="1" applyFill="1" applyBorder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2" borderId="18" xfId="0" applyFont="1" applyFill="1" applyBorder="1" applyAlignment="1" applyProtection="1">
      <alignment horizontal="left" vertical="center" wrapText="1"/>
      <protection locked="0"/>
    </xf>
    <xf numFmtId="0" fontId="1" fillId="0" borderId="18" xfId="0" applyFont="1" applyFill="1" applyBorder="1" applyAlignment="1" applyProtection="1">
      <alignment horizontal="left" vertical="center"/>
      <protection locked="0"/>
    </xf>
    <xf numFmtId="49" fontId="4" fillId="0" borderId="2" xfId="0" applyNumberFormat="1" applyFont="1" applyFill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63" xfId="0" applyFont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2" xfId="0" applyFont="1" applyBorder="1" applyAlignment="1" applyProtection="1">
      <protection locked="0"/>
    </xf>
    <xf numFmtId="0" fontId="1" fillId="0" borderId="18" xfId="0" applyFont="1" applyBorder="1" applyProtection="1">
      <protection locked="0"/>
    </xf>
    <xf numFmtId="9" fontId="19" fillId="10" borderId="44" xfId="12" applyFont="1" applyFill="1" applyBorder="1" applyAlignment="1" applyProtection="1">
      <alignment horizontal="center" vertical="center"/>
    </xf>
    <xf numFmtId="1" fontId="7" fillId="11" borderId="2" xfId="0" applyNumberFormat="1" applyFont="1" applyFill="1" applyBorder="1" applyAlignment="1" applyProtection="1">
      <alignment horizontal="center" vertical="center"/>
      <protection locked="0"/>
    </xf>
    <xf numFmtId="0" fontId="1" fillId="11" borderId="2" xfId="0" applyFont="1" applyFill="1" applyBorder="1" applyAlignment="1" applyProtection="1">
      <alignment horizontal="center" vertical="center"/>
      <protection locked="0"/>
    </xf>
    <xf numFmtId="0" fontId="1" fillId="11" borderId="2" xfId="0" applyFont="1" applyFill="1" applyBorder="1" applyAlignment="1" applyProtection="1">
      <alignment horizontal="center"/>
      <protection locked="0"/>
    </xf>
    <xf numFmtId="0" fontId="2" fillId="11" borderId="2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  <xf numFmtId="0" fontId="2" fillId="11" borderId="2" xfId="0" applyFont="1" applyFill="1" applyBorder="1" applyAlignment="1" applyProtection="1">
      <alignment horizontal="center"/>
      <protection locked="0"/>
    </xf>
    <xf numFmtId="0" fontId="2" fillId="11" borderId="2" xfId="0" applyFont="1" applyFill="1" applyBorder="1" applyProtection="1">
      <protection locked="0"/>
    </xf>
    <xf numFmtId="0" fontId="2" fillId="11" borderId="0" xfId="0" applyFont="1" applyFill="1" applyAlignment="1" applyProtection="1">
      <alignment horizontal="center"/>
      <protection locked="0"/>
    </xf>
    <xf numFmtId="0" fontId="1" fillId="13" borderId="2" xfId="0" applyFont="1" applyFill="1" applyBorder="1" applyAlignment="1" applyProtection="1">
      <alignment horizontal="center"/>
      <protection locked="0"/>
    </xf>
    <xf numFmtId="0" fontId="2" fillId="13" borderId="2" xfId="0" applyFont="1" applyFill="1" applyBorder="1" applyAlignment="1" applyProtection="1">
      <alignment horizont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" fontId="7" fillId="13" borderId="2" xfId="0" applyNumberFormat="1" applyFont="1" applyFill="1" applyBorder="1" applyAlignment="1" applyProtection="1">
      <alignment horizontal="center" vertical="center"/>
      <protection locked="0"/>
    </xf>
    <xf numFmtId="0" fontId="2" fillId="13" borderId="2" xfId="0" applyFont="1" applyFill="1" applyBorder="1" applyAlignment="1" applyProtection="1">
      <alignment horizontal="center" vertical="center"/>
      <protection locked="0"/>
    </xf>
    <xf numFmtId="1" fontId="7" fillId="13" borderId="18" xfId="0" applyNumberFormat="1" applyFont="1" applyFill="1" applyBorder="1" applyAlignment="1" applyProtection="1">
      <alignment horizontal="center" vertical="center"/>
      <protection locked="0"/>
    </xf>
    <xf numFmtId="0" fontId="2" fillId="13" borderId="18" xfId="0" applyFont="1" applyFill="1" applyBorder="1" applyAlignment="1" applyProtection="1">
      <alignment horizontal="center" vertical="center"/>
      <protection locked="0"/>
    </xf>
    <xf numFmtId="0" fontId="2" fillId="13" borderId="20" xfId="0" applyFont="1" applyFill="1" applyBorder="1" applyAlignment="1" applyProtection="1">
      <alignment horizontal="center" vertical="center"/>
      <protection locked="0"/>
    </xf>
    <xf numFmtId="0" fontId="2" fillId="13" borderId="0" xfId="0" applyFont="1" applyFill="1" applyAlignment="1" applyProtection="1">
      <alignment horizontal="center"/>
      <protection locked="0"/>
    </xf>
    <xf numFmtId="2" fontId="2" fillId="16" borderId="2" xfId="0" applyNumberFormat="1" applyFont="1" applyFill="1" applyBorder="1" applyAlignment="1" applyProtection="1">
      <alignment horizontal="center" vertical="center"/>
      <protection locked="0"/>
    </xf>
    <xf numFmtId="0" fontId="6" fillId="17" borderId="15" xfId="0" applyFont="1" applyFill="1" applyBorder="1" applyAlignment="1" applyProtection="1">
      <alignment horizontal="center" vertical="center" wrapText="1"/>
    </xf>
    <xf numFmtId="1" fontId="1" fillId="17" borderId="20" xfId="0" applyNumberFormat="1" applyFont="1" applyFill="1" applyBorder="1" applyAlignment="1" applyProtection="1">
      <alignment horizontal="center" vertical="center" wrapText="1"/>
    </xf>
    <xf numFmtId="0" fontId="2" fillId="17" borderId="0" xfId="0" applyFont="1" applyFill="1" applyAlignment="1" applyProtection="1">
      <alignment horizontal="center" vertical="center"/>
      <protection locked="0"/>
    </xf>
    <xf numFmtId="0" fontId="22" fillId="0" borderId="2" xfId="0" applyFont="1" applyFill="1" applyBorder="1"/>
    <xf numFmtId="0" fontId="0" fillId="0" borderId="2" xfId="0" applyBorder="1"/>
    <xf numFmtId="0" fontId="1" fillId="0" borderId="2" xfId="0" applyFont="1" applyBorder="1"/>
    <xf numFmtId="0" fontId="21" fillId="2" borderId="2" xfId="0" applyFont="1" applyFill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166" fontId="20" fillId="7" borderId="2" xfId="0" applyNumberFormat="1" applyFont="1" applyFill="1" applyBorder="1" applyAlignment="1" applyProtection="1">
      <alignment horizontal="left" vertical="center"/>
      <protection locked="0"/>
    </xf>
    <xf numFmtId="0" fontId="20" fillId="0" borderId="2" xfId="0" applyFont="1" applyBorder="1" applyProtection="1">
      <protection locked="0"/>
    </xf>
    <xf numFmtId="0" fontId="20" fillId="0" borderId="2" xfId="0" applyFont="1" applyFill="1" applyBorder="1" applyAlignment="1" applyProtection="1">
      <alignment horizontal="center" vertical="center"/>
      <protection locked="0"/>
    </xf>
    <xf numFmtId="1" fontId="21" fillId="2" borderId="1" xfId="0" applyNumberFormat="1" applyFont="1" applyFill="1" applyBorder="1" applyAlignment="1" applyProtection="1">
      <alignment horizontal="center" vertical="center" wrapText="1"/>
    </xf>
    <xf numFmtId="0" fontId="21" fillId="11" borderId="2" xfId="0" applyFont="1" applyFill="1" applyBorder="1" applyAlignment="1" applyProtection="1">
      <alignment horizontal="center" vertical="center"/>
      <protection locked="0"/>
    </xf>
    <xf numFmtId="0" fontId="21" fillId="13" borderId="2" xfId="0" applyFont="1" applyFill="1" applyBorder="1" applyAlignment="1" applyProtection="1">
      <alignment horizontal="center"/>
      <protection locked="0"/>
    </xf>
    <xf numFmtId="0" fontId="21" fillId="0" borderId="2" xfId="0" applyFont="1" applyBorder="1" applyAlignment="1" applyProtection="1">
      <alignment horizontal="center" vertical="center"/>
      <protection locked="0"/>
    </xf>
    <xf numFmtId="1" fontId="21" fillId="2" borderId="2" xfId="0" applyNumberFormat="1" applyFont="1" applyFill="1" applyBorder="1" applyAlignment="1" applyProtection="1">
      <alignment horizontal="center" vertical="center"/>
      <protection locked="0"/>
    </xf>
    <xf numFmtId="0" fontId="21" fillId="2" borderId="2" xfId="0" applyFont="1" applyFill="1" applyBorder="1" applyAlignment="1" applyProtection="1">
      <alignment horizontal="center"/>
      <protection locked="0"/>
    </xf>
    <xf numFmtId="1" fontId="21" fillId="2" borderId="1" xfId="0" applyNumberFormat="1" applyFont="1" applyFill="1" applyBorder="1" applyAlignment="1" applyProtection="1">
      <alignment horizontal="center" vertical="center"/>
      <protection locked="0"/>
    </xf>
    <xf numFmtId="1" fontId="21" fillId="2" borderId="8" xfId="0" applyNumberFormat="1" applyFont="1" applyFill="1" applyBorder="1" applyAlignment="1" applyProtection="1">
      <alignment horizontal="center" vertical="center"/>
      <protection locked="0"/>
    </xf>
    <xf numFmtId="0" fontId="21" fillId="2" borderId="2" xfId="0" applyNumberFormat="1" applyFont="1" applyFill="1" applyBorder="1" applyAlignment="1" applyProtection="1">
      <alignment horizontal="center" vertical="center"/>
      <protection locked="0"/>
    </xf>
    <xf numFmtId="17" fontId="0" fillId="0" borderId="1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1" borderId="49" xfId="0" applyFill="1" applyBorder="1" applyAlignment="1">
      <alignment horizontal="center"/>
    </xf>
    <xf numFmtId="0" fontId="0" fillId="11" borderId="50" xfId="0" applyFill="1" applyBorder="1" applyAlignment="1">
      <alignment horizontal="center"/>
    </xf>
    <xf numFmtId="0" fontId="4" fillId="10" borderId="11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0" fontId="14" fillId="12" borderId="32" xfId="0" applyFont="1" applyFill="1" applyBorder="1" applyAlignment="1">
      <alignment horizontal="center" vertical="center"/>
    </xf>
    <xf numFmtId="0" fontId="14" fillId="12" borderId="35" xfId="0" applyFont="1" applyFill="1" applyBorder="1" applyAlignment="1">
      <alignment horizontal="center" vertical="center"/>
    </xf>
    <xf numFmtId="0" fontId="14" fillId="12" borderId="51" xfId="0" applyFont="1" applyFill="1" applyBorder="1" applyAlignment="1">
      <alignment horizontal="center" vertical="center"/>
    </xf>
    <xf numFmtId="0" fontId="4" fillId="8" borderId="34" xfId="0" applyFont="1" applyFill="1" applyBorder="1" applyAlignment="1" applyProtection="1">
      <alignment horizontal="center" textRotation="180"/>
      <protection locked="0"/>
    </xf>
    <xf numFmtId="0" fontId="4" fillId="8" borderId="22" xfId="0" applyFont="1" applyFill="1" applyBorder="1" applyAlignment="1" applyProtection="1">
      <alignment horizontal="center" textRotation="180"/>
      <protection locked="0"/>
    </xf>
    <xf numFmtId="0" fontId="12" fillId="8" borderId="36" xfId="0" applyFont="1" applyFill="1" applyBorder="1" applyAlignment="1" applyProtection="1">
      <alignment horizontal="center"/>
      <protection locked="0"/>
    </xf>
    <xf numFmtId="0" fontId="12" fillId="8" borderId="53" xfId="0" applyFont="1" applyFill="1" applyBorder="1" applyAlignment="1" applyProtection="1">
      <alignment horizontal="center"/>
      <protection locked="0"/>
    </xf>
    <xf numFmtId="0" fontId="12" fillId="8" borderId="54" xfId="0" applyFont="1" applyFill="1" applyBorder="1" applyAlignment="1" applyProtection="1">
      <alignment horizontal="center"/>
      <protection locked="0"/>
    </xf>
    <xf numFmtId="0" fontId="12" fillId="9" borderId="36" xfId="0" applyFont="1" applyFill="1" applyBorder="1" applyAlignment="1" applyProtection="1">
      <alignment horizontal="center"/>
      <protection locked="0"/>
    </xf>
    <xf numFmtId="0" fontId="12" fillId="9" borderId="53" xfId="0" applyFont="1" applyFill="1" applyBorder="1" applyAlignment="1" applyProtection="1">
      <alignment horizontal="center"/>
      <protection locked="0"/>
    </xf>
    <xf numFmtId="0" fontId="12" fillId="9" borderId="54" xfId="0" applyFont="1" applyFill="1" applyBorder="1" applyAlignment="1" applyProtection="1">
      <alignment horizontal="center"/>
      <protection locked="0"/>
    </xf>
    <xf numFmtId="0" fontId="11" fillId="8" borderId="32" xfId="0" applyFont="1" applyFill="1" applyBorder="1" applyAlignment="1" applyProtection="1">
      <alignment horizontal="center" textRotation="180"/>
      <protection locked="0"/>
    </xf>
    <xf numFmtId="0" fontId="11" fillId="8" borderId="55" xfId="0" applyFont="1" applyFill="1" applyBorder="1" applyAlignment="1" applyProtection="1">
      <alignment horizontal="center" textRotation="180"/>
      <protection locked="0"/>
    </xf>
    <xf numFmtId="0" fontId="4" fillId="9" borderId="34" xfId="0" applyFont="1" applyFill="1" applyBorder="1" applyAlignment="1" applyProtection="1">
      <alignment horizontal="center" textRotation="180"/>
      <protection locked="0"/>
    </xf>
    <xf numFmtId="0" fontId="4" fillId="9" borderId="22" xfId="0" applyFont="1" applyFill="1" applyBorder="1" applyAlignment="1" applyProtection="1">
      <alignment horizontal="center" textRotation="180"/>
      <protection locked="0"/>
    </xf>
    <xf numFmtId="0" fontId="13" fillId="11" borderId="56" xfId="0" applyFont="1" applyFill="1" applyBorder="1" applyAlignment="1" applyProtection="1">
      <alignment horizontal="center" textRotation="180"/>
      <protection locked="0"/>
    </xf>
    <xf numFmtId="0" fontId="13" fillId="11" borderId="57" xfId="0" applyFont="1" applyFill="1" applyBorder="1" applyAlignment="1" applyProtection="1">
      <alignment horizontal="center" textRotation="180"/>
      <protection locked="0"/>
    </xf>
    <xf numFmtId="0" fontId="4" fillId="16" borderId="7" xfId="0" applyFont="1" applyFill="1" applyBorder="1" applyAlignment="1" applyProtection="1">
      <alignment horizontal="center" textRotation="180"/>
      <protection locked="0"/>
    </xf>
    <xf numFmtId="0" fontId="11" fillId="11" borderId="52" xfId="0" applyFont="1" applyFill="1" applyBorder="1" applyAlignment="1" applyProtection="1">
      <alignment horizontal="center" vertical="center" textRotation="180"/>
      <protection locked="0"/>
    </xf>
    <xf numFmtId="0" fontId="11" fillId="11" borderId="19" xfId="0" applyFont="1" applyFill="1" applyBorder="1" applyAlignment="1" applyProtection="1">
      <alignment horizontal="center" vertical="center" textRotation="180"/>
      <protection locked="0"/>
    </xf>
    <xf numFmtId="0" fontId="4" fillId="3" borderId="15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</xf>
    <xf numFmtId="0" fontId="4" fillId="3" borderId="32" xfId="0" applyFont="1" applyFill="1" applyBorder="1" applyAlignment="1" applyProtection="1">
      <alignment horizontal="center"/>
    </xf>
    <xf numFmtId="0" fontId="4" fillId="3" borderId="51" xfId="0" applyFont="1" applyFill="1" applyBorder="1" applyAlignment="1" applyProtection="1">
      <alignment horizontal="center"/>
    </xf>
    <xf numFmtId="1" fontId="4" fillId="3" borderId="32" xfId="0" applyNumberFormat="1" applyFont="1" applyFill="1" applyBorder="1" applyAlignment="1" applyProtection="1">
      <alignment horizontal="center" vertical="center" wrapText="1"/>
    </xf>
    <xf numFmtId="1" fontId="4" fillId="3" borderId="35" xfId="0" applyNumberFormat="1" applyFont="1" applyFill="1" applyBorder="1" applyAlignment="1" applyProtection="1">
      <alignment horizontal="center" vertical="center" wrapText="1"/>
    </xf>
    <xf numFmtId="1" fontId="4" fillId="3" borderId="51" xfId="0" applyNumberFormat="1" applyFont="1" applyFill="1" applyBorder="1" applyAlignment="1" applyProtection="1">
      <alignment horizontal="center" vertical="center" wrapText="1"/>
    </xf>
    <xf numFmtId="1" fontId="4" fillId="3" borderId="55" xfId="0" applyNumberFormat="1" applyFont="1" applyFill="1" applyBorder="1" applyAlignment="1" applyProtection="1">
      <alignment horizontal="center" vertical="center" wrapText="1"/>
    </xf>
    <xf numFmtId="1" fontId="4" fillId="3" borderId="21" xfId="0" applyNumberFormat="1" applyFont="1" applyFill="1" applyBorder="1" applyAlignment="1" applyProtection="1">
      <alignment horizontal="center" vertical="center" wrapText="1"/>
    </xf>
    <xf numFmtId="1" fontId="4" fillId="3" borderId="33" xfId="0" applyNumberFormat="1" applyFont="1" applyFill="1" applyBorder="1" applyAlignment="1" applyProtection="1">
      <alignment horizontal="center" vertical="center" wrapText="1"/>
    </xf>
    <xf numFmtId="9" fontId="4" fillId="3" borderId="9" xfId="8" applyFont="1" applyFill="1" applyBorder="1" applyAlignment="1" applyProtection="1">
      <alignment horizontal="center" vertical="center"/>
    </xf>
    <xf numFmtId="9" fontId="4" fillId="3" borderId="10" xfId="8" applyFont="1" applyFill="1" applyBorder="1" applyAlignment="1" applyProtection="1">
      <alignment horizontal="center" vertical="center"/>
    </xf>
    <xf numFmtId="0" fontId="2" fillId="3" borderId="32" xfId="0" applyFont="1" applyFill="1" applyBorder="1" applyAlignment="1" applyProtection="1">
      <alignment horizontal="center" vertical="center" wrapText="1"/>
    </xf>
    <xf numFmtId="0" fontId="2" fillId="3" borderId="35" xfId="0" applyFont="1" applyFill="1" applyBorder="1" applyAlignment="1" applyProtection="1">
      <alignment horizontal="center" vertical="center" wrapText="1"/>
    </xf>
    <xf numFmtId="0" fontId="2" fillId="3" borderId="28" xfId="0" applyFont="1" applyFill="1" applyBorder="1" applyAlignment="1" applyProtection="1">
      <alignment horizontal="center" vertical="center" wrapText="1"/>
    </xf>
    <xf numFmtId="0" fontId="2" fillId="3" borderId="29" xfId="0" applyFont="1" applyFill="1" applyBorder="1" applyAlignment="1" applyProtection="1">
      <alignment horizontal="center" vertical="center" wrapText="1"/>
    </xf>
    <xf numFmtId="9" fontId="4" fillId="2" borderId="51" xfId="0" applyNumberFormat="1" applyFont="1" applyFill="1" applyBorder="1" applyAlignment="1" applyProtection="1">
      <alignment horizontal="center" vertical="center"/>
    </xf>
    <xf numFmtId="9" fontId="4" fillId="2" borderId="30" xfId="0" applyNumberFormat="1" applyFont="1" applyFill="1" applyBorder="1" applyAlignment="1" applyProtection="1">
      <alignment horizontal="center" vertical="center"/>
    </xf>
    <xf numFmtId="0" fontId="6" fillId="3" borderId="32" xfId="0" applyFont="1" applyFill="1" applyBorder="1" applyAlignment="1" applyProtection="1">
      <alignment horizontal="center" vertical="center" wrapText="1"/>
    </xf>
    <xf numFmtId="0" fontId="6" fillId="3" borderId="35" xfId="0" applyFont="1" applyFill="1" applyBorder="1" applyAlignment="1" applyProtection="1">
      <alignment horizontal="center" vertical="center" wrapText="1"/>
    </xf>
    <xf numFmtId="0" fontId="6" fillId="3" borderId="51" xfId="0" applyFont="1" applyFill="1" applyBorder="1" applyAlignment="1" applyProtection="1">
      <alignment horizontal="center" vertical="center" wrapText="1"/>
    </xf>
    <xf numFmtId="0" fontId="11" fillId="9" borderId="52" xfId="0" applyFont="1" applyFill="1" applyBorder="1" applyAlignment="1" applyProtection="1">
      <alignment horizontal="center" textRotation="180"/>
      <protection locked="0"/>
    </xf>
    <xf numFmtId="0" fontId="11" fillId="9" borderId="19" xfId="0" applyFont="1" applyFill="1" applyBorder="1" applyAlignment="1" applyProtection="1">
      <alignment horizontal="center" textRotation="180"/>
      <protection locked="0"/>
    </xf>
    <xf numFmtId="1" fontId="4" fillId="3" borderId="28" xfId="0" applyNumberFormat="1" applyFont="1" applyFill="1" applyBorder="1" applyAlignment="1" applyProtection="1">
      <alignment horizontal="center"/>
    </xf>
    <xf numFmtId="1" fontId="4" fillId="3" borderId="30" xfId="0" applyNumberFormat="1" applyFont="1" applyFill="1" applyBorder="1" applyAlignment="1" applyProtection="1">
      <alignment horizontal="center"/>
    </xf>
    <xf numFmtId="17" fontId="1" fillId="0" borderId="20" xfId="2" applyNumberFormat="1" applyBorder="1" applyAlignment="1">
      <alignment horizontal="center" vertical="center"/>
    </xf>
    <xf numFmtId="0" fontId="1" fillId="0" borderId="19" xfId="2" applyBorder="1" applyAlignment="1">
      <alignment horizontal="center" vertical="center"/>
    </xf>
    <xf numFmtId="0" fontId="1" fillId="0" borderId="21" xfId="2" applyBorder="1" applyAlignment="1">
      <alignment horizontal="center"/>
    </xf>
    <xf numFmtId="0" fontId="1" fillId="11" borderId="62" xfId="2" applyFill="1" applyBorder="1" applyAlignment="1">
      <alignment horizontal="center"/>
    </xf>
    <xf numFmtId="0" fontId="1" fillId="11" borderId="30" xfId="2" applyFill="1" applyBorder="1" applyAlignment="1">
      <alignment horizontal="center"/>
    </xf>
    <xf numFmtId="167" fontId="1" fillId="10" borderId="21" xfId="2" applyNumberFormat="1" applyFill="1" applyBorder="1" applyAlignment="1">
      <alignment horizontal="center" vertical="center"/>
    </xf>
    <xf numFmtId="167" fontId="1" fillId="10" borderId="19" xfId="2" applyNumberFormat="1" applyFill="1" applyBorder="1" applyAlignment="1">
      <alignment horizontal="center" vertical="center"/>
    </xf>
    <xf numFmtId="0" fontId="1" fillId="12" borderId="0" xfId="2" applyFill="1" applyBorder="1" applyAlignment="1">
      <alignment horizontal="center"/>
    </xf>
    <xf numFmtId="0" fontId="1" fillId="12" borderId="25" xfId="2" applyFill="1" applyBorder="1" applyAlignment="1">
      <alignment horizontal="center"/>
    </xf>
    <xf numFmtId="0" fontId="20" fillId="12" borderId="29" xfId="2" applyFont="1" applyFill="1" applyBorder="1" applyAlignment="1">
      <alignment horizontal="center" vertical="center"/>
    </xf>
    <xf numFmtId="0" fontId="26" fillId="12" borderId="32" xfId="2" applyFont="1" applyFill="1" applyBorder="1" applyAlignment="1">
      <alignment horizontal="left" vertical="top" wrapText="1"/>
    </xf>
    <xf numFmtId="0" fontId="26" fillId="12" borderId="35" xfId="2" applyFont="1" applyFill="1" applyBorder="1" applyAlignment="1">
      <alignment horizontal="left" vertical="top" wrapText="1"/>
    </xf>
    <xf numFmtId="0" fontId="26" fillId="12" borderId="51" xfId="2" applyFont="1" applyFill="1" applyBorder="1" applyAlignment="1">
      <alignment horizontal="left" vertical="top" wrapText="1"/>
    </xf>
    <xf numFmtId="0" fontId="26" fillId="12" borderId="26" xfId="2" applyFont="1" applyFill="1" applyBorder="1" applyAlignment="1">
      <alignment horizontal="left" vertical="top" wrapText="1"/>
    </xf>
    <xf numFmtId="0" fontId="26" fillId="12" borderId="0" xfId="2" applyFont="1" applyFill="1" applyBorder="1" applyAlignment="1">
      <alignment horizontal="left" vertical="top" wrapText="1"/>
    </xf>
    <xf numFmtId="0" fontId="26" fillId="12" borderId="25" xfId="2" applyFont="1" applyFill="1" applyBorder="1" applyAlignment="1">
      <alignment horizontal="left" vertical="top" wrapText="1"/>
    </xf>
    <xf numFmtId="0" fontId="26" fillId="12" borderId="28" xfId="2" applyFont="1" applyFill="1" applyBorder="1" applyAlignment="1">
      <alignment horizontal="left" vertical="top" wrapText="1"/>
    </xf>
    <xf numFmtId="0" fontId="26" fillId="12" borderId="29" xfId="2" applyFont="1" applyFill="1" applyBorder="1" applyAlignment="1">
      <alignment horizontal="left" vertical="top" wrapText="1"/>
    </xf>
    <xf numFmtId="0" fontId="26" fillId="12" borderId="30" xfId="2" applyFont="1" applyFill="1" applyBorder="1" applyAlignment="1">
      <alignment horizontal="left" vertical="top" wrapText="1"/>
    </xf>
    <xf numFmtId="0" fontId="14" fillId="12" borderId="32" xfId="2" applyFont="1" applyFill="1" applyBorder="1" applyAlignment="1">
      <alignment horizontal="center" vertical="center"/>
    </xf>
    <xf numFmtId="0" fontId="14" fillId="12" borderId="35" xfId="2" applyFont="1" applyFill="1" applyBorder="1" applyAlignment="1">
      <alignment horizontal="center" vertical="center"/>
    </xf>
    <xf numFmtId="0" fontId="14" fillId="12" borderId="51" xfId="2" applyFont="1" applyFill="1" applyBorder="1" applyAlignment="1">
      <alignment horizontal="center" vertical="center"/>
    </xf>
    <xf numFmtId="0" fontId="1" fillId="11" borderId="58" xfId="2" applyFill="1" applyBorder="1" applyAlignment="1">
      <alignment horizontal="center"/>
    </xf>
    <xf numFmtId="0" fontId="1" fillId="11" borderId="59" xfId="2" applyFill="1" applyBorder="1" applyAlignment="1">
      <alignment horizontal="center"/>
    </xf>
    <xf numFmtId="0" fontId="1" fillId="10" borderId="60" xfId="2" applyFont="1" applyFill="1" applyBorder="1" applyAlignment="1">
      <alignment horizontal="center" vertical="center"/>
    </xf>
    <xf numFmtId="0" fontId="1" fillId="10" borderId="61" xfId="2" applyFont="1" applyFill="1" applyBorder="1" applyAlignment="1">
      <alignment horizontal="center" vertical="center"/>
    </xf>
    <xf numFmtId="0" fontId="4" fillId="10" borderId="23" xfId="2" applyFont="1" applyFill="1" applyBorder="1" applyAlignment="1">
      <alignment horizontal="center" vertical="center"/>
    </xf>
    <xf numFmtId="0" fontId="4" fillId="10" borderId="17" xfId="2" applyFont="1" applyFill="1" applyBorder="1" applyAlignment="1">
      <alignment horizontal="center" vertical="center"/>
    </xf>
    <xf numFmtId="0" fontId="1" fillId="10" borderId="18" xfId="2" applyFont="1" applyFill="1" applyBorder="1" applyAlignment="1">
      <alignment horizontal="right" vertical="center"/>
    </xf>
    <xf numFmtId="0" fontId="1" fillId="10" borderId="24" xfId="2" applyFont="1" applyFill="1" applyBorder="1" applyAlignment="1">
      <alignment horizontal="right" vertical="center"/>
    </xf>
    <xf numFmtId="167" fontId="1" fillId="11" borderId="24" xfId="2" applyNumberFormat="1" applyFill="1" applyBorder="1" applyAlignment="1">
      <alignment horizontal="center" vertical="center"/>
    </xf>
    <xf numFmtId="167" fontId="1" fillId="11" borderId="8" xfId="2" applyNumberFormat="1" applyFill="1" applyBorder="1" applyAlignment="1">
      <alignment horizontal="center" vertical="center"/>
    </xf>
    <xf numFmtId="1" fontId="27" fillId="0" borderId="2" xfId="0" applyNumberFormat="1" applyFont="1" applyFill="1" applyBorder="1" applyAlignment="1">
      <alignment horizontal="left" vertical="center"/>
    </xf>
  </cellXfs>
  <cellStyles count="13">
    <cellStyle name="Comma" xfId="1" builtinId="3"/>
    <cellStyle name="Normal" xfId="0" builtinId="0"/>
    <cellStyle name="Normal 2" xfId="2"/>
    <cellStyle name="Normal 2 2" xfId="3"/>
    <cellStyle name="Normal 2 3" xfId="4"/>
    <cellStyle name="Normal 2 4" xfId="5"/>
    <cellStyle name="Normal 2 5" xfId="6"/>
    <cellStyle name="Normal 2 6" xfId="7"/>
    <cellStyle name="Percent" xfId="8" builtinId="5"/>
    <cellStyle name="Percent 2" xfId="9"/>
    <cellStyle name="Percent 2 2" xfId="10"/>
    <cellStyle name="Percent 2 3" xfId="11"/>
    <cellStyle name="Percent 3" xfId="12"/>
  </cellStyles>
  <dxfs count="8"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104775</xdr:rowOff>
    </xdr:from>
    <xdr:to>
      <xdr:col>3</xdr:col>
      <xdr:colOff>9525</xdr:colOff>
      <xdr:row>4</xdr:row>
      <xdr:rowOff>47648</xdr:rowOff>
    </xdr:to>
    <xdr:sp macro="" textlink="">
      <xdr:nvSpPr>
        <xdr:cNvPr id="2" name="Oval Callout 1"/>
        <xdr:cNvSpPr/>
      </xdr:nvSpPr>
      <xdr:spPr>
        <a:xfrm>
          <a:off x="981075" y="276225"/>
          <a:ext cx="1085850" cy="533423"/>
        </a:xfrm>
        <a:prstGeom prst="wedgeEllipseCallout">
          <a:avLst>
            <a:gd name="adj1" fmla="val 78290"/>
            <a:gd name="adj2" fmla="val 36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PRINT CRANE SPLIT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78"/>
  <sheetViews>
    <sheetView workbookViewId="0">
      <selection activeCell="C5" sqref="C5"/>
    </sheetView>
  </sheetViews>
  <sheetFormatPr defaultRowHeight="12.75"/>
  <cols>
    <col min="1" max="1" width="12.5703125" style="2" bestFit="1" customWidth="1"/>
    <col min="2" max="3" width="9.140625" style="2" customWidth="1"/>
    <col min="6" max="6" width="16.140625" customWidth="1"/>
    <col min="8" max="17" width="6.42578125" style="112" customWidth="1"/>
  </cols>
  <sheetData>
    <row r="1" spans="1:21" ht="13.5" thickBot="1">
      <c r="B1" s="356">
        <v>40575</v>
      </c>
      <c r="C1" s="357"/>
    </row>
    <row r="2" spans="1:21" ht="27.75" customHeight="1">
      <c r="A2" s="84" t="s">
        <v>1</v>
      </c>
      <c r="B2" s="84" t="s">
        <v>89</v>
      </c>
      <c r="C2" s="84" t="s">
        <v>88</v>
      </c>
      <c r="F2" s="363" t="s">
        <v>102</v>
      </c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5"/>
    </row>
    <row r="3" spans="1:21" ht="13.5" thickBot="1">
      <c r="A3" s="86" t="s">
        <v>43</v>
      </c>
      <c r="B3" s="2">
        <v>10</v>
      </c>
      <c r="C3" s="2">
        <v>30</v>
      </c>
      <c r="F3" s="128"/>
      <c r="G3" s="124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4"/>
      <c r="S3" s="124"/>
      <c r="T3" s="124"/>
      <c r="U3" s="125"/>
    </row>
    <row r="4" spans="1:21">
      <c r="A4" s="85" t="s">
        <v>69</v>
      </c>
      <c r="B4" s="2">
        <v>10</v>
      </c>
      <c r="C4" s="2">
        <v>30</v>
      </c>
      <c r="F4" s="107" t="s">
        <v>1</v>
      </c>
      <c r="G4" s="358" t="s">
        <v>11</v>
      </c>
      <c r="H4" s="359"/>
      <c r="I4" s="123"/>
      <c r="J4" s="134"/>
      <c r="K4" s="123"/>
      <c r="L4" s="123"/>
      <c r="M4" s="123"/>
      <c r="N4" s="123"/>
      <c r="O4" s="123"/>
      <c r="P4" s="123"/>
      <c r="Q4" s="123"/>
      <c r="R4" s="124"/>
      <c r="S4" s="124"/>
      <c r="T4" s="124"/>
      <c r="U4" s="125"/>
    </row>
    <row r="5" spans="1:21">
      <c r="A5" s="85" t="s">
        <v>83</v>
      </c>
      <c r="B5" s="2">
        <v>10</v>
      </c>
      <c r="C5" s="2">
        <v>30</v>
      </c>
      <c r="F5" s="360" t="s">
        <v>92</v>
      </c>
      <c r="G5" s="108" t="s">
        <v>88</v>
      </c>
      <c r="H5" s="118">
        <f>VLOOKUP(G4,A:C,3,FALSE)</f>
        <v>30</v>
      </c>
      <c r="I5" s="123"/>
      <c r="J5" s="123"/>
      <c r="K5" s="123"/>
      <c r="L5" s="123"/>
      <c r="M5" s="123"/>
      <c r="N5" s="123"/>
      <c r="O5" s="123"/>
      <c r="P5" s="123"/>
      <c r="Q5" s="123"/>
      <c r="R5" s="124"/>
      <c r="S5" s="124"/>
      <c r="T5" s="124"/>
      <c r="U5" s="125"/>
    </row>
    <row r="6" spans="1:21">
      <c r="A6" s="85" t="s">
        <v>70</v>
      </c>
      <c r="B6" s="2">
        <v>10</v>
      </c>
      <c r="C6" s="2">
        <v>30</v>
      </c>
      <c r="F6" s="360"/>
      <c r="G6" s="108" t="s">
        <v>90</v>
      </c>
      <c r="H6" s="118">
        <f>VLOOKUP(G4,A:C,2,FALSE)</f>
        <v>10</v>
      </c>
      <c r="I6" s="123"/>
      <c r="J6" s="123"/>
      <c r="K6" s="123"/>
      <c r="L6" s="123"/>
      <c r="M6" s="123"/>
      <c r="N6" s="123"/>
      <c r="O6" s="123"/>
      <c r="P6" s="123"/>
      <c r="Q6" s="123"/>
      <c r="R6" s="124"/>
      <c r="S6" s="124"/>
      <c r="T6" s="124"/>
      <c r="U6" s="125"/>
    </row>
    <row r="7" spans="1:21" ht="13.5" thickBot="1">
      <c r="A7" s="85" t="s">
        <v>71</v>
      </c>
      <c r="B7" s="2">
        <v>10</v>
      </c>
      <c r="C7" s="2">
        <v>30</v>
      </c>
      <c r="F7" s="109" t="s">
        <v>14</v>
      </c>
      <c r="G7" s="361">
        <v>1000</v>
      </c>
      <c r="H7" s="362"/>
      <c r="I7" s="123"/>
      <c r="J7" s="123"/>
      <c r="K7" s="123"/>
      <c r="L7" s="123"/>
      <c r="M7" s="123"/>
      <c r="N7" s="123"/>
      <c r="O7" s="123"/>
      <c r="P7" s="123"/>
      <c r="Q7" s="123"/>
      <c r="R7" s="124"/>
      <c r="S7" s="124"/>
      <c r="T7" s="124"/>
      <c r="U7" s="125"/>
    </row>
    <row r="8" spans="1:21">
      <c r="A8" s="85" t="s">
        <v>44</v>
      </c>
      <c r="B8" s="2">
        <v>10</v>
      </c>
      <c r="C8" s="2">
        <v>30</v>
      </c>
      <c r="F8" s="126"/>
      <c r="G8" s="127"/>
      <c r="H8" s="111" t="s">
        <v>90</v>
      </c>
      <c r="I8" s="110" t="s">
        <v>90</v>
      </c>
      <c r="J8" s="110" t="s">
        <v>90</v>
      </c>
      <c r="K8" s="110" t="s">
        <v>90</v>
      </c>
      <c r="L8" s="110" t="s">
        <v>88</v>
      </c>
      <c r="M8" s="110" t="s">
        <v>88</v>
      </c>
      <c r="N8" s="110" t="s">
        <v>88</v>
      </c>
      <c r="O8" s="110" t="s">
        <v>88</v>
      </c>
      <c r="P8" s="110" t="s">
        <v>88</v>
      </c>
      <c r="Q8" s="110" t="s">
        <v>88</v>
      </c>
      <c r="R8" s="110" t="s">
        <v>99</v>
      </c>
      <c r="S8" s="124"/>
      <c r="T8" s="124"/>
      <c r="U8" s="125"/>
    </row>
    <row r="9" spans="1:21">
      <c r="A9" s="87" t="s">
        <v>12</v>
      </c>
      <c r="B9" s="2">
        <v>10</v>
      </c>
      <c r="C9" s="2">
        <v>30</v>
      </c>
      <c r="F9" s="128"/>
      <c r="G9" s="117" t="s">
        <v>32</v>
      </c>
      <c r="H9" s="119">
        <v>140</v>
      </c>
      <c r="I9" s="119"/>
      <c r="J9" s="119"/>
      <c r="K9" s="119"/>
      <c r="L9" s="119">
        <v>430</v>
      </c>
      <c r="M9" s="119">
        <v>430</v>
      </c>
      <c r="N9" s="119"/>
      <c r="O9" s="119"/>
      <c r="P9" s="119"/>
      <c r="Q9" s="119"/>
      <c r="R9" s="113">
        <f>SUM(H9:Q9)</f>
        <v>1000</v>
      </c>
      <c r="S9" s="124"/>
      <c r="T9" s="124"/>
      <c r="U9" s="125"/>
    </row>
    <row r="10" spans="1:21">
      <c r="A10" s="88" t="s">
        <v>79</v>
      </c>
      <c r="B10" s="2">
        <v>10</v>
      </c>
      <c r="C10" s="2">
        <v>30</v>
      </c>
      <c r="F10" s="128"/>
      <c r="G10" s="117" t="s">
        <v>100</v>
      </c>
      <c r="H10" s="121">
        <f>H9/$H$6</f>
        <v>14</v>
      </c>
      <c r="I10" s="121">
        <f>I9/$H$6</f>
        <v>0</v>
      </c>
      <c r="J10" s="121">
        <f>J9/$H$6</f>
        <v>0</v>
      </c>
      <c r="K10" s="121">
        <f>K9/$H$6</f>
        <v>0</v>
      </c>
      <c r="L10" s="122">
        <f t="shared" ref="L10:Q10" si="0">L9/$H$5</f>
        <v>14.333333333333334</v>
      </c>
      <c r="M10" s="122">
        <f t="shared" si="0"/>
        <v>14.333333333333334</v>
      </c>
      <c r="N10" s="122">
        <f t="shared" si="0"/>
        <v>0</v>
      </c>
      <c r="O10" s="122">
        <f t="shared" si="0"/>
        <v>0</v>
      </c>
      <c r="P10" s="122">
        <f t="shared" si="0"/>
        <v>0</v>
      </c>
      <c r="Q10" s="122">
        <f t="shared" si="0"/>
        <v>0</v>
      </c>
      <c r="R10" s="135">
        <f>MAX(H10:Q10)</f>
        <v>14.333333333333334</v>
      </c>
      <c r="S10" s="115" t="s">
        <v>101</v>
      </c>
      <c r="T10" s="116"/>
      <c r="U10" s="129"/>
    </row>
    <row r="11" spans="1:21">
      <c r="A11" s="85" t="s">
        <v>45</v>
      </c>
      <c r="B11" s="2">
        <v>10</v>
      </c>
      <c r="C11" s="2">
        <v>30</v>
      </c>
      <c r="F11" s="128"/>
      <c r="G11" s="117" t="s">
        <v>97</v>
      </c>
      <c r="H11" s="120">
        <f>H9/$G$7</f>
        <v>0.14000000000000001</v>
      </c>
      <c r="I11" s="120">
        <f t="shared" ref="I11:P11" si="1">I9/$G$7</f>
        <v>0</v>
      </c>
      <c r="J11" s="120">
        <f t="shared" si="1"/>
        <v>0</v>
      </c>
      <c r="K11" s="120">
        <f t="shared" si="1"/>
        <v>0</v>
      </c>
      <c r="L11" s="120">
        <f t="shared" si="1"/>
        <v>0.43</v>
      </c>
      <c r="M11" s="120">
        <f t="shared" si="1"/>
        <v>0.43</v>
      </c>
      <c r="N11" s="120">
        <f t="shared" si="1"/>
        <v>0</v>
      </c>
      <c r="O11" s="120">
        <f t="shared" si="1"/>
        <v>0</v>
      </c>
      <c r="P11" s="120">
        <f t="shared" si="1"/>
        <v>0</v>
      </c>
      <c r="Q11" s="120">
        <f>Q9/$G$7</f>
        <v>0</v>
      </c>
      <c r="R11" s="114">
        <f>SUM(H11:Q11)</f>
        <v>1</v>
      </c>
      <c r="S11" s="124"/>
      <c r="T11" s="124"/>
      <c r="U11" s="125"/>
    </row>
    <row r="12" spans="1:21">
      <c r="A12" s="88" t="s">
        <v>8</v>
      </c>
      <c r="B12" s="2">
        <v>10</v>
      </c>
      <c r="C12" s="2">
        <v>30</v>
      </c>
      <c r="F12" s="128"/>
      <c r="G12" s="124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4"/>
      <c r="S12" s="124"/>
      <c r="T12" s="124"/>
      <c r="U12" s="125"/>
    </row>
    <row r="13" spans="1:21" ht="13.5" thickBot="1">
      <c r="A13" s="85" t="s">
        <v>3</v>
      </c>
      <c r="B13" s="2">
        <v>10</v>
      </c>
      <c r="C13" s="2">
        <v>30</v>
      </c>
      <c r="F13" s="130"/>
      <c r="G13" s="131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1"/>
      <c r="S13" s="131"/>
      <c r="T13" s="131"/>
      <c r="U13" s="133"/>
    </row>
    <row r="14" spans="1:21">
      <c r="A14" s="87" t="s">
        <v>78</v>
      </c>
      <c r="B14" s="2">
        <v>10</v>
      </c>
      <c r="C14" s="2">
        <v>30</v>
      </c>
    </row>
    <row r="15" spans="1:21">
      <c r="A15" s="86" t="s">
        <v>73</v>
      </c>
      <c r="B15" s="2">
        <v>10</v>
      </c>
      <c r="C15" s="2">
        <v>30</v>
      </c>
    </row>
    <row r="16" spans="1:21">
      <c r="A16" s="86" t="s">
        <v>53</v>
      </c>
      <c r="B16" s="2">
        <v>10</v>
      </c>
      <c r="C16" s="2">
        <v>30</v>
      </c>
    </row>
    <row r="17" spans="1:3">
      <c r="A17" s="85" t="s">
        <v>85</v>
      </c>
      <c r="B17" s="2">
        <v>10</v>
      </c>
      <c r="C17" s="2">
        <v>30</v>
      </c>
    </row>
    <row r="18" spans="1:3">
      <c r="A18" s="85" t="s">
        <v>51</v>
      </c>
      <c r="B18" s="2">
        <v>10</v>
      </c>
      <c r="C18" s="2">
        <v>30</v>
      </c>
    </row>
    <row r="19" spans="1:3">
      <c r="A19" s="88" t="s">
        <v>54</v>
      </c>
      <c r="B19" s="2">
        <v>10</v>
      </c>
      <c r="C19" s="2">
        <v>30</v>
      </c>
    </row>
    <row r="20" spans="1:3">
      <c r="A20" s="85" t="s">
        <v>50</v>
      </c>
      <c r="B20" s="2">
        <v>10</v>
      </c>
      <c r="C20" s="2">
        <v>30</v>
      </c>
    </row>
    <row r="21" spans="1:3">
      <c r="A21" s="88" t="s">
        <v>61</v>
      </c>
      <c r="B21" s="2">
        <v>10</v>
      </c>
      <c r="C21" s="2">
        <v>30</v>
      </c>
    </row>
    <row r="22" spans="1:3">
      <c r="A22" s="87" t="s">
        <v>46</v>
      </c>
      <c r="B22" s="2">
        <v>10</v>
      </c>
      <c r="C22" s="2">
        <v>30</v>
      </c>
    </row>
    <row r="23" spans="1:3">
      <c r="A23" s="85" t="s">
        <v>62</v>
      </c>
      <c r="B23" s="2">
        <v>10</v>
      </c>
      <c r="C23" s="2">
        <v>30</v>
      </c>
    </row>
    <row r="24" spans="1:3">
      <c r="A24" s="88" t="s">
        <v>63</v>
      </c>
      <c r="B24" s="2">
        <v>10</v>
      </c>
      <c r="C24" s="2">
        <v>30</v>
      </c>
    </row>
    <row r="25" spans="1:3">
      <c r="A25" s="85" t="s">
        <v>9</v>
      </c>
      <c r="B25" s="2">
        <v>10</v>
      </c>
      <c r="C25" s="2">
        <v>30</v>
      </c>
    </row>
    <row r="26" spans="1:3">
      <c r="A26" s="85" t="s">
        <v>47</v>
      </c>
      <c r="B26" s="2">
        <v>30</v>
      </c>
      <c r="C26" s="2">
        <v>10</v>
      </c>
    </row>
    <row r="27" spans="1:3">
      <c r="A27" s="85" t="s">
        <v>76</v>
      </c>
      <c r="B27" s="2">
        <v>10</v>
      </c>
      <c r="C27" s="2">
        <v>30</v>
      </c>
    </row>
    <row r="28" spans="1:3">
      <c r="A28" s="85" t="s">
        <v>86</v>
      </c>
      <c r="B28" s="2">
        <v>10</v>
      </c>
      <c r="C28" s="2">
        <v>30</v>
      </c>
    </row>
    <row r="29" spans="1:3">
      <c r="A29" s="85" t="s">
        <v>77</v>
      </c>
      <c r="B29" s="2">
        <v>10</v>
      </c>
      <c r="C29" s="2">
        <v>30</v>
      </c>
    </row>
    <row r="30" spans="1:3">
      <c r="A30" s="87" t="s">
        <v>36</v>
      </c>
      <c r="B30" s="2">
        <v>10</v>
      </c>
      <c r="C30" s="2">
        <v>30</v>
      </c>
    </row>
    <row r="31" spans="1:3">
      <c r="A31" s="87" t="s">
        <v>11</v>
      </c>
      <c r="B31" s="2">
        <v>10</v>
      </c>
      <c r="C31" s="2">
        <v>30</v>
      </c>
    </row>
    <row r="32" spans="1:3">
      <c r="A32" s="87" t="s">
        <v>60</v>
      </c>
      <c r="B32" s="2">
        <v>10</v>
      </c>
      <c r="C32" s="2">
        <v>30</v>
      </c>
    </row>
    <row r="33" spans="1:3">
      <c r="A33" s="87" t="s">
        <v>67</v>
      </c>
      <c r="B33" s="2">
        <v>10</v>
      </c>
      <c r="C33" s="2">
        <v>30</v>
      </c>
    </row>
    <row r="34" spans="1:3">
      <c r="A34" s="87" t="s">
        <v>59</v>
      </c>
      <c r="B34" s="2">
        <v>10</v>
      </c>
      <c r="C34" s="2">
        <v>30</v>
      </c>
    </row>
    <row r="35" spans="1:3">
      <c r="A35" s="86" t="s">
        <v>74</v>
      </c>
      <c r="B35" s="2">
        <v>10</v>
      </c>
      <c r="C35" s="2">
        <v>30</v>
      </c>
    </row>
    <row r="36" spans="1:3">
      <c r="A36" s="85" t="s">
        <v>48</v>
      </c>
      <c r="B36" s="2">
        <v>10</v>
      </c>
      <c r="C36" s="2">
        <v>30</v>
      </c>
    </row>
    <row r="37" spans="1:3">
      <c r="A37" s="87" t="s">
        <v>68</v>
      </c>
      <c r="B37" s="2">
        <v>10</v>
      </c>
      <c r="C37" s="2">
        <v>30</v>
      </c>
    </row>
    <row r="38" spans="1:3">
      <c r="A38" s="85" t="s">
        <v>49</v>
      </c>
      <c r="B38" s="2">
        <v>10</v>
      </c>
      <c r="C38" s="2">
        <v>30</v>
      </c>
    </row>
    <row r="39" spans="1:3">
      <c r="A39" s="86" t="s">
        <v>10</v>
      </c>
      <c r="B39" s="2">
        <v>10</v>
      </c>
      <c r="C39" s="2">
        <v>30</v>
      </c>
    </row>
    <row r="40" spans="1:3">
      <c r="A40" s="85" t="s">
        <v>37</v>
      </c>
      <c r="B40" s="2">
        <v>10</v>
      </c>
      <c r="C40" s="2">
        <v>30</v>
      </c>
    </row>
    <row r="41" spans="1:3">
      <c r="A41" s="85" t="s">
        <v>52</v>
      </c>
      <c r="B41" s="2">
        <v>10</v>
      </c>
      <c r="C41" s="2">
        <v>30</v>
      </c>
    </row>
    <row r="42" spans="1:3">
      <c r="A42" s="85" t="s">
        <v>40</v>
      </c>
      <c r="B42" s="2">
        <v>10</v>
      </c>
      <c r="C42" s="2">
        <v>30</v>
      </c>
    </row>
    <row r="43" spans="1:3">
      <c r="A43" s="85" t="s">
        <v>7</v>
      </c>
      <c r="B43" s="2">
        <v>10</v>
      </c>
      <c r="C43" s="2">
        <v>30</v>
      </c>
    </row>
    <row r="44" spans="1:3">
      <c r="A44" s="85" t="s">
        <v>72</v>
      </c>
      <c r="B44" s="2">
        <v>10</v>
      </c>
      <c r="C44" s="2">
        <v>30</v>
      </c>
    </row>
    <row r="45" spans="1:3">
      <c r="A45" s="86" t="s">
        <v>75</v>
      </c>
      <c r="B45" s="2">
        <v>10</v>
      </c>
      <c r="C45" s="2">
        <v>30</v>
      </c>
    </row>
    <row r="46" spans="1:3">
      <c r="A46" s="85" t="s">
        <v>87</v>
      </c>
      <c r="B46" s="2">
        <v>10</v>
      </c>
      <c r="C46" s="2">
        <v>30</v>
      </c>
    </row>
    <row r="47" spans="1:3">
      <c r="A47" s="85" t="s">
        <v>66</v>
      </c>
      <c r="B47" s="2">
        <v>10</v>
      </c>
      <c r="C47" s="2">
        <v>30</v>
      </c>
    </row>
    <row r="48" spans="1:3">
      <c r="A48" s="88" t="s">
        <v>57</v>
      </c>
      <c r="B48" s="2">
        <v>10</v>
      </c>
      <c r="C48" s="2">
        <v>30</v>
      </c>
    </row>
    <row r="49" spans="1:3">
      <c r="A49" s="87" t="s">
        <v>55</v>
      </c>
      <c r="B49" s="2">
        <v>10</v>
      </c>
      <c r="C49" s="2">
        <v>30</v>
      </c>
    </row>
    <row r="50" spans="1:3">
      <c r="A50" s="87" t="s">
        <v>65</v>
      </c>
      <c r="B50" s="2">
        <v>10</v>
      </c>
      <c r="C50" s="2">
        <v>30</v>
      </c>
    </row>
    <row r="51" spans="1:3">
      <c r="A51" s="88" t="s">
        <v>58</v>
      </c>
      <c r="B51" s="2">
        <v>10</v>
      </c>
      <c r="C51" s="2">
        <v>30</v>
      </c>
    </row>
    <row r="52" spans="1:3">
      <c r="A52" s="87" t="s">
        <v>64</v>
      </c>
      <c r="B52" s="2">
        <v>10</v>
      </c>
      <c r="C52" s="2">
        <v>30</v>
      </c>
    </row>
    <row r="53" spans="1:3">
      <c r="A53" s="85" t="s">
        <v>80</v>
      </c>
      <c r="B53" s="2">
        <v>10</v>
      </c>
      <c r="C53" s="2">
        <v>30</v>
      </c>
    </row>
    <row r="54" spans="1:3">
      <c r="A54" s="85" t="s">
        <v>84</v>
      </c>
      <c r="B54" s="2">
        <v>10</v>
      </c>
      <c r="C54" s="2">
        <v>30</v>
      </c>
    </row>
    <row r="55" spans="1:3">
      <c r="A55" s="87" t="s">
        <v>56</v>
      </c>
      <c r="B55" s="2">
        <v>10</v>
      </c>
      <c r="C55" s="2">
        <v>30</v>
      </c>
    </row>
    <row r="56" spans="1:3">
      <c r="A56" s="85" t="s">
        <v>39</v>
      </c>
      <c r="B56" s="2">
        <v>10</v>
      </c>
      <c r="C56" s="2">
        <v>30</v>
      </c>
    </row>
    <row r="57" spans="1:3">
      <c r="A57" s="86" t="s">
        <v>38</v>
      </c>
      <c r="B57" s="2">
        <v>10</v>
      </c>
      <c r="C57" s="2">
        <v>30</v>
      </c>
    </row>
    <row r="58" spans="1:3">
      <c r="A58" s="85" t="s">
        <v>41</v>
      </c>
      <c r="B58" s="2">
        <v>10</v>
      </c>
      <c r="C58" s="2">
        <v>30</v>
      </c>
    </row>
    <row r="59" spans="1:3">
      <c r="A59" s="85" t="s">
        <v>42</v>
      </c>
      <c r="B59" s="2">
        <v>10</v>
      </c>
      <c r="C59" s="2">
        <v>30</v>
      </c>
    </row>
    <row r="63" spans="1:3">
      <c r="A63"/>
    </row>
    <row r="64" spans="1:3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</sheetData>
  <mergeCells count="5">
    <mergeCell ref="B1:C1"/>
    <mergeCell ref="G4:H4"/>
    <mergeCell ref="F5:F6"/>
    <mergeCell ref="G7:H7"/>
    <mergeCell ref="F2:U2"/>
  </mergeCells>
  <dataValidations count="1">
    <dataValidation type="list" allowBlank="1" showInputMessage="1" showErrorMessage="1" sqref="G4:H4">
      <formula1>$A:$A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EC999"/>
  <sheetViews>
    <sheetView tabSelected="1" zoomScale="80" zoomScaleNormal="80" zoomScaleSheetLayoutView="70" workbookViewId="0">
      <selection activeCell="A14" sqref="A14"/>
    </sheetView>
  </sheetViews>
  <sheetFormatPr defaultRowHeight="5.65" customHeight="1"/>
  <cols>
    <col min="1" max="1" width="5.85546875" style="31" customWidth="1"/>
    <col min="2" max="2" width="11.5703125" style="29" bestFit="1" customWidth="1"/>
    <col min="3" max="3" width="10.28515625" style="45" customWidth="1"/>
    <col min="4" max="4" width="38.42578125" style="58" customWidth="1"/>
    <col min="5" max="5" width="32.85546875" style="46" customWidth="1"/>
    <col min="6" max="6" width="12" style="80" bestFit="1" customWidth="1"/>
    <col min="7" max="7" width="37.7109375" style="49" bestFit="1" customWidth="1"/>
    <col min="8" max="8" width="15" style="47" bestFit="1" customWidth="1"/>
    <col min="9" max="9" width="8.28515625" style="281" customWidth="1"/>
    <col min="10" max="10" width="7.7109375" style="281" customWidth="1"/>
    <col min="11" max="11" width="10" style="50" customWidth="1"/>
    <col min="12" max="12" width="8.140625" style="50" customWidth="1"/>
    <col min="13" max="13" width="11.5703125" style="50" customWidth="1"/>
    <col min="14" max="14" width="9.7109375" style="50" customWidth="1"/>
    <col min="15" max="15" width="12" style="45" customWidth="1"/>
    <col min="16" max="16" width="12.42578125" style="45" customWidth="1"/>
    <col min="17" max="17" width="7.7109375" style="45" customWidth="1"/>
    <col min="18" max="18" width="4.7109375" style="30" customWidth="1"/>
    <col min="19" max="20" width="6.140625" style="30" customWidth="1"/>
    <col min="21" max="21" width="6.140625" style="325" customWidth="1"/>
    <col min="22" max="22" width="6.140625" style="334" customWidth="1"/>
    <col min="23" max="23" width="6.140625" style="30" customWidth="1"/>
    <col min="24" max="26" width="6.140625" style="51" customWidth="1"/>
    <col min="27" max="27" width="8.28515625" style="51" bestFit="1" customWidth="1"/>
    <col min="28" max="29" width="6.140625" style="51" customWidth="1"/>
    <col min="30" max="30" width="6.140625" style="51" hidden="1" customWidth="1"/>
    <col min="31" max="32" width="6.140625" style="51" customWidth="1"/>
    <col min="33" max="34" width="9.85546875" style="51" customWidth="1"/>
    <col min="35" max="35" width="11.5703125" style="51" customWidth="1"/>
    <col min="36" max="36" width="8.28515625" style="52" customWidth="1"/>
    <col min="37" max="38" width="8.28515625" style="52" bestFit="1" customWidth="1"/>
    <col min="39" max="39" width="6.42578125" style="52" customWidth="1"/>
    <col min="40" max="40" width="34.85546875" style="45" customWidth="1"/>
    <col min="41" max="41" width="8.28515625" style="338" customWidth="1"/>
    <col min="42" max="42" width="56.28515625" style="48" customWidth="1"/>
    <col min="43" max="43" width="5.140625" style="137" customWidth="1"/>
    <col min="44" max="45" width="9.140625" style="29"/>
    <col min="46" max="46" width="12.28515625" style="29" customWidth="1"/>
    <col min="47" max="47" width="9.140625" style="29"/>
    <col min="48" max="48" width="14.28515625" style="29" bestFit="1" customWidth="1"/>
    <col min="49" max="49" width="7.7109375" style="29" customWidth="1"/>
    <col min="50" max="50" width="32.42578125" style="29" customWidth="1"/>
    <col min="51" max="51" width="6.85546875" style="29" customWidth="1"/>
    <col min="52" max="52" width="40.140625" style="29" bestFit="1" customWidth="1"/>
    <col min="53" max="53" width="9.140625" style="29"/>
    <col min="54" max="54" width="14.5703125" style="29" bestFit="1" customWidth="1"/>
    <col min="55" max="109" width="9.140625" style="29"/>
    <col min="110" max="110" width="2.140625" style="102" customWidth="1"/>
    <col min="111" max="112" width="2.140625" style="29" customWidth="1"/>
    <col min="113" max="113" width="3.7109375" style="29" customWidth="1"/>
    <col min="114" max="122" width="7.42578125" style="90" customWidth="1"/>
    <col min="123" max="123" width="12.85546875" style="90" customWidth="1"/>
    <col min="124" max="128" width="7.42578125" style="90" customWidth="1"/>
    <col min="129" max="130" width="9.140625" style="90" bestFit="1" customWidth="1"/>
    <col min="131" max="16384" width="9.140625" style="31"/>
  </cols>
  <sheetData>
    <row r="1" spans="2:133" ht="27.75" customHeight="1" thickBot="1">
      <c r="B1" s="5"/>
      <c r="C1" s="8"/>
      <c r="D1" s="54"/>
      <c r="E1" s="142"/>
      <c r="F1" s="26"/>
      <c r="G1" s="21"/>
      <c r="H1" s="9"/>
      <c r="I1" s="9"/>
      <c r="J1" s="9"/>
      <c r="K1" s="18"/>
      <c r="L1" s="18"/>
      <c r="M1" s="18"/>
      <c r="N1" s="18"/>
      <c r="O1" s="28"/>
      <c r="P1" s="28"/>
      <c r="Q1" s="28"/>
      <c r="R1" s="20"/>
      <c r="S1" s="20"/>
      <c r="T1" s="20"/>
      <c r="U1" s="20"/>
      <c r="V1" s="20"/>
      <c r="W1" s="20"/>
      <c r="X1" s="2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11"/>
      <c r="AL1" s="11"/>
      <c r="AM1" s="11"/>
      <c r="AN1" s="8"/>
      <c r="AO1" s="5"/>
      <c r="AP1" s="5"/>
      <c r="AQ1" s="5"/>
    </row>
    <row r="2" spans="2:133" ht="27.75" customHeight="1" thickBot="1">
      <c r="B2" s="5"/>
      <c r="C2" s="9"/>
      <c r="D2" s="383"/>
      <c r="E2" s="384"/>
      <c r="F2" s="60"/>
      <c r="G2" s="60"/>
      <c r="H2" s="61"/>
      <c r="I2" s="28"/>
      <c r="J2" s="28"/>
      <c r="K2" s="28"/>
      <c r="L2" s="28"/>
      <c r="M2" s="28"/>
      <c r="N2" s="28"/>
      <c r="O2" s="28"/>
      <c r="P2" s="28"/>
      <c r="Q2" s="28"/>
      <c r="R2" s="18"/>
      <c r="S2" s="18"/>
      <c r="T2" s="20"/>
      <c r="U2" s="20"/>
      <c r="V2" s="20"/>
      <c r="W2" s="20"/>
      <c r="X2" s="2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387" t="s">
        <v>23</v>
      </c>
      <c r="AK2" s="388"/>
      <c r="AL2" s="388"/>
      <c r="AM2" s="389"/>
      <c r="AN2" s="179" t="s">
        <v>24</v>
      </c>
      <c r="AO2" s="179"/>
      <c r="AP2" s="267" t="s">
        <v>25</v>
      </c>
      <c r="AQ2" s="5"/>
    </row>
    <row r="3" spans="2:133" ht="27.75" customHeight="1" thickBot="1">
      <c r="B3" s="5"/>
      <c r="C3" s="8"/>
      <c r="D3" s="383" t="s">
        <v>17</v>
      </c>
      <c r="E3" s="384"/>
      <c r="F3" s="62"/>
      <c r="G3" s="62">
        <f>COUNT(R9:R999)</f>
        <v>12</v>
      </c>
      <c r="H3" s="63"/>
      <c r="I3" s="28"/>
      <c r="J3" s="28"/>
      <c r="K3" s="28"/>
      <c r="L3" s="28"/>
      <c r="M3" s="28"/>
      <c r="N3" s="28"/>
      <c r="O3" s="28"/>
      <c r="P3" s="28"/>
      <c r="Q3" s="28"/>
      <c r="R3" s="395" t="s">
        <v>34</v>
      </c>
      <c r="S3" s="396"/>
      <c r="T3" s="396"/>
      <c r="U3" s="396"/>
      <c r="V3" s="396"/>
      <c r="W3" s="396"/>
      <c r="X3" s="396"/>
      <c r="Y3" s="396"/>
      <c r="Z3" s="396"/>
      <c r="AA3" s="399">
        <f>AJ6</f>
        <v>0</v>
      </c>
      <c r="AB3" s="10"/>
      <c r="AC3" s="10"/>
      <c r="AD3" s="10"/>
      <c r="AE3" s="10"/>
      <c r="AF3" s="10"/>
      <c r="AG3" s="11">
        <f>F3</f>
        <v>0</v>
      </c>
      <c r="AH3" s="11"/>
      <c r="AI3" s="10"/>
      <c r="AJ3" s="390"/>
      <c r="AK3" s="391"/>
      <c r="AL3" s="391"/>
      <c r="AM3" s="392"/>
      <c r="AN3" s="180" t="s">
        <v>26</v>
      </c>
      <c r="AO3" s="268"/>
      <c r="AP3" s="268" t="s">
        <v>20</v>
      </c>
      <c r="AQ3" s="5"/>
    </row>
    <row r="4" spans="2:133" ht="27.75" customHeight="1" thickBot="1">
      <c r="B4" s="5"/>
      <c r="C4" s="9"/>
      <c r="D4" s="383" t="s">
        <v>21</v>
      </c>
      <c r="E4" s="384"/>
      <c r="F4" s="393">
        <f>(COUNT(R9:R999)-SUM(Q8:Q999))/G3</f>
        <v>1</v>
      </c>
      <c r="G4" s="393"/>
      <c r="H4" s="394"/>
      <c r="I4" s="28"/>
      <c r="J4" s="28"/>
      <c r="K4" s="28"/>
      <c r="L4" s="28"/>
      <c r="M4" s="28"/>
      <c r="N4" s="28"/>
      <c r="O4" s="28"/>
      <c r="P4" s="28"/>
      <c r="Q4" s="28"/>
      <c r="R4" s="397"/>
      <c r="S4" s="398"/>
      <c r="T4" s="398"/>
      <c r="U4" s="398"/>
      <c r="V4" s="398"/>
      <c r="W4" s="398"/>
      <c r="X4" s="398"/>
      <c r="Y4" s="398"/>
      <c r="Z4" s="398"/>
      <c r="AA4" s="400"/>
      <c r="AB4" s="24"/>
      <c r="AC4" s="23"/>
      <c r="AD4" s="23"/>
      <c r="AE4" s="23"/>
      <c r="AF4" s="23"/>
      <c r="AG4" s="10"/>
      <c r="AH4" s="10"/>
      <c r="AI4" s="10"/>
      <c r="AJ4" s="64" t="s">
        <v>30</v>
      </c>
      <c r="AK4" s="65">
        <v>0.15</v>
      </c>
      <c r="AL4" s="66">
        <v>0.1</v>
      </c>
      <c r="AM4" s="67" t="s">
        <v>19</v>
      </c>
      <c r="AN4" s="180" t="s">
        <v>27</v>
      </c>
      <c r="AO4" s="268"/>
      <c r="AP4" s="269">
        <v>3</v>
      </c>
      <c r="AQ4" s="5"/>
      <c r="AV4" s="143"/>
    </row>
    <row r="5" spans="2:133" ht="27.75" customHeight="1" thickBot="1">
      <c r="B5" s="5"/>
      <c r="C5" s="9"/>
      <c r="D5" s="383" t="s">
        <v>15</v>
      </c>
      <c r="E5" s="384"/>
      <c r="F5" s="62"/>
      <c r="G5" s="62">
        <f>COUNT(K9:K340)</f>
        <v>0</v>
      </c>
      <c r="H5" s="63"/>
      <c r="I5" s="28"/>
      <c r="J5" s="28"/>
      <c r="K5" s="28"/>
      <c r="L5" s="28"/>
      <c r="M5" s="28"/>
      <c r="N5" s="28"/>
      <c r="O5" s="28"/>
      <c r="P5" s="28"/>
      <c r="Q5" s="28"/>
      <c r="R5" s="18"/>
      <c r="S5" s="18"/>
      <c r="T5" s="18"/>
      <c r="U5" s="18"/>
      <c r="V5" s="18"/>
      <c r="W5" s="18"/>
      <c r="X5" s="10"/>
      <c r="Y5" s="10"/>
      <c r="Z5" s="10"/>
      <c r="AA5" s="10"/>
      <c r="AB5" s="19"/>
      <c r="AC5" s="10"/>
      <c r="AD5" s="10"/>
      <c r="AE5" s="10"/>
      <c r="AF5" s="10"/>
      <c r="AG5" s="385" t="s">
        <v>32</v>
      </c>
      <c r="AH5" s="386"/>
      <c r="AI5" s="10"/>
      <c r="AJ5" s="13">
        <f>SUM(AJ9:AJ999)</f>
        <v>0</v>
      </c>
      <c r="AK5" s="14">
        <f>SUM(AK9:AK999)</f>
        <v>2</v>
      </c>
      <c r="AL5" s="15">
        <f>SUM(AL9:AL999)</f>
        <v>4</v>
      </c>
      <c r="AM5" s="16">
        <f>SUM(AM9:AM999)</f>
        <v>6</v>
      </c>
      <c r="AN5" s="180" t="s">
        <v>28</v>
      </c>
      <c r="AO5" s="268"/>
      <c r="AP5" s="269">
        <v>4</v>
      </c>
      <c r="AQ5" s="5"/>
      <c r="AV5" s="143"/>
    </row>
    <row r="6" spans="2:133" ht="27.75" customHeight="1" thickBot="1">
      <c r="B6" s="5"/>
      <c r="C6" s="9"/>
      <c r="D6" s="55"/>
      <c r="E6" s="25"/>
      <c r="F6" s="26"/>
      <c r="G6" s="26"/>
      <c r="H6" s="27"/>
      <c r="I6" s="27"/>
      <c r="J6" s="27"/>
      <c r="K6" s="28"/>
      <c r="L6" s="28"/>
      <c r="M6" s="28"/>
      <c r="N6" s="28"/>
      <c r="O6" s="28"/>
      <c r="P6" s="28"/>
      <c r="Q6" s="28"/>
      <c r="R6" s="18"/>
      <c r="S6" s="18"/>
      <c r="T6" s="18"/>
      <c r="U6" s="18"/>
      <c r="V6" s="18"/>
      <c r="W6" s="18"/>
      <c r="X6" s="10"/>
      <c r="Y6" s="10"/>
      <c r="Z6" s="10"/>
      <c r="AA6" s="10"/>
      <c r="AB6" s="10"/>
      <c r="AC6" s="10"/>
      <c r="AD6" s="10"/>
      <c r="AE6" s="10"/>
      <c r="AF6" s="10"/>
      <c r="AG6" s="406">
        <f>SUM(AG9:AG999)</f>
        <v>8831</v>
      </c>
      <c r="AH6" s="407"/>
      <c r="AI6" s="68">
        <f>AVERAGE(AI9:AI999)</f>
        <v>5.7509896756912225E-2</v>
      </c>
      <c r="AJ6" s="69">
        <f>AJ5/$G$3</f>
        <v>0</v>
      </c>
      <c r="AK6" s="70">
        <f>AK5/$G$3</f>
        <v>0.16666666666666666</v>
      </c>
      <c r="AL6" s="71">
        <f>AL5/$G$3</f>
        <v>0.33333333333333331</v>
      </c>
      <c r="AM6" s="72">
        <f>AM5/$G$3</f>
        <v>0.5</v>
      </c>
      <c r="AN6" s="181" t="s">
        <v>29</v>
      </c>
      <c r="AO6" s="268"/>
      <c r="AP6" s="270">
        <v>5</v>
      </c>
      <c r="AQ6" s="5"/>
    </row>
    <row r="7" spans="2:133" ht="27.75" customHeight="1" thickBot="1">
      <c r="B7" s="82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401" t="s">
        <v>98</v>
      </c>
      <c r="T7" s="402"/>
      <c r="U7" s="402"/>
      <c r="V7" s="402"/>
      <c r="W7" s="402"/>
      <c r="X7" s="402"/>
      <c r="Y7" s="402"/>
      <c r="Z7" s="402"/>
      <c r="AA7" s="402"/>
      <c r="AB7" s="402"/>
      <c r="AC7" s="403"/>
      <c r="AD7" s="178"/>
      <c r="AE7" s="178"/>
      <c r="AF7" s="183"/>
      <c r="AG7" s="83"/>
      <c r="AH7" s="83"/>
      <c r="AI7" s="83"/>
      <c r="AJ7" s="83"/>
      <c r="AK7" s="83"/>
      <c r="AL7" s="83"/>
      <c r="AM7" s="83"/>
      <c r="AN7" s="83"/>
      <c r="AO7" s="271"/>
      <c r="AP7" s="271"/>
      <c r="AQ7" s="5"/>
      <c r="DK7" s="366" t="s">
        <v>92</v>
      </c>
      <c r="DL7" s="368" t="s">
        <v>93</v>
      </c>
      <c r="DM7" s="369"/>
      <c r="DN7" s="369"/>
      <c r="DO7" s="370"/>
      <c r="DP7" s="376" t="s">
        <v>92</v>
      </c>
      <c r="DQ7" s="371" t="s">
        <v>94</v>
      </c>
      <c r="DR7" s="372"/>
      <c r="DS7" s="372"/>
      <c r="DT7" s="372"/>
      <c r="DU7" s="372"/>
      <c r="DV7" s="373"/>
      <c r="DW7" s="378" t="s">
        <v>95</v>
      </c>
      <c r="DX7" s="374" t="s">
        <v>96</v>
      </c>
      <c r="DY7" s="404" t="s">
        <v>96</v>
      </c>
      <c r="DZ7" s="381" t="s">
        <v>1687</v>
      </c>
      <c r="EA7" s="380" t="s">
        <v>1906</v>
      </c>
      <c r="EB7" s="380" t="s">
        <v>1907</v>
      </c>
      <c r="EC7" s="380" t="s">
        <v>1908</v>
      </c>
    </row>
    <row r="8" spans="2:133" s="33" customFormat="1" ht="79.5" customHeight="1" thickBot="1">
      <c r="B8" s="165" t="s">
        <v>33</v>
      </c>
      <c r="C8" s="165" t="s">
        <v>6</v>
      </c>
      <c r="D8" s="171" t="s">
        <v>5</v>
      </c>
      <c r="E8" s="172" t="s">
        <v>0</v>
      </c>
      <c r="F8" s="173" t="s">
        <v>4</v>
      </c>
      <c r="G8" s="174" t="s">
        <v>35</v>
      </c>
      <c r="H8" s="175" t="s">
        <v>1</v>
      </c>
      <c r="I8" s="282" t="s">
        <v>1689</v>
      </c>
      <c r="J8" s="282" t="s">
        <v>1690</v>
      </c>
      <c r="K8" s="182" t="s">
        <v>15</v>
      </c>
      <c r="L8" s="182" t="s">
        <v>103</v>
      </c>
      <c r="M8" s="167" t="s">
        <v>107</v>
      </c>
      <c r="N8" s="167" t="s">
        <v>106</v>
      </c>
      <c r="O8" s="4" t="s">
        <v>82</v>
      </c>
      <c r="P8" s="4" t="s">
        <v>81</v>
      </c>
      <c r="Q8" s="3" t="s">
        <v>31</v>
      </c>
      <c r="R8" s="274" t="s">
        <v>13</v>
      </c>
      <c r="S8" s="168">
        <v>1</v>
      </c>
      <c r="T8" s="169">
        <v>2</v>
      </c>
      <c r="U8" s="169">
        <v>3</v>
      </c>
      <c r="V8" s="169">
        <v>4</v>
      </c>
      <c r="W8" s="3" t="s">
        <v>105</v>
      </c>
      <c r="X8" s="168">
        <v>1</v>
      </c>
      <c r="Y8" s="169">
        <v>2</v>
      </c>
      <c r="Z8" s="169">
        <v>3</v>
      </c>
      <c r="AA8" s="169">
        <v>4</v>
      </c>
      <c r="AB8" s="169">
        <v>5</v>
      </c>
      <c r="AC8" s="170">
        <v>6</v>
      </c>
      <c r="AD8" s="184" t="s">
        <v>1674</v>
      </c>
      <c r="AE8" s="275" t="s">
        <v>1673</v>
      </c>
      <c r="AF8" s="3" t="s">
        <v>104</v>
      </c>
      <c r="AG8" s="81" t="s">
        <v>14</v>
      </c>
      <c r="AH8" s="3" t="s">
        <v>1692</v>
      </c>
      <c r="AI8" s="3" t="s">
        <v>1688</v>
      </c>
      <c r="AJ8" s="12" t="s">
        <v>18</v>
      </c>
      <c r="AK8" s="7">
        <v>0.15</v>
      </c>
      <c r="AL8" s="6">
        <v>0.1</v>
      </c>
      <c r="AM8" s="17" t="s">
        <v>22</v>
      </c>
      <c r="AN8" s="4" t="s">
        <v>16</v>
      </c>
      <c r="AO8" s="336" t="s">
        <v>1909</v>
      </c>
      <c r="AP8" s="258" t="s">
        <v>2</v>
      </c>
      <c r="AQ8" s="272" t="s">
        <v>1686</v>
      </c>
      <c r="AR8" s="32"/>
      <c r="AS8" s="32"/>
      <c r="AT8" s="32"/>
      <c r="AU8" s="32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103"/>
      <c r="DG8" s="32"/>
      <c r="DH8" s="32"/>
      <c r="DI8" s="32"/>
      <c r="DJ8" s="89" t="s">
        <v>91</v>
      </c>
      <c r="DK8" s="367"/>
      <c r="DL8" s="96">
        <v>1</v>
      </c>
      <c r="DM8" s="91">
        <v>2</v>
      </c>
      <c r="DN8" s="91">
        <v>3</v>
      </c>
      <c r="DO8" s="91">
        <v>4</v>
      </c>
      <c r="DP8" s="377"/>
      <c r="DQ8" s="95">
        <v>1</v>
      </c>
      <c r="DR8" s="92">
        <v>2</v>
      </c>
      <c r="DS8" s="92">
        <v>3</v>
      </c>
      <c r="DT8" s="92">
        <v>4</v>
      </c>
      <c r="DU8" s="92">
        <v>5</v>
      </c>
      <c r="DV8" s="92">
        <v>6</v>
      </c>
      <c r="DW8" s="379"/>
      <c r="DX8" s="375"/>
      <c r="DY8" s="405"/>
      <c r="DZ8" s="382"/>
      <c r="EA8" s="380"/>
      <c r="EB8" s="380"/>
      <c r="EC8" s="380"/>
    </row>
    <row r="9" spans="2:133" ht="27.75" customHeight="1" thickBot="1">
      <c r="B9" s="150">
        <v>17</v>
      </c>
      <c r="C9" s="146" t="s">
        <v>119</v>
      </c>
      <c r="D9" s="57">
        <v>41024</v>
      </c>
      <c r="E9" s="43" t="s">
        <v>1932</v>
      </c>
      <c r="F9" s="74">
        <v>1209</v>
      </c>
      <c r="G9" s="74" t="s">
        <v>1935</v>
      </c>
      <c r="H9" s="74" t="s">
        <v>682</v>
      </c>
      <c r="I9" s="74">
        <v>445</v>
      </c>
      <c r="J9" s="74">
        <v>700</v>
      </c>
      <c r="K9" s="176"/>
      <c r="L9" s="176"/>
      <c r="M9" s="176"/>
      <c r="N9" s="176"/>
      <c r="O9" s="164"/>
      <c r="P9" s="164"/>
      <c r="Q9" s="150"/>
      <c r="R9" s="150">
        <v>2</v>
      </c>
      <c r="S9" s="342"/>
      <c r="T9" s="342"/>
      <c r="U9" s="348"/>
      <c r="V9" s="349"/>
      <c r="W9" s="317" t="str">
        <f t="shared" ref="W9:W15" si="0">IFERROR(IF(OR(G9="15A CRX",G9="84K ECUBEX"),(STDEV(S9:U9)/100), IF(G9="84A SPONDYLUS",(STDEV(S9:T9)/100),(STDEV(S9:V9)/100))),"0")</f>
        <v>0</v>
      </c>
      <c r="X9" s="150">
        <v>300</v>
      </c>
      <c r="Y9" s="150">
        <v>286</v>
      </c>
      <c r="Z9" s="150"/>
      <c r="AA9" s="177"/>
      <c r="AB9" s="353"/>
      <c r="AC9" s="353"/>
      <c r="AD9" s="40" t="str">
        <f t="shared" ref="AD9:AD52" si="1">IF(AE9&gt;0, AE9*2,"")</f>
        <v/>
      </c>
      <c r="AE9" s="186"/>
      <c r="AF9" s="106">
        <f t="shared" ref="AF9:AF66" si="2">IFERROR((STDEV(X9:AD9)/100),"0")</f>
        <v>9.899494936611665E-2</v>
      </c>
      <c r="AG9" s="99">
        <f t="shared" ref="AG9:AG19" si="3">SUM(S9:V9)+SUM(X9:AC9)+AE9</f>
        <v>586</v>
      </c>
      <c r="AH9" s="105" t="str">
        <f t="shared" ref="AH9:AH19" si="4">IF(DF9=2,DZ9,"0")</f>
        <v>0</v>
      </c>
      <c r="AI9" s="106">
        <f>IF(DF9=2,"S&amp;S",IF(DG9=1,W9,IF(DH9=1,AF9,"0")))</f>
        <v>9.899494936611665E-2</v>
      </c>
      <c r="AJ9" s="99">
        <f t="shared" ref="AJ9" si="5">IF(AI9="0","",IF(AI9&gt;15%,1,0))</f>
        <v>0</v>
      </c>
      <c r="AK9" s="1">
        <f t="shared" ref="AK9" si="6">IF(AI9="0","",IF(AJ9=1,0,IF(AI9&gt;10%,1,0)))</f>
        <v>0</v>
      </c>
      <c r="AL9" s="1">
        <f t="shared" ref="AL9" si="7">IF(AI9="0","",IF(AJ9=1,0,IF(AK9=1,0,IF(AI9&gt;5%,1,0))))</f>
        <v>1</v>
      </c>
      <c r="AM9" s="1">
        <f t="shared" ref="AM9" si="8">IF(AI9="0","",IF(AJ9=1,0,IF(AK9=1,0,IF(AL9=1,0,IF(AI9&gt;=0%,1,0)))))</f>
        <v>0</v>
      </c>
      <c r="AN9" s="164" t="str">
        <f>IF(AG9=0,"",IF(AQ9=2,"SHIP &amp; SHORE CRANE",IF(AJ9=1,"PLS INSERT COMMENT",IF(AK9=1,"CAN YOU IMPROVE IT?",IF(AL9=1,"GOOD JOB &amp; HOW GET BETTER?",IF(AM9=1,"EXCELENT-BE CONSISTENT AND SHARE BEST PRACTICES","SINGLE CRANE"))))))</f>
        <v>GOOD JOB &amp; HOW GET BETTER?</v>
      </c>
      <c r="AO9" s="337">
        <f>IFERROR(EC9,"")</f>
        <v>0.69999999999999929</v>
      </c>
      <c r="AP9" s="307"/>
      <c r="AQ9" s="273">
        <f>DF9</f>
        <v>1</v>
      </c>
      <c r="DF9" s="104">
        <f t="shared" ref="DF9:DF61" si="9">SUM(DG9:DH9)</f>
        <v>1</v>
      </c>
      <c r="DG9" s="39" t="str">
        <f t="shared" ref="DG9:DG19" si="10">IF(SUM(S9:V9)&lt;1,"",1)</f>
        <v/>
      </c>
      <c r="DH9" s="39">
        <f t="shared" ref="DH9:DH19" si="11">IF(SUM(X9:AC9)&lt;1,"",1)</f>
        <v>1</v>
      </c>
      <c r="DJ9" s="98">
        <f t="shared" ref="DJ9:DJ60" si="12">AG9</f>
        <v>586</v>
      </c>
      <c r="DK9" s="93">
        <f>VLOOKUP(H9,'PORT PRODUCTIVITY 1'!$A$25:$G$83,2,FALSE)</f>
        <v>10</v>
      </c>
      <c r="DL9" s="97" t="str">
        <f>IF(S9=0,"",(X9/$DK9))</f>
        <v/>
      </c>
      <c r="DM9" s="97" t="str">
        <f t="shared" ref="DM9:DM72" si="13">IF(T9=0,"",(Y9/$DK9))</f>
        <v/>
      </c>
      <c r="DN9" s="97" t="str">
        <f t="shared" ref="DN9:DN72" si="14">IF(U9=0,"",(Z9/$DK9))</f>
        <v/>
      </c>
      <c r="DO9" s="97" t="str">
        <f t="shared" ref="DO9:DO72" si="15">IF(V9=0,"",(AA9/$DK9))</f>
        <v/>
      </c>
      <c r="DP9" s="94">
        <f>VLOOKUP(H9,'PORT PRODUCTIVITY 1'!$A$25:$G$83,3,FALSE)</f>
        <v>20</v>
      </c>
      <c r="DQ9" s="276">
        <f t="shared" ref="DQ9:DQ72" si="16">IF(X9=0,"",(X9/$DP9))</f>
        <v>15</v>
      </c>
      <c r="DR9" s="276">
        <f t="shared" ref="DR9:DR72" si="17">IF(Y9=0,"",(Y9/$DP9))</f>
        <v>14.3</v>
      </c>
      <c r="DS9" s="276" t="str">
        <f t="shared" ref="DS9:DS72" si="18">IF(Z9=0,"",(Z9/$DP9))</f>
        <v/>
      </c>
      <c r="DT9" s="276" t="str">
        <f t="shared" ref="DT9:DT72" si="19">IF(AA9=0,"",(AA9/$DP9))</f>
        <v/>
      </c>
      <c r="DU9" s="276" t="str">
        <f t="shared" ref="DU9:DU72" si="20">IF(AB9=0,"",(AB9/$DP9))</f>
        <v/>
      </c>
      <c r="DV9" s="276" t="str">
        <f t="shared" ref="DV9:DV72" si="21">IF(AC9=0,"",(AC9/$DP9))</f>
        <v/>
      </c>
      <c r="DW9" s="277">
        <f t="shared" ref="DW9:DW61" si="22">IFERROR(AVERAGE(DQ9:DV9,DL9:DO9),"")</f>
        <v>14.65</v>
      </c>
      <c r="DX9" s="278" t="str">
        <f t="shared" ref="DX9:DX61" si="23">IFERROR(STDEV(DL9:DO9)/10,"0")</f>
        <v>0</v>
      </c>
      <c r="DY9" s="279">
        <f t="shared" ref="DY9:DY61" si="24">IFERROR(STDEV(DQ9:DV9)/10,"0")</f>
        <v>4.9497474683058783E-2</v>
      </c>
      <c r="DZ9" s="280">
        <f t="shared" ref="DZ9:DZ61" si="25">IFERROR((STDEV(DL9:DO9,DQ9:DV9)/10),"")</f>
        <v>4.9497474683058783E-2</v>
      </c>
      <c r="EA9" s="335">
        <f>MAX(DL9:DO9,DQ9:DV9)</f>
        <v>15</v>
      </c>
      <c r="EB9" s="335">
        <f>MIN(DL9:DO9,DQ9:DV9)</f>
        <v>14.3</v>
      </c>
      <c r="EC9" s="335">
        <f>EA9-EB9</f>
        <v>0.69999999999999929</v>
      </c>
    </row>
    <row r="10" spans="2:133" ht="27.75" customHeight="1" thickBot="1">
      <c r="B10" s="150">
        <v>17</v>
      </c>
      <c r="C10" s="146" t="s">
        <v>119</v>
      </c>
      <c r="D10" s="57">
        <v>41026</v>
      </c>
      <c r="E10" s="43" t="s">
        <v>1932</v>
      </c>
      <c r="F10" s="74">
        <v>1209</v>
      </c>
      <c r="G10" s="74" t="s">
        <v>1935</v>
      </c>
      <c r="H10" s="74" t="s">
        <v>1075</v>
      </c>
      <c r="I10" s="74">
        <v>1092</v>
      </c>
      <c r="J10" s="74"/>
      <c r="K10" s="176"/>
      <c r="L10" s="176"/>
      <c r="M10" s="176"/>
      <c r="N10" s="176"/>
      <c r="O10" s="164"/>
      <c r="P10" s="164"/>
      <c r="Q10" s="151"/>
      <c r="R10" s="150">
        <v>2</v>
      </c>
      <c r="S10" s="342"/>
      <c r="T10" s="342"/>
      <c r="U10" s="348"/>
      <c r="V10" s="349"/>
      <c r="W10" s="317" t="str">
        <f t="shared" si="0"/>
        <v>0</v>
      </c>
      <c r="X10" s="101">
        <v>95</v>
      </c>
      <c r="Y10" s="40">
        <v>101</v>
      </c>
      <c r="Z10" s="41"/>
      <c r="AA10" s="40"/>
      <c r="AB10" s="351"/>
      <c r="AC10" s="353"/>
      <c r="AD10" s="40" t="str">
        <f t="shared" si="1"/>
        <v/>
      </c>
      <c r="AE10" s="186"/>
      <c r="AF10" s="106">
        <f t="shared" si="2"/>
        <v>4.2426406871192847E-2</v>
      </c>
      <c r="AG10" s="99">
        <f t="shared" si="3"/>
        <v>196</v>
      </c>
      <c r="AH10" s="105" t="str">
        <f t="shared" si="4"/>
        <v>0</v>
      </c>
      <c r="AI10" s="106">
        <f t="shared" ref="AI10:AI73" si="26">IF(DF10=2,"S&amp;S",IF(DG10=1,W10,IF(DH10=1,AF10,"0")))</f>
        <v>4.2426406871192847E-2</v>
      </c>
      <c r="AJ10" s="99">
        <f t="shared" ref="AJ10:AJ73" si="27">IF(AI10="0","",IF(AI10&gt;15%,1,0))</f>
        <v>0</v>
      </c>
      <c r="AK10" s="1">
        <f t="shared" ref="AK10:AK73" si="28">IF(AI10="0","",IF(AJ10=1,0,IF(AI10&gt;10%,1,0)))</f>
        <v>0</v>
      </c>
      <c r="AL10" s="1">
        <f t="shared" ref="AL10:AL73" si="29">IF(AI10="0","",IF(AJ10=1,0,IF(AK10=1,0,IF(AI10&gt;5%,1,0))))</f>
        <v>0</v>
      </c>
      <c r="AM10" s="1">
        <f t="shared" ref="AM10:AM73" si="30">IF(AI10="0","",IF(AJ10=1,0,IF(AK10=1,0,IF(AL10=1,0,IF(AI10&gt;=0%,1,0)))))</f>
        <v>1</v>
      </c>
      <c r="AN10" s="164" t="str">
        <f t="shared" ref="AN10:AN73" si="31">IF(AG10=0,"",IF(AQ10=2,"SHIP &amp; SHORE CRANE",IF(AJ10=1,"PLS INSERT COMMENT",IF(AK10=1,"CAN YOU IMPROVE IT?",IF(AL10=1,"GOOD JOB &amp; HOW GET BETTER?",IF(AM10=1,"EXCELENT-BE CONSISTENT AND SHARE BEST PRACTICES","SINGLE CRANE"))))))</f>
        <v>EXCELENT-BE CONSISTENT AND SHARE BEST PRACTICES</v>
      </c>
      <c r="AO10" s="337">
        <f t="shared" ref="AO10:AO73" si="32">IFERROR(EC10,"")</f>
        <v>0.29999999999999982</v>
      </c>
      <c r="AP10" s="314"/>
      <c r="AQ10" s="273">
        <f t="shared" ref="AQ10:AQ73" si="33">DF10</f>
        <v>1</v>
      </c>
      <c r="DF10" s="104">
        <f t="shared" si="9"/>
        <v>1</v>
      </c>
      <c r="DG10" s="39" t="str">
        <f t="shared" si="10"/>
        <v/>
      </c>
      <c r="DH10" s="39">
        <f t="shared" si="11"/>
        <v>1</v>
      </c>
      <c r="DJ10" s="98">
        <f t="shared" si="12"/>
        <v>196</v>
      </c>
      <c r="DK10" s="93">
        <f>VLOOKUP(H10,'PORT PRODUCTIVITY 1'!$A$25:$G$83,2,FALSE)</f>
        <v>10</v>
      </c>
      <c r="DL10" s="97" t="str">
        <f t="shared" ref="DL10:DL72" si="34">IF(S10=0,"",(X10/$DK10))</f>
        <v/>
      </c>
      <c r="DM10" s="97" t="str">
        <f t="shared" si="13"/>
        <v/>
      </c>
      <c r="DN10" s="97" t="str">
        <f t="shared" si="14"/>
        <v/>
      </c>
      <c r="DO10" s="97" t="str">
        <f t="shared" si="15"/>
        <v/>
      </c>
      <c r="DP10" s="94">
        <f>VLOOKUP(H10,'PORT PRODUCTIVITY 1'!$A$25:$G$83,3,FALSE)</f>
        <v>20</v>
      </c>
      <c r="DQ10" s="276">
        <f t="shared" si="16"/>
        <v>4.75</v>
      </c>
      <c r="DR10" s="276">
        <f t="shared" si="17"/>
        <v>5.05</v>
      </c>
      <c r="DS10" s="276" t="str">
        <f t="shared" si="18"/>
        <v/>
      </c>
      <c r="DT10" s="276" t="str">
        <f t="shared" si="19"/>
        <v/>
      </c>
      <c r="DU10" s="276" t="str">
        <f t="shared" si="20"/>
        <v/>
      </c>
      <c r="DV10" s="276" t="str">
        <f t="shared" si="21"/>
        <v/>
      </c>
      <c r="DW10" s="277">
        <f t="shared" si="22"/>
        <v>4.9000000000000004</v>
      </c>
      <c r="DX10" s="278" t="str">
        <f t="shared" si="23"/>
        <v>0</v>
      </c>
      <c r="DY10" s="279">
        <f t="shared" si="24"/>
        <v>2.1213203435593478E-2</v>
      </c>
      <c r="DZ10" s="280">
        <f t="shared" si="25"/>
        <v>2.1213203435593478E-2</v>
      </c>
      <c r="EA10" s="335">
        <f t="shared" ref="EA10:EA73" si="35">MAX(DL10:DO10,DQ10:DV10)</f>
        <v>5.05</v>
      </c>
      <c r="EB10" s="335">
        <f t="shared" ref="EB10:EB73" si="36">MIN(DL10:DO10,DQ10:DV10)</f>
        <v>4.75</v>
      </c>
      <c r="EC10" s="335">
        <f t="shared" ref="EC10:EC73" si="37">EA10-EB10</f>
        <v>0.29999999999999982</v>
      </c>
    </row>
    <row r="11" spans="2:133" ht="27.75" customHeight="1" thickBot="1">
      <c r="B11" s="150">
        <v>17</v>
      </c>
      <c r="C11" s="146" t="s">
        <v>119</v>
      </c>
      <c r="D11" s="57">
        <v>41028</v>
      </c>
      <c r="E11" s="43" t="s">
        <v>1932</v>
      </c>
      <c r="F11" s="59">
        <v>1209</v>
      </c>
      <c r="G11" s="74" t="s">
        <v>1935</v>
      </c>
      <c r="H11" s="74" t="s">
        <v>990</v>
      </c>
      <c r="I11" s="74">
        <v>1059</v>
      </c>
      <c r="J11" s="74"/>
      <c r="K11" s="162"/>
      <c r="L11" s="162"/>
      <c r="M11" s="162"/>
      <c r="N11" s="162"/>
      <c r="O11" s="164"/>
      <c r="P11" s="164"/>
      <c r="Q11" s="150"/>
      <c r="R11" s="150">
        <v>2</v>
      </c>
      <c r="S11" s="342"/>
      <c r="T11" s="342"/>
      <c r="U11" s="348"/>
      <c r="V11" s="349"/>
      <c r="W11" s="317" t="str">
        <f t="shared" si="0"/>
        <v>0</v>
      </c>
      <c r="X11" s="101">
        <v>98</v>
      </c>
      <c r="Y11" s="40">
        <v>106</v>
      </c>
      <c r="Z11" s="41"/>
      <c r="AA11" s="40"/>
      <c r="AB11" s="351"/>
      <c r="AC11" s="351"/>
      <c r="AD11" s="40" t="str">
        <f t="shared" si="1"/>
        <v/>
      </c>
      <c r="AE11" s="186"/>
      <c r="AF11" s="106">
        <f t="shared" si="2"/>
        <v>5.6568542494923803E-2</v>
      </c>
      <c r="AG11" s="99">
        <f t="shared" si="3"/>
        <v>204</v>
      </c>
      <c r="AH11" s="105" t="str">
        <f t="shared" si="4"/>
        <v>0</v>
      </c>
      <c r="AI11" s="106">
        <f t="shared" si="26"/>
        <v>5.6568542494923803E-2</v>
      </c>
      <c r="AJ11" s="99">
        <f t="shared" si="27"/>
        <v>0</v>
      </c>
      <c r="AK11" s="1">
        <f t="shared" si="28"/>
        <v>0</v>
      </c>
      <c r="AL11" s="1">
        <f t="shared" si="29"/>
        <v>1</v>
      </c>
      <c r="AM11" s="1">
        <f t="shared" si="30"/>
        <v>0</v>
      </c>
      <c r="AN11" s="164" t="str">
        <f t="shared" si="31"/>
        <v>GOOD JOB &amp; HOW GET BETTER?</v>
      </c>
      <c r="AO11" s="337">
        <f t="shared" si="32"/>
        <v>0.39999999999999947</v>
      </c>
      <c r="AP11" s="315"/>
      <c r="AQ11" s="273">
        <f t="shared" si="33"/>
        <v>1</v>
      </c>
      <c r="DF11" s="104">
        <f t="shared" si="9"/>
        <v>1</v>
      </c>
      <c r="DG11" s="39" t="str">
        <f t="shared" si="10"/>
        <v/>
      </c>
      <c r="DH11" s="39">
        <f t="shared" si="11"/>
        <v>1</v>
      </c>
      <c r="DJ11" s="98">
        <f t="shared" si="12"/>
        <v>204</v>
      </c>
      <c r="DK11" s="93">
        <f>VLOOKUP(H11,'PORT PRODUCTIVITY 1'!$A$25:$G$83,2,FALSE)</f>
        <v>10</v>
      </c>
      <c r="DL11" s="97" t="str">
        <f t="shared" si="34"/>
        <v/>
      </c>
      <c r="DM11" s="97" t="str">
        <f t="shared" si="13"/>
        <v/>
      </c>
      <c r="DN11" s="97" t="str">
        <f t="shared" si="14"/>
        <v/>
      </c>
      <c r="DO11" s="97" t="str">
        <f t="shared" si="15"/>
        <v/>
      </c>
      <c r="DP11" s="94">
        <f>VLOOKUP(H11,'PORT PRODUCTIVITY 1'!$A$25:$G$83,3,FALSE)</f>
        <v>20</v>
      </c>
      <c r="DQ11" s="276">
        <f t="shared" si="16"/>
        <v>4.9000000000000004</v>
      </c>
      <c r="DR11" s="276">
        <f t="shared" si="17"/>
        <v>5.3</v>
      </c>
      <c r="DS11" s="276" t="str">
        <f t="shared" si="18"/>
        <v/>
      </c>
      <c r="DT11" s="276" t="str">
        <f t="shared" si="19"/>
        <v/>
      </c>
      <c r="DU11" s="276" t="str">
        <f t="shared" si="20"/>
        <v/>
      </c>
      <c r="DV11" s="276" t="str">
        <f t="shared" si="21"/>
        <v/>
      </c>
      <c r="DW11" s="277">
        <f t="shared" si="22"/>
        <v>5.0999999999999996</v>
      </c>
      <c r="DX11" s="278" t="str">
        <f t="shared" si="23"/>
        <v>0</v>
      </c>
      <c r="DY11" s="279">
        <f t="shared" si="24"/>
        <v>2.8284271247464111E-2</v>
      </c>
      <c r="DZ11" s="280">
        <f t="shared" si="25"/>
        <v>2.8284271247464111E-2</v>
      </c>
      <c r="EA11" s="335">
        <f t="shared" si="35"/>
        <v>5.3</v>
      </c>
      <c r="EB11" s="335">
        <f t="shared" si="36"/>
        <v>4.9000000000000004</v>
      </c>
      <c r="EC11" s="335">
        <f t="shared" si="37"/>
        <v>0.39999999999999947</v>
      </c>
    </row>
    <row r="12" spans="2:133" ht="27.75" customHeight="1" thickBot="1">
      <c r="B12" s="150">
        <v>17</v>
      </c>
      <c r="C12" s="146" t="s">
        <v>119</v>
      </c>
      <c r="D12" s="57">
        <v>41025</v>
      </c>
      <c r="E12" s="43" t="s">
        <v>133</v>
      </c>
      <c r="F12" s="53">
        <v>1205</v>
      </c>
      <c r="G12" s="74" t="s">
        <v>1933</v>
      </c>
      <c r="H12" s="74" t="s">
        <v>324</v>
      </c>
      <c r="I12" s="74">
        <v>2069</v>
      </c>
      <c r="J12" s="74"/>
      <c r="K12" s="305"/>
      <c r="L12" s="305"/>
      <c r="M12" s="305"/>
      <c r="N12" s="305"/>
      <c r="O12" s="164"/>
      <c r="P12" s="164"/>
      <c r="Q12" s="151"/>
      <c r="R12" s="150">
        <v>3</v>
      </c>
      <c r="S12" s="342"/>
      <c r="T12" s="342"/>
      <c r="U12" s="348"/>
      <c r="V12" s="349"/>
      <c r="W12" s="317" t="str">
        <f t="shared" si="0"/>
        <v>0</v>
      </c>
      <c r="X12" s="101">
        <v>229</v>
      </c>
      <c r="Y12" s="40">
        <v>232</v>
      </c>
      <c r="Z12" s="41">
        <v>229</v>
      </c>
      <c r="AA12" s="40"/>
      <c r="AB12" s="351"/>
      <c r="AC12" s="351"/>
      <c r="AD12" s="40" t="str">
        <f t="shared" si="1"/>
        <v/>
      </c>
      <c r="AE12" s="186"/>
      <c r="AF12" s="106">
        <f t="shared" si="2"/>
        <v>1.7320508075688773E-2</v>
      </c>
      <c r="AG12" s="99">
        <f t="shared" si="3"/>
        <v>690</v>
      </c>
      <c r="AH12" s="105" t="str">
        <f t="shared" si="4"/>
        <v>0</v>
      </c>
      <c r="AI12" s="106">
        <f t="shared" si="26"/>
        <v>1.7320508075688773E-2</v>
      </c>
      <c r="AJ12" s="99">
        <f t="shared" si="27"/>
        <v>0</v>
      </c>
      <c r="AK12" s="1">
        <f t="shared" si="28"/>
        <v>0</v>
      </c>
      <c r="AL12" s="1">
        <f t="shared" si="29"/>
        <v>0</v>
      </c>
      <c r="AM12" s="1">
        <f t="shared" si="30"/>
        <v>1</v>
      </c>
      <c r="AN12" s="164" t="str">
        <f t="shared" si="31"/>
        <v>EXCELENT-BE CONSISTENT AND SHARE BEST PRACTICES</v>
      </c>
      <c r="AO12" s="337">
        <f t="shared" si="32"/>
        <v>0.15000000000000036</v>
      </c>
      <c r="AP12" s="314" t="s">
        <v>1927</v>
      </c>
      <c r="AQ12" s="273">
        <f t="shared" si="33"/>
        <v>1</v>
      </c>
      <c r="DF12" s="104">
        <f t="shared" si="9"/>
        <v>1</v>
      </c>
      <c r="DG12" s="39" t="str">
        <f t="shared" si="10"/>
        <v/>
      </c>
      <c r="DH12" s="39">
        <f t="shared" si="11"/>
        <v>1</v>
      </c>
      <c r="DJ12" s="98">
        <f t="shared" si="12"/>
        <v>690</v>
      </c>
      <c r="DK12" s="93">
        <f>VLOOKUP(H12,'PORT PRODUCTIVITY 1'!$A$25:$G$83,2,FALSE)</f>
        <v>10</v>
      </c>
      <c r="DL12" s="97" t="str">
        <f t="shared" si="34"/>
        <v/>
      </c>
      <c r="DM12" s="97" t="str">
        <f t="shared" si="13"/>
        <v/>
      </c>
      <c r="DN12" s="97" t="str">
        <f t="shared" si="14"/>
        <v/>
      </c>
      <c r="DO12" s="97" t="str">
        <f t="shared" si="15"/>
        <v/>
      </c>
      <c r="DP12" s="94">
        <f>VLOOKUP(H12,'PORT PRODUCTIVITY 1'!$A$25:$G$83,3,FALSE)</f>
        <v>20</v>
      </c>
      <c r="DQ12" s="276">
        <f t="shared" si="16"/>
        <v>11.45</v>
      </c>
      <c r="DR12" s="276">
        <f t="shared" si="17"/>
        <v>11.6</v>
      </c>
      <c r="DS12" s="276">
        <f t="shared" si="18"/>
        <v>11.45</v>
      </c>
      <c r="DT12" s="276" t="str">
        <f t="shared" si="19"/>
        <v/>
      </c>
      <c r="DU12" s="276" t="str">
        <f t="shared" si="20"/>
        <v/>
      </c>
      <c r="DV12" s="276" t="str">
        <f t="shared" si="21"/>
        <v/>
      </c>
      <c r="DW12" s="277">
        <f t="shared" si="22"/>
        <v>11.5</v>
      </c>
      <c r="DX12" s="278" t="str">
        <f t="shared" si="23"/>
        <v>0</v>
      </c>
      <c r="DY12" s="279">
        <f t="shared" si="24"/>
        <v>8.6602540378444073E-3</v>
      </c>
      <c r="DZ12" s="280">
        <f t="shared" si="25"/>
        <v>8.6602540378444073E-3</v>
      </c>
      <c r="EA12" s="335">
        <f t="shared" si="35"/>
        <v>11.6</v>
      </c>
      <c r="EB12" s="335">
        <f t="shared" si="36"/>
        <v>11.45</v>
      </c>
      <c r="EC12" s="335">
        <f t="shared" si="37"/>
        <v>0.15000000000000036</v>
      </c>
    </row>
    <row r="13" spans="2:133" ht="27.75" customHeight="1" thickBot="1">
      <c r="B13" s="150">
        <v>17</v>
      </c>
      <c r="C13" s="146" t="s">
        <v>119</v>
      </c>
      <c r="D13" s="57">
        <v>41027</v>
      </c>
      <c r="E13" s="43" t="s">
        <v>133</v>
      </c>
      <c r="F13" s="53">
        <v>1206</v>
      </c>
      <c r="G13" s="74" t="s">
        <v>1933</v>
      </c>
      <c r="H13" s="74" t="s">
        <v>1936</v>
      </c>
      <c r="I13" s="74">
        <v>1361</v>
      </c>
      <c r="J13" s="74"/>
      <c r="K13" s="305"/>
      <c r="L13" s="305"/>
      <c r="M13" s="305"/>
      <c r="N13" s="305"/>
      <c r="O13" s="164"/>
      <c r="P13" s="164"/>
      <c r="Q13" s="151"/>
      <c r="R13" s="150">
        <v>4</v>
      </c>
      <c r="S13" s="342"/>
      <c r="T13" s="342"/>
      <c r="U13" s="348"/>
      <c r="V13" s="349"/>
      <c r="W13" s="317" t="str">
        <f t="shared" si="0"/>
        <v>0</v>
      </c>
      <c r="X13" s="101">
        <v>460</v>
      </c>
      <c r="Y13" s="40">
        <v>454</v>
      </c>
      <c r="Z13" s="41">
        <v>470</v>
      </c>
      <c r="AA13" s="40">
        <v>478</v>
      </c>
      <c r="AB13" s="351"/>
      <c r="AC13" s="351"/>
      <c r="AD13" s="40" t="str">
        <f t="shared" si="1"/>
        <v/>
      </c>
      <c r="AE13" s="186"/>
      <c r="AF13" s="106">
        <f t="shared" si="2"/>
        <v>0.1063014581273465</v>
      </c>
      <c r="AG13" s="99">
        <f t="shared" si="3"/>
        <v>1862</v>
      </c>
      <c r="AH13" s="105" t="str">
        <f t="shared" si="4"/>
        <v>0</v>
      </c>
      <c r="AI13" s="106">
        <f t="shared" si="26"/>
        <v>0.1063014581273465</v>
      </c>
      <c r="AJ13" s="99">
        <f t="shared" si="27"/>
        <v>0</v>
      </c>
      <c r="AK13" s="1">
        <f t="shared" si="28"/>
        <v>1</v>
      </c>
      <c r="AL13" s="1">
        <f t="shared" si="29"/>
        <v>0</v>
      </c>
      <c r="AM13" s="1">
        <f t="shared" si="30"/>
        <v>0</v>
      </c>
      <c r="AN13" s="164" t="str">
        <f t="shared" si="31"/>
        <v>CAN YOU IMPROVE IT?</v>
      </c>
      <c r="AO13" s="337" t="str">
        <f t="shared" si="32"/>
        <v/>
      </c>
      <c r="AP13" s="314"/>
      <c r="AQ13" s="273">
        <f t="shared" si="33"/>
        <v>1</v>
      </c>
      <c r="DF13" s="104">
        <f t="shared" si="9"/>
        <v>1</v>
      </c>
      <c r="DG13" s="39" t="str">
        <f t="shared" si="10"/>
        <v/>
      </c>
      <c r="DH13" s="39">
        <f t="shared" si="11"/>
        <v>1</v>
      </c>
      <c r="DJ13" s="98">
        <f t="shared" si="12"/>
        <v>1862</v>
      </c>
      <c r="DK13" s="93" t="e">
        <f>VLOOKUP(H13,'PORT PRODUCTIVITY 1'!$A$25:$G$83,2,FALSE)</f>
        <v>#N/A</v>
      </c>
      <c r="DL13" s="97" t="str">
        <f t="shared" si="34"/>
        <v/>
      </c>
      <c r="DM13" s="97" t="str">
        <f t="shared" si="13"/>
        <v/>
      </c>
      <c r="DN13" s="97" t="str">
        <f t="shared" si="14"/>
        <v/>
      </c>
      <c r="DO13" s="97" t="str">
        <f t="shared" si="15"/>
        <v/>
      </c>
      <c r="DP13" s="94" t="e">
        <f>VLOOKUP(H13,'PORT PRODUCTIVITY 1'!$A$25:$G$83,3,FALSE)</f>
        <v>#N/A</v>
      </c>
      <c r="DQ13" s="276" t="e">
        <f t="shared" si="16"/>
        <v>#N/A</v>
      </c>
      <c r="DR13" s="276" t="e">
        <f t="shared" si="17"/>
        <v>#N/A</v>
      </c>
      <c r="DS13" s="276" t="e">
        <f t="shared" si="18"/>
        <v>#N/A</v>
      </c>
      <c r="DT13" s="276" t="e">
        <f t="shared" si="19"/>
        <v>#N/A</v>
      </c>
      <c r="DU13" s="276" t="str">
        <f t="shared" si="20"/>
        <v/>
      </c>
      <c r="DV13" s="276" t="str">
        <f t="shared" si="21"/>
        <v/>
      </c>
      <c r="DW13" s="277" t="str">
        <f t="shared" si="22"/>
        <v/>
      </c>
      <c r="DX13" s="278" t="str">
        <f t="shared" si="23"/>
        <v>0</v>
      </c>
      <c r="DY13" s="279" t="str">
        <f t="shared" si="24"/>
        <v>0</v>
      </c>
      <c r="DZ13" s="280" t="str">
        <f t="shared" si="25"/>
        <v/>
      </c>
      <c r="EA13" s="335" t="e">
        <f t="shared" si="35"/>
        <v>#N/A</v>
      </c>
      <c r="EB13" s="335" t="e">
        <f t="shared" si="36"/>
        <v>#N/A</v>
      </c>
      <c r="EC13" s="335" t="e">
        <f t="shared" si="37"/>
        <v>#N/A</v>
      </c>
    </row>
    <row r="14" spans="2:133" ht="27.75" customHeight="1" thickBot="1">
      <c r="B14" s="150">
        <v>17</v>
      </c>
      <c r="C14" s="146" t="s">
        <v>119</v>
      </c>
      <c r="D14" s="57">
        <v>41026</v>
      </c>
      <c r="E14" s="43" t="s">
        <v>142</v>
      </c>
      <c r="F14" s="74">
        <v>1206</v>
      </c>
      <c r="G14" s="74" t="s">
        <v>1933</v>
      </c>
      <c r="H14" s="74" t="s">
        <v>324</v>
      </c>
      <c r="I14" s="74">
        <v>1016</v>
      </c>
      <c r="J14" s="74"/>
      <c r="K14" s="305"/>
      <c r="L14" s="305"/>
      <c r="M14" s="305"/>
      <c r="N14" s="305"/>
      <c r="O14" s="164"/>
      <c r="P14" s="164"/>
      <c r="Q14" s="151"/>
      <c r="R14" s="150">
        <v>2</v>
      </c>
      <c r="S14" s="342"/>
      <c r="T14" s="342"/>
      <c r="U14" s="348"/>
      <c r="V14" s="349"/>
      <c r="W14" s="317" t="str">
        <f t="shared" si="0"/>
        <v>0</v>
      </c>
      <c r="X14" s="101">
        <v>155</v>
      </c>
      <c r="Y14" s="40">
        <v>160</v>
      </c>
      <c r="Z14" s="41"/>
      <c r="AA14" s="40"/>
      <c r="AB14" s="351"/>
      <c r="AC14" s="351"/>
      <c r="AD14" s="40" t="str">
        <f t="shared" si="1"/>
        <v/>
      </c>
      <c r="AE14" s="186"/>
      <c r="AF14" s="106">
        <f t="shared" si="2"/>
        <v>3.5355339059327376E-2</v>
      </c>
      <c r="AG14" s="99">
        <f t="shared" si="3"/>
        <v>315</v>
      </c>
      <c r="AH14" s="105" t="str">
        <f t="shared" si="4"/>
        <v>0</v>
      </c>
      <c r="AI14" s="106">
        <f t="shared" si="26"/>
        <v>3.5355339059327376E-2</v>
      </c>
      <c r="AJ14" s="99">
        <f t="shared" si="27"/>
        <v>0</v>
      </c>
      <c r="AK14" s="1">
        <f t="shared" si="28"/>
        <v>0</v>
      </c>
      <c r="AL14" s="1">
        <f t="shared" si="29"/>
        <v>0</v>
      </c>
      <c r="AM14" s="1">
        <f t="shared" si="30"/>
        <v>1</v>
      </c>
      <c r="AN14" s="164" t="str">
        <f t="shared" si="31"/>
        <v>EXCELENT-BE CONSISTENT AND SHARE BEST PRACTICES</v>
      </c>
      <c r="AO14" s="337">
        <f t="shared" si="32"/>
        <v>0.25</v>
      </c>
      <c r="AP14" s="308"/>
      <c r="AQ14" s="273">
        <f t="shared" si="33"/>
        <v>1</v>
      </c>
      <c r="DF14" s="104">
        <f t="shared" si="9"/>
        <v>1</v>
      </c>
      <c r="DG14" s="39" t="str">
        <f t="shared" si="10"/>
        <v/>
      </c>
      <c r="DH14" s="39">
        <f t="shared" si="11"/>
        <v>1</v>
      </c>
      <c r="DJ14" s="98">
        <f t="shared" si="12"/>
        <v>315</v>
      </c>
      <c r="DK14" s="93">
        <f>VLOOKUP(H14,'PORT PRODUCTIVITY 1'!$A$25:$G$83,2,FALSE)</f>
        <v>10</v>
      </c>
      <c r="DL14" s="97" t="str">
        <f t="shared" si="34"/>
        <v/>
      </c>
      <c r="DM14" s="97" t="str">
        <f t="shared" si="13"/>
        <v/>
      </c>
      <c r="DN14" s="97" t="str">
        <f t="shared" si="14"/>
        <v/>
      </c>
      <c r="DO14" s="97" t="str">
        <f t="shared" si="15"/>
        <v/>
      </c>
      <c r="DP14" s="94">
        <f>VLOOKUP(H14,'PORT PRODUCTIVITY 1'!$A$25:$G$83,3,FALSE)</f>
        <v>20</v>
      </c>
      <c r="DQ14" s="276">
        <f t="shared" si="16"/>
        <v>7.75</v>
      </c>
      <c r="DR14" s="276">
        <f t="shared" si="17"/>
        <v>8</v>
      </c>
      <c r="DS14" s="276" t="str">
        <f t="shared" si="18"/>
        <v/>
      </c>
      <c r="DT14" s="276" t="str">
        <f t="shared" si="19"/>
        <v/>
      </c>
      <c r="DU14" s="276" t="str">
        <f t="shared" si="20"/>
        <v/>
      </c>
      <c r="DV14" s="276" t="str">
        <f t="shared" si="21"/>
        <v/>
      </c>
      <c r="DW14" s="277">
        <f t="shared" si="22"/>
        <v>7.875</v>
      </c>
      <c r="DX14" s="278" t="str">
        <f t="shared" si="23"/>
        <v>0</v>
      </c>
      <c r="DY14" s="279">
        <f t="shared" si="24"/>
        <v>1.7677669529663688E-2</v>
      </c>
      <c r="DZ14" s="280">
        <f t="shared" si="25"/>
        <v>1.7677669529663688E-2</v>
      </c>
      <c r="EA14" s="335">
        <f t="shared" si="35"/>
        <v>8</v>
      </c>
      <c r="EB14" s="335">
        <f t="shared" si="36"/>
        <v>7.75</v>
      </c>
      <c r="EC14" s="335">
        <f t="shared" si="37"/>
        <v>0.25</v>
      </c>
    </row>
    <row r="15" spans="2:133" ht="27.75" customHeight="1" thickBot="1">
      <c r="B15" s="150">
        <v>17</v>
      </c>
      <c r="C15" s="146" t="s">
        <v>119</v>
      </c>
      <c r="D15" s="57">
        <v>41028</v>
      </c>
      <c r="E15" s="43" t="s">
        <v>142</v>
      </c>
      <c r="F15" s="74">
        <v>1206</v>
      </c>
      <c r="G15" s="74" t="s">
        <v>1933</v>
      </c>
      <c r="H15" s="74" t="s">
        <v>1599</v>
      </c>
      <c r="I15" s="74">
        <v>988</v>
      </c>
      <c r="J15" s="74"/>
      <c r="K15" s="305"/>
      <c r="L15" s="305"/>
      <c r="M15" s="305"/>
      <c r="N15" s="305"/>
      <c r="O15" s="164"/>
      <c r="P15" s="164"/>
      <c r="Q15" s="151"/>
      <c r="R15" s="150">
        <v>2</v>
      </c>
      <c r="S15" s="342"/>
      <c r="T15" s="342"/>
      <c r="U15" s="348"/>
      <c r="V15" s="349"/>
      <c r="W15" s="317" t="str">
        <f t="shared" si="0"/>
        <v>0</v>
      </c>
      <c r="X15" s="101">
        <v>142</v>
      </c>
      <c r="Y15" s="40">
        <v>147</v>
      </c>
      <c r="Z15" s="41"/>
      <c r="AA15" s="40"/>
      <c r="AB15" s="351"/>
      <c r="AC15" s="351"/>
      <c r="AD15" s="40" t="str">
        <f t="shared" si="1"/>
        <v/>
      </c>
      <c r="AE15" s="186"/>
      <c r="AF15" s="106">
        <f t="shared" si="2"/>
        <v>3.5355339059327376E-2</v>
      </c>
      <c r="AG15" s="99">
        <f t="shared" si="3"/>
        <v>289</v>
      </c>
      <c r="AH15" s="105" t="str">
        <f t="shared" si="4"/>
        <v>0</v>
      </c>
      <c r="AI15" s="106">
        <f t="shared" si="26"/>
        <v>3.5355339059327376E-2</v>
      </c>
      <c r="AJ15" s="99">
        <f t="shared" si="27"/>
        <v>0</v>
      </c>
      <c r="AK15" s="1">
        <f t="shared" si="28"/>
        <v>0</v>
      </c>
      <c r="AL15" s="1">
        <f t="shared" si="29"/>
        <v>0</v>
      </c>
      <c r="AM15" s="1">
        <f t="shared" si="30"/>
        <v>1</v>
      </c>
      <c r="AN15" s="164" t="str">
        <f t="shared" si="31"/>
        <v>EXCELENT-BE CONSISTENT AND SHARE BEST PRACTICES</v>
      </c>
      <c r="AO15" s="337">
        <f t="shared" si="32"/>
        <v>0.16666666666666696</v>
      </c>
      <c r="AP15" s="309" t="s">
        <v>1928</v>
      </c>
      <c r="AQ15" s="273">
        <f t="shared" si="33"/>
        <v>1</v>
      </c>
      <c r="DF15" s="104">
        <f t="shared" si="9"/>
        <v>1</v>
      </c>
      <c r="DG15" s="39" t="str">
        <f t="shared" si="10"/>
        <v/>
      </c>
      <c r="DH15" s="39">
        <f t="shared" si="11"/>
        <v>1</v>
      </c>
      <c r="DJ15" s="98">
        <f t="shared" si="12"/>
        <v>289</v>
      </c>
      <c r="DK15" s="93">
        <f>VLOOKUP(H15,'PORT PRODUCTIVITY 1'!$A$25:$G$83,2,FALSE)</f>
        <v>10</v>
      </c>
      <c r="DL15" s="97" t="str">
        <f t="shared" si="34"/>
        <v/>
      </c>
      <c r="DM15" s="97" t="str">
        <f t="shared" si="13"/>
        <v/>
      </c>
      <c r="DN15" s="97" t="str">
        <f t="shared" si="14"/>
        <v/>
      </c>
      <c r="DO15" s="97" t="str">
        <f t="shared" si="15"/>
        <v/>
      </c>
      <c r="DP15" s="94">
        <f>VLOOKUP(H15,'PORT PRODUCTIVITY 1'!$A$25:$G$83,3,FALSE)</f>
        <v>30</v>
      </c>
      <c r="DQ15" s="276">
        <f t="shared" si="16"/>
        <v>4.7333333333333334</v>
      </c>
      <c r="DR15" s="276">
        <f t="shared" si="17"/>
        <v>4.9000000000000004</v>
      </c>
      <c r="DS15" s="276" t="str">
        <f t="shared" si="18"/>
        <v/>
      </c>
      <c r="DT15" s="276" t="str">
        <f t="shared" si="19"/>
        <v/>
      </c>
      <c r="DU15" s="276" t="str">
        <f t="shared" si="20"/>
        <v/>
      </c>
      <c r="DV15" s="276" t="str">
        <f t="shared" si="21"/>
        <v/>
      </c>
      <c r="DW15" s="277">
        <f t="shared" si="22"/>
        <v>4.8166666666666664</v>
      </c>
      <c r="DX15" s="278" t="str">
        <f t="shared" si="23"/>
        <v>0</v>
      </c>
      <c r="DY15" s="279">
        <f t="shared" si="24"/>
        <v>1.1785113019780481E-2</v>
      </c>
      <c r="DZ15" s="280">
        <f t="shared" si="25"/>
        <v>1.1785113019780481E-2</v>
      </c>
      <c r="EA15" s="335">
        <f t="shared" si="35"/>
        <v>4.9000000000000004</v>
      </c>
      <c r="EB15" s="335">
        <f t="shared" si="36"/>
        <v>4.7333333333333334</v>
      </c>
      <c r="EC15" s="335">
        <f t="shared" si="37"/>
        <v>0.16666666666666696</v>
      </c>
    </row>
    <row r="16" spans="2:133" ht="27.75" customHeight="1" thickBot="1">
      <c r="B16" s="150">
        <v>17</v>
      </c>
      <c r="C16" s="146" t="s">
        <v>119</v>
      </c>
      <c r="D16" s="57">
        <v>41028</v>
      </c>
      <c r="E16" s="43" t="s">
        <v>1937</v>
      </c>
      <c r="F16" s="74">
        <v>1207</v>
      </c>
      <c r="G16" s="74" t="s">
        <v>1933</v>
      </c>
      <c r="H16" s="74" t="s">
        <v>905</v>
      </c>
      <c r="I16" s="74">
        <v>1591</v>
      </c>
      <c r="J16" s="74"/>
      <c r="K16" s="305"/>
      <c r="L16" s="305"/>
      <c r="M16" s="305"/>
      <c r="N16" s="305"/>
      <c r="O16" s="164"/>
      <c r="P16" s="164"/>
      <c r="Q16" s="151"/>
      <c r="R16" s="150">
        <v>2</v>
      </c>
      <c r="S16" s="342"/>
      <c r="T16" s="342"/>
      <c r="U16" s="348"/>
      <c r="V16" s="349"/>
      <c r="W16" s="317" t="str">
        <f>IFERROR(IF(OR(G17="15A CRX",G17="84K ECUBEX"),(STDEV(S16:U16)/100), IF(G17="84A SPONDYLUS",(STDEV(S16:T16)/100),(STDEV(S16:V16)/100))),"0")</f>
        <v>0</v>
      </c>
      <c r="X16" s="101">
        <v>157</v>
      </c>
      <c r="Y16" s="40">
        <v>153</v>
      </c>
      <c r="Z16" s="41"/>
      <c r="AA16" s="40"/>
      <c r="AB16" s="351"/>
      <c r="AC16" s="351"/>
      <c r="AD16" s="40" t="str">
        <f t="shared" si="1"/>
        <v/>
      </c>
      <c r="AE16" s="186"/>
      <c r="AF16" s="106">
        <f t="shared" si="2"/>
        <v>2.8284271247461901E-2</v>
      </c>
      <c r="AG16" s="99">
        <f t="shared" si="3"/>
        <v>310</v>
      </c>
      <c r="AH16" s="105" t="str">
        <f t="shared" si="4"/>
        <v>0</v>
      </c>
      <c r="AI16" s="106">
        <f t="shared" si="26"/>
        <v>2.8284271247461901E-2</v>
      </c>
      <c r="AJ16" s="99">
        <f t="shared" si="27"/>
        <v>0</v>
      </c>
      <c r="AK16" s="1">
        <f t="shared" si="28"/>
        <v>0</v>
      </c>
      <c r="AL16" s="1">
        <f t="shared" si="29"/>
        <v>0</v>
      </c>
      <c r="AM16" s="1">
        <f t="shared" si="30"/>
        <v>1</v>
      </c>
      <c r="AN16" s="164" t="str">
        <f t="shared" si="31"/>
        <v>EXCELENT-BE CONSISTENT AND SHARE BEST PRACTICES</v>
      </c>
      <c r="AO16" s="337">
        <f t="shared" si="32"/>
        <v>0.19999999999999929</v>
      </c>
      <c r="AP16" s="301" t="s">
        <v>1929</v>
      </c>
      <c r="AQ16" s="273">
        <f t="shared" si="33"/>
        <v>1</v>
      </c>
      <c r="DF16" s="104">
        <f t="shared" si="9"/>
        <v>1</v>
      </c>
      <c r="DG16" s="39" t="str">
        <f t="shared" si="10"/>
        <v/>
      </c>
      <c r="DH16" s="39">
        <f t="shared" si="11"/>
        <v>1</v>
      </c>
      <c r="DJ16" s="98">
        <f t="shared" si="12"/>
        <v>310</v>
      </c>
      <c r="DK16" s="93">
        <f>VLOOKUP(H16,'PORT PRODUCTIVITY 1'!$A$25:$G$83,2,FALSE)</f>
        <v>10</v>
      </c>
      <c r="DL16" s="97" t="str">
        <f t="shared" si="34"/>
        <v/>
      </c>
      <c r="DM16" s="97" t="str">
        <f t="shared" si="13"/>
        <v/>
      </c>
      <c r="DN16" s="97" t="str">
        <f t="shared" si="14"/>
        <v/>
      </c>
      <c r="DO16" s="97" t="str">
        <f t="shared" si="15"/>
        <v/>
      </c>
      <c r="DP16" s="94">
        <f>VLOOKUP(H16,'PORT PRODUCTIVITY 1'!$A$25:$G$83,3,FALSE)</f>
        <v>20</v>
      </c>
      <c r="DQ16" s="276">
        <f t="shared" si="16"/>
        <v>7.85</v>
      </c>
      <c r="DR16" s="276">
        <f t="shared" si="17"/>
        <v>7.65</v>
      </c>
      <c r="DS16" s="276" t="str">
        <f t="shared" si="18"/>
        <v/>
      </c>
      <c r="DT16" s="276" t="str">
        <f t="shared" si="19"/>
        <v/>
      </c>
      <c r="DU16" s="276" t="str">
        <f t="shared" si="20"/>
        <v/>
      </c>
      <c r="DV16" s="276" t="str">
        <f t="shared" si="21"/>
        <v/>
      </c>
      <c r="DW16" s="277">
        <f t="shared" si="22"/>
        <v>7.75</v>
      </c>
      <c r="DX16" s="278" t="str">
        <f t="shared" si="23"/>
        <v>0</v>
      </c>
      <c r="DY16" s="279">
        <f t="shared" si="24"/>
        <v>1.4142135623734568E-2</v>
      </c>
      <c r="DZ16" s="280">
        <f t="shared" si="25"/>
        <v>1.4142135623734568E-2</v>
      </c>
      <c r="EA16" s="335">
        <f t="shared" si="35"/>
        <v>7.85</v>
      </c>
      <c r="EB16" s="335">
        <f t="shared" si="36"/>
        <v>7.65</v>
      </c>
      <c r="EC16" s="335">
        <f t="shared" si="37"/>
        <v>0.19999999999999929</v>
      </c>
    </row>
    <row r="17" spans="2:133" ht="27.75" customHeight="1" thickBot="1">
      <c r="B17" s="150">
        <v>17</v>
      </c>
      <c r="C17" s="146" t="s">
        <v>119</v>
      </c>
      <c r="D17" s="57">
        <v>41027</v>
      </c>
      <c r="E17" s="43" t="s">
        <v>1914</v>
      </c>
      <c r="F17" s="74">
        <v>1202</v>
      </c>
      <c r="G17" s="74" t="s">
        <v>1934</v>
      </c>
      <c r="H17" s="74" t="s">
        <v>362</v>
      </c>
      <c r="I17" s="74">
        <v>2741</v>
      </c>
      <c r="J17" s="74"/>
      <c r="K17" s="305"/>
      <c r="L17" s="305"/>
      <c r="M17" s="305"/>
      <c r="N17" s="305"/>
      <c r="O17" s="164"/>
      <c r="P17" s="164"/>
      <c r="Q17" s="151"/>
      <c r="R17" s="150">
        <v>3</v>
      </c>
      <c r="S17" s="342"/>
      <c r="T17" s="342"/>
      <c r="U17" s="348"/>
      <c r="V17" s="349"/>
      <c r="W17" s="317" t="str">
        <f>IFERROR(IF(OR(#REF!="15A CRX",#REF!="84K ECUBEX"),(STDEV(S17:U17)/100), IF(#REF!="84A SPONDYLUS",(STDEV(S17:T17)/100),(STDEV(S17:V17)/100))),"0")</f>
        <v>0</v>
      </c>
      <c r="X17" s="101">
        <v>535</v>
      </c>
      <c r="Y17" s="40">
        <v>545</v>
      </c>
      <c r="Z17" s="41">
        <v>538</v>
      </c>
      <c r="AA17" s="40"/>
      <c r="AB17" s="351"/>
      <c r="AC17" s="351"/>
      <c r="AD17" s="40" t="str">
        <f t="shared" si="1"/>
        <v/>
      </c>
      <c r="AE17" s="186"/>
      <c r="AF17" s="106">
        <f t="shared" si="2"/>
        <v>5.1316014394449938E-2</v>
      </c>
      <c r="AG17" s="99">
        <f t="shared" si="3"/>
        <v>1618</v>
      </c>
      <c r="AH17" s="105" t="str">
        <f t="shared" si="4"/>
        <v>0</v>
      </c>
      <c r="AI17" s="106">
        <f t="shared" si="26"/>
        <v>5.1316014394449938E-2</v>
      </c>
      <c r="AJ17" s="99">
        <f t="shared" si="27"/>
        <v>0</v>
      </c>
      <c r="AK17" s="1">
        <f t="shared" si="28"/>
        <v>0</v>
      </c>
      <c r="AL17" s="1">
        <f t="shared" si="29"/>
        <v>1</v>
      </c>
      <c r="AM17" s="1">
        <f t="shared" si="30"/>
        <v>0</v>
      </c>
      <c r="AN17" s="164" t="str">
        <f t="shared" si="31"/>
        <v>GOOD JOB &amp; HOW GET BETTER?</v>
      </c>
      <c r="AO17" s="337">
        <f t="shared" si="32"/>
        <v>0.5</v>
      </c>
      <c r="AP17" s="301" t="s">
        <v>1930</v>
      </c>
      <c r="AQ17" s="273">
        <f t="shared" si="33"/>
        <v>1</v>
      </c>
      <c r="DF17" s="104">
        <f t="shared" si="9"/>
        <v>1</v>
      </c>
      <c r="DG17" s="39" t="str">
        <f t="shared" si="10"/>
        <v/>
      </c>
      <c r="DH17" s="39">
        <f t="shared" si="11"/>
        <v>1</v>
      </c>
      <c r="DJ17" s="98">
        <f t="shared" si="12"/>
        <v>1618</v>
      </c>
      <c r="DK17" s="93">
        <f>VLOOKUP(H17,'PORT PRODUCTIVITY 1'!$A$25:$G$83,2,FALSE)</f>
        <v>10</v>
      </c>
      <c r="DL17" s="97" t="str">
        <f t="shared" si="34"/>
        <v/>
      </c>
      <c r="DM17" s="97" t="str">
        <f t="shared" si="13"/>
        <v/>
      </c>
      <c r="DN17" s="97" t="str">
        <f t="shared" si="14"/>
        <v/>
      </c>
      <c r="DO17" s="97" t="str">
        <f t="shared" si="15"/>
        <v/>
      </c>
      <c r="DP17" s="94">
        <f>VLOOKUP(H17,'PORT PRODUCTIVITY 1'!$A$25:$G$83,3,FALSE)</f>
        <v>20</v>
      </c>
      <c r="DQ17" s="276">
        <f t="shared" si="16"/>
        <v>26.75</v>
      </c>
      <c r="DR17" s="276">
        <f t="shared" si="17"/>
        <v>27.25</v>
      </c>
      <c r="DS17" s="276">
        <f t="shared" si="18"/>
        <v>26.9</v>
      </c>
      <c r="DT17" s="276" t="str">
        <f t="shared" si="19"/>
        <v/>
      </c>
      <c r="DU17" s="276" t="str">
        <f t="shared" si="20"/>
        <v/>
      </c>
      <c r="DV17" s="276" t="str">
        <f t="shared" si="21"/>
        <v/>
      </c>
      <c r="DW17" s="277">
        <f t="shared" si="22"/>
        <v>26.966666666666669</v>
      </c>
      <c r="DX17" s="278" t="str">
        <f t="shared" si="23"/>
        <v>0</v>
      </c>
      <c r="DY17" s="279">
        <f t="shared" si="24"/>
        <v>2.565800719714521E-2</v>
      </c>
      <c r="DZ17" s="280">
        <f t="shared" si="25"/>
        <v>2.565800719714521E-2</v>
      </c>
      <c r="EA17" s="335">
        <f t="shared" si="35"/>
        <v>27.25</v>
      </c>
      <c r="EB17" s="335">
        <f t="shared" si="36"/>
        <v>26.75</v>
      </c>
      <c r="EC17" s="335">
        <f t="shared" si="37"/>
        <v>0.5</v>
      </c>
    </row>
    <row r="18" spans="2:133" ht="27.75" customHeight="1" thickBot="1">
      <c r="B18" s="150">
        <v>17</v>
      </c>
      <c r="C18" s="146" t="s">
        <v>119</v>
      </c>
      <c r="D18" s="57">
        <v>41028</v>
      </c>
      <c r="E18" s="43" t="s">
        <v>1914</v>
      </c>
      <c r="F18" s="74">
        <v>1202</v>
      </c>
      <c r="G18" s="74" t="s">
        <v>1934</v>
      </c>
      <c r="H18" s="74" t="s">
        <v>1028</v>
      </c>
      <c r="I18" s="74">
        <v>2696</v>
      </c>
      <c r="J18" s="74"/>
      <c r="K18" s="305"/>
      <c r="L18" s="305"/>
      <c r="M18" s="305"/>
      <c r="N18" s="305"/>
      <c r="O18" s="164"/>
      <c r="P18" s="164"/>
      <c r="Q18" s="151"/>
      <c r="R18" s="150">
        <v>4</v>
      </c>
      <c r="S18" s="342"/>
      <c r="T18" s="342"/>
      <c r="U18" s="348"/>
      <c r="V18" s="349"/>
      <c r="W18" s="166" t="str">
        <f t="shared" ref="W18:W37" si="38">IFERROR((STDEV(S18:V18)/100),"0")</f>
        <v>0</v>
      </c>
      <c r="X18" s="101">
        <v>347</v>
      </c>
      <c r="Y18" s="40">
        <v>364</v>
      </c>
      <c r="Z18" s="41">
        <v>353</v>
      </c>
      <c r="AA18" s="40">
        <v>353</v>
      </c>
      <c r="AB18" s="351"/>
      <c r="AC18" s="351"/>
      <c r="AD18" s="40" t="str">
        <f t="shared" si="1"/>
        <v/>
      </c>
      <c r="AE18" s="186"/>
      <c r="AF18" s="106">
        <f t="shared" si="2"/>
        <v>7.0887234393789134E-2</v>
      </c>
      <c r="AG18" s="99">
        <f t="shared" si="3"/>
        <v>1417</v>
      </c>
      <c r="AH18" s="105" t="str">
        <f t="shared" si="4"/>
        <v>0</v>
      </c>
      <c r="AI18" s="106">
        <f t="shared" si="26"/>
        <v>7.0887234393789134E-2</v>
      </c>
      <c r="AJ18" s="99">
        <f t="shared" si="27"/>
        <v>0</v>
      </c>
      <c r="AK18" s="1">
        <f t="shared" si="28"/>
        <v>0</v>
      </c>
      <c r="AL18" s="1">
        <f t="shared" si="29"/>
        <v>1</v>
      </c>
      <c r="AM18" s="1">
        <f t="shared" si="30"/>
        <v>0</v>
      </c>
      <c r="AN18" s="164" t="str">
        <f t="shared" si="31"/>
        <v>GOOD JOB &amp; HOW GET BETTER?</v>
      </c>
      <c r="AO18" s="337">
        <f t="shared" si="32"/>
        <v>0.84999999999999787</v>
      </c>
      <c r="AP18" s="259"/>
      <c r="AQ18" s="273">
        <f t="shared" si="33"/>
        <v>1</v>
      </c>
      <c r="DF18" s="104">
        <f t="shared" si="9"/>
        <v>1</v>
      </c>
      <c r="DG18" s="39" t="str">
        <f t="shared" si="10"/>
        <v/>
      </c>
      <c r="DH18" s="39">
        <f t="shared" si="11"/>
        <v>1</v>
      </c>
      <c r="DJ18" s="98">
        <f t="shared" si="12"/>
        <v>1417</v>
      </c>
      <c r="DK18" s="93">
        <f>VLOOKUP(H18,'PORT PRODUCTIVITY 1'!$A$25:$G$83,2,FALSE)</f>
        <v>10</v>
      </c>
      <c r="DL18" s="97" t="str">
        <f t="shared" si="34"/>
        <v/>
      </c>
      <c r="DM18" s="97" t="str">
        <f t="shared" si="13"/>
        <v/>
      </c>
      <c r="DN18" s="97" t="str">
        <f t="shared" si="14"/>
        <v/>
      </c>
      <c r="DO18" s="97" t="str">
        <f t="shared" si="15"/>
        <v/>
      </c>
      <c r="DP18" s="94">
        <f>VLOOKUP(H18,'PORT PRODUCTIVITY 1'!$A$25:$G$83,3,FALSE)</f>
        <v>20</v>
      </c>
      <c r="DQ18" s="276">
        <f t="shared" si="16"/>
        <v>17.350000000000001</v>
      </c>
      <c r="DR18" s="276">
        <f t="shared" si="17"/>
        <v>18.2</v>
      </c>
      <c r="DS18" s="276">
        <f t="shared" si="18"/>
        <v>17.649999999999999</v>
      </c>
      <c r="DT18" s="276">
        <f t="shared" si="19"/>
        <v>17.649999999999999</v>
      </c>
      <c r="DU18" s="276" t="str">
        <f t="shared" si="20"/>
        <v/>
      </c>
      <c r="DV18" s="276" t="str">
        <f t="shared" si="21"/>
        <v/>
      </c>
      <c r="DW18" s="277">
        <f t="shared" si="22"/>
        <v>17.712499999999999</v>
      </c>
      <c r="DX18" s="278" t="str">
        <f t="shared" si="23"/>
        <v>0</v>
      </c>
      <c r="DY18" s="279">
        <f t="shared" si="24"/>
        <v>3.5443617196901832E-2</v>
      </c>
      <c r="DZ18" s="280">
        <f t="shared" si="25"/>
        <v>3.5443617196901832E-2</v>
      </c>
      <c r="EA18" s="335">
        <f t="shared" si="35"/>
        <v>18.2</v>
      </c>
      <c r="EB18" s="335">
        <f t="shared" si="36"/>
        <v>17.350000000000001</v>
      </c>
      <c r="EC18" s="335">
        <f t="shared" si="37"/>
        <v>0.84999999999999787</v>
      </c>
    </row>
    <row r="19" spans="2:133" ht="27.75" customHeight="1" thickBot="1">
      <c r="B19" s="150">
        <v>17</v>
      </c>
      <c r="C19" s="146" t="s">
        <v>119</v>
      </c>
      <c r="D19" s="57">
        <v>41029</v>
      </c>
      <c r="E19" s="43" t="s">
        <v>167</v>
      </c>
      <c r="F19" s="74">
        <v>1208</v>
      </c>
      <c r="G19" s="74" t="s">
        <v>1938</v>
      </c>
      <c r="H19" s="74" t="s">
        <v>1939</v>
      </c>
      <c r="I19" s="74"/>
      <c r="J19" s="74"/>
      <c r="K19" s="305"/>
      <c r="L19" s="305"/>
      <c r="M19" s="305"/>
      <c r="N19" s="305"/>
      <c r="O19" s="164"/>
      <c r="P19" s="164"/>
      <c r="Q19" s="151"/>
      <c r="R19" s="150">
        <v>2</v>
      </c>
      <c r="S19" s="342"/>
      <c r="T19" s="342"/>
      <c r="U19" s="348"/>
      <c r="V19" s="349"/>
      <c r="W19" s="166" t="str">
        <f t="shared" si="38"/>
        <v>0</v>
      </c>
      <c r="X19" s="101">
        <v>120</v>
      </c>
      <c r="Y19" s="40">
        <v>118</v>
      </c>
      <c r="Z19" s="41"/>
      <c r="AA19" s="40"/>
      <c r="AB19" s="351"/>
      <c r="AC19" s="351"/>
      <c r="AD19" s="40" t="str">
        <f t="shared" si="1"/>
        <v/>
      </c>
      <c r="AE19" s="186"/>
      <c r="AF19" s="106">
        <f t="shared" si="2"/>
        <v>1.4142135623730951E-2</v>
      </c>
      <c r="AG19" s="99">
        <f t="shared" si="3"/>
        <v>238</v>
      </c>
      <c r="AH19" s="105" t="str">
        <f t="shared" si="4"/>
        <v>0</v>
      </c>
      <c r="AI19" s="106">
        <f t="shared" si="26"/>
        <v>1.4142135623730951E-2</v>
      </c>
      <c r="AJ19" s="99">
        <f t="shared" si="27"/>
        <v>0</v>
      </c>
      <c r="AK19" s="1">
        <f t="shared" si="28"/>
        <v>0</v>
      </c>
      <c r="AL19" s="1">
        <f t="shared" si="29"/>
        <v>0</v>
      </c>
      <c r="AM19" s="1">
        <f t="shared" si="30"/>
        <v>1</v>
      </c>
      <c r="AN19" s="164" t="str">
        <f t="shared" si="31"/>
        <v>EXCELENT-BE CONSISTENT AND SHARE BEST PRACTICES</v>
      </c>
      <c r="AO19" s="337" t="str">
        <f t="shared" si="32"/>
        <v/>
      </c>
      <c r="AP19" s="302" t="s">
        <v>1931</v>
      </c>
      <c r="AQ19" s="273">
        <f t="shared" si="33"/>
        <v>1</v>
      </c>
      <c r="DF19" s="104">
        <f t="shared" si="9"/>
        <v>1</v>
      </c>
      <c r="DG19" s="39" t="str">
        <f t="shared" si="10"/>
        <v/>
      </c>
      <c r="DH19" s="39">
        <f t="shared" si="11"/>
        <v>1</v>
      </c>
      <c r="DJ19" s="98">
        <f t="shared" si="12"/>
        <v>238</v>
      </c>
      <c r="DK19" s="93" t="e">
        <f>VLOOKUP(H19,'PORT PRODUCTIVITY 1'!$A$25:$G$83,2,FALSE)</f>
        <v>#N/A</v>
      </c>
      <c r="DL19" s="97" t="str">
        <f t="shared" si="34"/>
        <v/>
      </c>
      <c r="DM19" s="97" t="str">
        <f t="shared" si="13"/>
        <v/>
      </c>
      <c r="DN19" s="97" t="str">
        <f t="shared" si="14"/>
        <v/>
      </c>
      <c r="DO19" s="97" t="str">
        <f t="shared" si="15"/>
        <v/>
      </c>
      <c r="DP19" s="94" t="e">
        <f>VLOOKUP(H19,'PORT PRODUCTIVITY 1'!$A$25:$G$83,3,FALSE)</f>
        <v>#N/A</v>
      </c>
      <c r="DQ19" s="276" t="e">
        <f t="shared" si="16"/>
        <v>#N/A</v>
      </c>
      <c r="DR19" s="276" t="e">
        <f t="shared" si="17"/>
        <v>#N/A</v>
      </c>
      <c r="DS19" s="276" t="str">
        <f t="shared" si="18"/>
        <v/>
      </c>
      <c r="DT19" s="276" t="str">
        <f t="shared" si="19"/>
        <v/>
      </c>
      <c r="DU19" s="276" t="str">
        <f t="shared" si="20"/>
        <v/>
      </c>
      <c r="DV19" s="276" t="str">
        <f t="shared" si="21"/>
        <v/>
      </c>
      <c r="DW19" s="277" t="str">
        <f t="shared" si="22"/>
        <v/>
      </c>
      <c r="DX19" s="278" t="str">
        <f t="shared" si="23"/>
        <v>0</v>
      </c>
      <c r="DY19" s="279" t="str">
        <f t="shared" si="24"/>
        <v>0</v>
      </c>
      <c r="DZ19" s="280" t="str">
        <f t="shared" si="25"/>
        <v/>
      </c>
      <c r="EA19" s="335" t="e">
        <f t="shared" si="35"/>
        <v>#N/A</v>
      </c>
      <c r="EB19" s="335" t="e">
        <f t="shared" si="36"/>
        <v>#N/A</v>
      </c>
      <c r="EC19" s="335" t="e">
        <f t="shared" si="37"/>
        <v>#N/A</v>
      </c>
    </row>
    <row r="20" spans="2:133" ht="27.75" customHeight="1" thickBot="1">
      <c r="B20" s="150">
        <v>17</v>
      </c>
      <c r="C20" s="146" t="s">
        <v>119</v>
      </c>
      <c r="D20" s="57">
        <v>41028</v>
      </c>
      <c r="E20" s="43" t="s">
        <v>1940</v>
      </c>
      <c r="F20" s="74">
        <v>1202</v>
      </c>
      <c r="G20" s="74" t="s">
        <v>1934</v>
      </c>
      <c r="H20" s="74" t="s">
        <v>1388</v>
      </c>
      <c r="I20" s="74">
        <v>3210</v>
      </c>
      <c r="J20" s="74"/>
      <c r="K20" s="162"/>
      <c r="L20" s="162"/>
      <c r="M20" s="162"/>
      <c r="N20" s="162"/>
      <c r="O20" s="164"/>
      <c r="P20" s="164"/>
      <c r="Q20" s="151"/>
      <c r="R20" s="150">
        <v>3</v>
      </c>
      <c r="S20" s="342"/>
      <c r="T20" s="342"/>
      <c r="U20" s="342"/>
      <c r="V20" s="352"/>
      <c r="W20" s="166" t="str">
        <f t="shared" si="38"/>
        <v>0</v>
      </c>
      <c r="X20" s="101">
        <v>354</v>
      </c>
      <c r="Y20" s="40">
        <v>372</v>
      </c>
      <c r="Z20" s="41">
        <v>380</v>
      </c>
      <c r="AA20" s="40"/>
      <c r="AB20" s="351"/>
      <c r="AC20" s="351"/>
      <c r="AD20" s="40" t="str">
        <f t="shared" si="1"/>
        <v/>
      </c>
      <c r="AE20" s="186"/>
      <c r="AF20" s="106">
        <f t="shared" si="2"/>
        <v>0.13316656236959151</v>
      </c>
      <c r="AG20" s="99">
        <f t="shared" ref="AG20:AG83" si="39">SUM(S20:V20)+SUM(X20:AC20)+AE20</f>
        <v>1106</v>
      </c>
      <c r="AH20" s="105" t="str">
        <f t="shared" ref="AH20:AH83" si="40">IF(DF20=2,DZ20,"0")</f>
        <v>0</v>
      </c>
      <c r="AI20" s="106">
        <f t="shared" si="26"/>
        <v>0.13316656236959151</v>
      </c>
      <c r="AJ20" s="99">
        <f t="shared" si="27"/>
        <v>0</v>
      </c>
      <c r="AK20" s="1">
        <f t="shared" si="28"/>
        <v>1</v>
      </c>
      <c r="AL20" s="1">
        <f t="shared" si="29"/>
        <v>0</v>
      </c>
      <c r="AM20" s="1">
        <f t="shared" si="30"/>
        <v>0</v>
      </c>
      <c r="AN20" s="164" t="str">
        <f t="shared" si="31"/>
        <v>CAN YOU IMPROVE IT?</v>
      </c>
      <c r="AO20" s="337">
        <f t="shared" si="32"/>
        <v>1.3000000000000007</v>
      </c>
      <c r="AP20" s="259"/>
      <c r="AQ20" s="273">
        <f t="shared" si="33"/>
        <v>1</v>
      </c>
      <c r="DF20" s="104">
        <f t="shared" si="9"/>
        <v>1</v>
      </c>
      <c r="DG20" s="39" t="str">
        <f t="shared" ref="DG20:DG83" si="41">IF(SUM(S20:V20)&lt;1,"",1)</f>
        <v/>
      </c>
      <c r="DH20" s="39">
        <f t="shared" ref="DH20:DH83" si="42">IF(SUM(X20:AC20)&lt;1,"",1)</f>
        <v>1</v>
      </c>
      <c r="DJ20" s="98">
        <f t="shared" si="12"/>
        <v>1106</v>
      </c>
      <c r="DK20" s="93">
        <f>VLOOKUP(H20,'PORT PRODUCTIVITY 1'!$A$25:$G$83,2,FALSE)</f>
        <v>10</v>
      </c>
      <c r="DL20" s="97" t="str">
        <f t="shared" si="34"/>
        <v/>
      </c>
      <c r="DM20" s="97" t="str">
        <f t="shared" si="13"/>
        <v/>
      </c>
      <c r="DN20" s="97" t="str">
        <f t="shared" si="14"/>
        <v/>
      </c>
      <c r="DO20" s="97" t="str">
        <f t="shared" si="15"/>
        <v/>
      </c>
      <c r="DP20" s="94">
        <f>VLOOKUP(H20,'PORT PRODUCTIVITY 1'!$A$25:$G$83,3,FALSE)</f>
        <v>20</v>
      </c>
      <c r="DQ20" s="276">
        <f t="shared" si="16"/>
        <v>17.7</v>
      </c>
      <c r="DR20" s="276">
        <f t="shared" si="17"/>
        <v>18.600000000000001</v>
      </c>
      <c r="DS20" s="276">
        <f t="shared" si="18"/>
        <v>19</v>
      </c>
      <c r="DT20" s="276" t="str">
        <f t="shared" si="19"/>
        <v/>
      </c>
      <c r="DU20" s="276" t="str">
        <f t="shared" si="20"/>
        <v/>
      </c>
      <c r="DV20" s="276" t="str">
        <f t="shared" si="21"/>
        <v/>
      </c>
      <c r="DW20" s="277">
        <f t="shared" si="22"/>
        <v>18.433333333333334</v>
      </c>
      <c r="DX20" s="278" t="str">
        <f t="shared" si="23"/>
        <v>0</v>
      </c>
      <c r="DY20" s="279">
        <f t="shared" si="24"/>
        <v>6.658328118479781E-2</v>
      </c>
      <c r="DZ20" s="280">
        <f t="shared" si="25"/>
        <v>6.658328118479781E-2</v>
      </c>
      <c r="EA20" s="335">
        <f t="shared" si="35"/>
        <v>19</v>
      </c>
      <c r="EB20" s="335">
        <f t="shared" si="36"/>
        <v>17.7</v>
      </c>
      <c r="EC20" s="335">
        <f t="shared" si="37"/>
        <v>1.3000000000000007</v>
      </c>
    </row>
    <row r="21" spans="2:133" ht="27.75" customHeight="1" thickBot="1">
      <c r="B21" s="342"/>
      <c r="C21" s="343"/>
      <c r="D21" s="344"/>
      <c r="E21" s="345"/>
      <c r="F21" s="145"/>
      <c r="G21" s="346"/>
      <c r="H21" s="346"/>
      <c r="I21" s="346"/>
      <c r="J21" s="346"/>
      <c r="K21" s="145"/>
      <c r="L21" s="145"/>
      <c r="M21" s="145"/>
      <c r="N21" s="145"/>
      <c r="O21" s="347"/>
      <c r="P21" s="347"/>
      <c r="Q21" s="350"/>
      <c r="R21" s="342"/>
      <c r="S21" s="342"/>
      <c r="T21" s="342"/>
      <c r="U21" s="342"/>
      <c r="V21" s="352"/>
      <c r="W21" s="166" t="str">
        <f t="shared" si="38"/>
        <v>0</v>
      </c>
      <c r="X21" s="354"/>
      <c r="Y21" s="351"/>
      <c r="Z21" s="355"/>
      <c r="AA21" s="351"/>
      <c r="AB21" s="351"/>
      <c r="AC21" s="351"/>
      <c r="AD21" s="40" t="str">
        <f t="shared" si="1"/>
        <v/>
      </c>
      <c r="AE21" s="186"/>
      <c r="AF21" s="106" t="str">
        <f t="shared" si="2"/>
        <v>0</v>
      </c>
      <c r="AG21" s="99">
        <f t="shared" si="39"/>
        <v>0</v>
      </c>
      <c r="AH21" s="105" t="str">
        <f t="shared" si="40"/>
        <v>0</v>
      </c>
      <c r="AI21" s="106" t="str">
        <f t="shared" si="26"/>
        <v>0</v>
      </c>
      <c r="AJ21" s="99" t="str">
        <f t="shared" si="27"/>
        <v/>
      </c>
      <c r="AK21" s="1" t="str">
        <f t="shared" si="28"/>
        <v/>
      </c>
      <c r="AL21" s="1" t="str">
        <f t="shared" si="29"/>
        <v/>
      </c>
      <c r="AM21" s="1" t="str">
        <f t="shared" si="30"/>
        <v/>
      </c>
      <c r="AN21" s="164" t="str">
        <f t="shared" si="31"/>
        <v/>
      </c>
      <c r="AO21" s="337">
        <f t="shared" si="32"/>
        <v>0</v>
      </c>
      <c r="AP21" s="259"/>
      <c r="AQ21" s="273">
        <f t="shared" si="33"/>
        <v>0</v>
      </c>
      <c r="DF21" s="104">
        <f t="shared" si="9"/>
        <v>0</v>
      </c>
      <c r="DG21" s="39" t="str">
        <f t="shared" si="41"/>
        <v/>
      </c>
      <c r="DH21" s="39" t="str">
        <f t="shared" si="42"/>
        <v/>
      </c>
      <c r="DJ21" s="98">
        <f t="shared" si="12"/>
        <v>0</v>
      </c>
      <c r="DK21" s="93" t="e">
        <f>VLOOKUP(H21,'PORT PRODUCTIVITY 1'!$A$25:$G$83,2,FALSE)</f>
        <v>#N/A</v>
      </c>
      <c r="DL21" s="97" t="str">
        <f t="shared" si="34"/>
        <v/>
      </c>
      <c r="DM21" s="97" t="str">
        <f t="shared" si="13"/>
        <v/>
      </c>
      <c r="DN21" s="97" t="str">
        <f t="shared" si="14"/>
        <v/>
      </c>
      <c r="DO21" s="97" t="str">
        <f t="shared" si="15"/>
        <v/>
      </c>
      <c r="DP21" s="94" t="e">
        <f>VLOOKUP(H21,'PORT PRODUCTIVITY 1'!$A$25:$G$83,3,FALSE)</f>
        <v>#N/A</v>
      </c>
      <c r="DQ21" s="276" t="str">
        <f t="shared" si="16"/>
        <v/>
      </c>
      <c r="DR21" s="276" t="str">
        <f t="shared" si="17"/>
        <v/>
      </c>
      <c r="DS21" s="276" t="str">
        <f t="shared" si="18"/>
        <v/>
      </c>
      <c r="DT21" s="276" t="str">
        <f t="shared" si="19"/>
        <v/>
      </c>
      <c r="DU21" s="276" t="str">
        <f t="shared" si="20"/>
        <v/>
      </c>
      <c r="DV21" s="276" t="str">
        <f t="shared" si="21"/>
        <v/>
      </c>
      <c r="DW21" s="277" t="str">
        <f t="shared" si="22"/>
        <v/>
      </c>
      <c r="DX21" s="278" t="str">
        <f t="shared" si="23"/>
        <v>0</v>
      </c>
      <c r="DY21" s="279" t="str">
        <f t="shared" si="24"/>
        <v>0</v>
      </c>
      <c r="DZ21" s="280" t="str">
        <f t="shared" si="25"/>
        <v/>
      </c>
      <c r="EA21" s="335">
        <f t="shared" si="35"/>
        <v>0</v>
      </c>
      <c r="EB21" s="335">
        <f t="shared" si="36"/>
        <v>0</v>
      </c>
      <c r="EC21" s="335">
        <f t="shared" si="37"/>
        <v>0</v>
      </c>
    </row>
    <row r="22" spans="2:133" ht="27.75" customHeight="1" thickBot="1">
      <c r="B22" s="342"/>
      <c r="C22" s="343"/>
      <c r="D22" s="344"/>
      <c r="E22" s="345"/>
      <c r="F22" s="145"/>
      <c r="G22" s="346"/>
      <c r="H22" s="346"/>
      <c r="I22" s="346"/>
      <c r="J22" s="346"/>
      <c r="K22" s="145"/>
      <c r="L22" s="145"/>
      <c r="M22" s="145"/>
      <c r="N22" s="145"/>
      <c r="O22" s="347"/>
      <c r="P22" s="347"/>
      <c r="Q22" s="350"/>
      <c r="R22" s="342"/>
      <c r="S22" s="342"/>
      <c r="T22" s="342"/>
      <c r="U22" s="342"/>
      <c r="V22" s="352"/>
      <c r="W22" s="166" t="str">
        <f t="shared" si="38"/>
        <v>0</v>
      </c>
      <c r="X22" s="354"/>
      <c r="Y22" s="351"/>
      <c r="Z22" s="355"/>
      <c r="AA22" s="351"/>
      <c r="AB22" s="351"/>
      <c r="AC22" s="351"/>
      <c r="AD22" s="40" t="str">
        <f t="shared" si="1"/>
        <v/>
      </c>
      <c r="AE22" s="186"/>
      <c r="AF22" s="106" t="str">
        <f t="shared" si="2"/>
        <v>0</v>
      </c>
      <c r="AG22" s="99">
        <f t="shared" si="39"/>
        <v>0</v>
      </c>
      <c r="AH22" s="105" t="str">
        <f t="shared" si="40"/>
        <v>0</v>
      </c>
      <c r="AI22" s="106" t="str">
        <f t="shared" si="26"/>
        <v>0</v>
      </c>
      <c r="AJ22" s="99" t="str">
        <f t="shared" si="27"/>
        <v/>
      </c>
      <c r="AK22" s="1" t="str">
        <f t="shared" si="28"/>
        <v/>
      </c>
      <c r="AL22" s="1" t="str">
        <f t="shared" si="29"/>
        <v/>
      </c>
      <c r="AM22" s="1" t="str">
        <f t="shared" si="30"/>
        <v/>
      </c>
      <c r="AN22" s="164" t="str">
        <f t="shared" si="31"/>
        <v/>
      </c>
      <c r="AO22" s="337">
        <f t="shared" si="32"/>
        <v>0</v>
      </c>
      <c r="AP22" s="259"/>
      <c r="AQ22" s="273">
        <f t="shared" si="33"/>
        <v>0</v>
      </c>
      <c r="DF22" s="104">
        <f t="shared" si="9"/>
        <v>0</v>
      </c>
      <c r="DG22" s="39" t="str">
        <f t="shared" si="41"/>
        <v/>
      </c>
      <c r="DH22" s="39" t="str">
        <f t="shared" si="42"/>
        <v/>
      </c>
      <c r="DJ22" s="98">
        <f t="shared" si="12"/>
        <v>0</v>
      </c>
      <c r="DK22" s="93" t="e">
        <f>VLOOKUP(H22,'PORT PRODUCTIVITY 1'!$A$25:$G$83,2,FALSE)</f>
        <v>#N/A</v>
      </c>
      <c r="DL22" s="97" t="str">
        <f t="shared" si="34"/>
        <v/>
      </c>
      <c r="DM22" s="97" t="str">
        <f t="shared" si="13"/>
        <v/>
      </c>
      <c r="DN22" s="97" t="str">
        <f t="shared" si="14"/>
        <v/>
      </c>
      <c r="DO22" s="97" t="str">
        <f t="shared" si="15"/>
        <v/>
      </c>
      <c r="DP22" s="94" t="e">
        <f>VLOOKUP(H22,'PORT PRODUCTIVITY 1'!$A$25:$G$83,3,FALSE)</f>
        <v>#N/A</v>
      </c>
      <c r="DQ22" s="276" t="str">
        <f t="shared" si="16"/>
        <v/>
      </c>
      <c r="DR22" s="276" t="str">
        <f t="shared" si="17"/>
        <v/>
      </c>
      <c r="DS22" s="276" t="str">
        <f t="shared" si="18"/>
        <v/>
      </c>
      <c r="DT22" s="276" t="str">
        <f t="shared" si="19"/>
        <v/>
      </c>
      <c r="DU22" s="276" t="str">
        <f t="shared" si="20"/>
        <v/>
      </c>
      <c r="DV22" s="276" t="str">
        <f t="shared" si="21"/>
        <v/>
      </c>
      <c r="DW22" s="277" t="str">
        <f t="shared" si="22"/>
        <v/>
      </c>
      <c r="DX22" s="278" t="str">
        <f t="shared" si="23"/>
        <v>0</v>
      </c>
      <c r="DY22" s="279" t="str">
        <f t="shared" si="24"/>
        <v>0</v>
      </c>
      <c r="DZ22" s="280" t="str">
        <f t="shared" si="25"/>
        <v/>
      </c>
      <c r="EA22" s="335">
        <f t="shared" si="35"/>
        <v>0</v>
      </c>
      <c r="EB22" s="335">
        <f t="shared" si="36"/>
        <v>0</v>
      </c>
      <c r="EC22" s="335">
        <f t="shared" si="37"/>
        <v>0</v>
      </c>
    </row>
    <row r="23" spans="2:133" ht="27.75" customHeight="1" thickBot="1">
      <c r="B23" s="342"/>
      <c r="C23" s="343"/>
      <c r="D23" s="344"/>
      <c r="E23" s="345"/>
      <c r="F23" s="145"/>
      <c r="G23" s="346"/>
      <c r="H23" s="346"/>
      <c r="I23" s="346"/>
      <c r="J23" s="346"/>
      <c r="K23" s="145"/>
      <c r="L23" s="145"/>
      <c r="M23" s="145"/>
      <c r="N23" s="145"/>
      <c r="O23" s="347"/>
      <c r="P23" s="347"/>
      <c r="Q23" s="350"/>
      <c r="R23" s="342"/>
      <c r="S23" s="342"/>
      <c r="T23" s="342"/>
      <c r="U23" s="342"/>
      <c r="V23" s="352"/>
      <c r="W23" s="166" t="str">
        <f t="shared" si="38"/>
        <v>0</v>
      </c>
      <c r="X23" s="354"/>
      <c r="Y23" s="351"/>
      <c r="Z23" s="355"/>
      <c r="AA23" s="351"/>
      <c r="AB23" s="351"/>
      <c r="AC23" s="351"/>
      <c r="AD23" s="40" t="str">
        <f t="shared" si="1"/>
        <v/>
      </c>
      <c r="AE23" s="186"/>
      <c r="AF23" s="106" t="str">
        <f t="shared" si="2"/>
        <v>0</v>
      </c>
      <c r="AG23" s="99">
        <f t="shared" si="39"/>
        <v>0</v>
      </c>
      <c r="AH23" s="105" t="str">
        <f t="shared" si="40"/>
        <v>0</v>
      </c>
      <c r="AI23" s="106" t="str">
        <f t="shared" si="26"/>
        <v>0</v>
      </c>
      <c r="AJ23" s="99" t="str">
        <f t="shared" si="27"/>
        <v/>
      </c>
      <c r="AK23" s="1" t="str">
        <f t="shared" si="28"/>
        <v/>
      </c>
      <c r="AL23" s="1" t="str">
        <f t="shared" si="29"/>
        <v/>
      </c>
      <c r="AM23" s="1" t="str">
        <f t="shared" si="30"/>
        <v/>
      </c>
      <c r="AN23" s="164" t="str">
        <f t="shared" si="31"/>
        <v/>
      </c>
      <c r="AO23" s="337">
        <f t="shared" si="32"/>
        <v>0</v>
      </c>
      <c r="AP23" s="302"/>
      <c r="AQ23" s="273">
        <f t="shared" si="33"/>
        <v>0</v>
      </c>
      <c r="DF23" s="104">
        <f t="shared" si="9"/>
        <v>0</v>
      </c>
      <c r="DG23" s="39" t="str">
        <f t="shared" si="41"/>
        <v/>
      </c>
      <c r="DH23" s="39" t="str">
        <f t="shared" si="42"/>
        <v/>
      </c>
      <c r="DJ23" s="98">
        <f t="shared" si="12"/>
        <v>0</v>
      </c>
      <c r="DK23" s="93" t="e">
        <f>VLOOKUP(H23,'PORT PRODUCTIVITY 1'!$A$25:$G$83,2,FALSE)</f>
        <v>#N/A</v>
      </c>
      <c r="DL23" s="97" t="str">
        <f t="shared" si="34"/>
        <v/>
      </c>
      <c r="DM23" s="97" t="str">
        <f t="shared" si="13"/>
        <v/>
      </c>
      <c r="DN23" s="97" t="str">
        <f t="shared" si="14"/>
        <v/>
      </c>
      <c r="DO23" s="97" t="str">
        <f t="shared" si="15"/>
        <v/>
      </c>
      <c r="DP23" s="94" t="e">
        <f>VLOOKUP(H23,'PORT PRODUCTIVITY 1'!$A$25:$G$83,3,FALSE)</f>
        <v>#N/A</v>
      </c>
      <c r="DQ23" s="276" t="str">
        <f t="shared" si="16"/>
        <v/>
      </c>
      <c r="DR23" s="276" t="str">
        <f t="shared" si="17"/>
        <v/>
      </c>
      <c r="DS23" s="276" t="str">
        <f t="shared" si="18"/>
        <v/>
      </c>
      <c r="DT23" s="276" t="str">
        <f t="shared" si="19"/>
        <v/>
      </c>
      <c r="DU23" s="276" t="str">
        <f t="shared" si="20"/>
        <v/>
      </c>
      <c r="DV23" s="276" t="str">
        <f t="shared" si="21"/>
        <v/>
      </c>
      <c r="DW23" s="277" t="str">
        <f t="shared" si="22"/>
        <v/>
      </c>
      <c r="DX23" s="278" t="str">
        <f t="shared" si="23"/>
        <v>0</v>
      </c>
      <c r="DY23" s="279" t="str">
        <f t="shared" si="24"/>
        <v>0</v>
      </c>
      <c r="DZ23" s="280" t="str">
        <f t="shared" si="25"/>
        <v/>
      </c>
      <c r="EA23" s="335">
        <f t="shared" si="35"/>
        <v>0</v>
      </c>
      <c r="EB23" s="335">
        <f t="shared" si="36"/>
        <v>0</v>
      </c>
      <c r="EC23" s="335">
        <f t="shared" si="37"/>
        <v>0</v>
      </c>
    </row>
    <row r="24" spans="2:133" ht="27.75" customHeight="1" thickBot="1">
      <c r="B24" s="342"/>
      <c r="C24" s="343"/>
      <c r="D24" s="344"/>
      <c r="E24" s="345"/>
      <c r="F24" s="145"/>
      <c r="G24" s="346"/>
      <c r="H24" s="346"/>
      <c r="I24" s="346"/>
      <c r="J24" s="346"/>
      <c r="K24" s="145"/>
      <c r="L24" s="145"/>
      <c r="M24" s="145"/>
      <c r="N24" s="145"/>
      <c r="O24" s="347"/>
      <c r="P24" s="347"/>
      <c r="Q24" s="350"/>
      <c r="R24" s="342"/>
      <c r="S24" s="342"/>
      <c r="T24" s="342"/>
      <c r="U24" s="342"/>
      <c r="V24" s="352"/>
      <c r="W24" s="166" t="str">
        <f t="shared" si="38"/>
        <v>0</v>
      </c>
      <c r="X24" s="354"/>
      <c r="Y24" s="351"/>
      <c r="Z24" s="355"/>
      <c r="AA24" s="351"/>
      <c r="AB24" s="351"/>
      <c r="AC24" s="351"/>
      <c r="AD24" s="40" t="str">
        <f t="shared" si="1"/>
        <v/>
      </c>
      <c r="AE24" s="186"/>
      <c r="AF24" s="106" t="str">
        <f t="shared" si="2"/>
        <v>0</v>
      </c>
      <c r="AG24" s="99">
        <f t="shared" si="39"/>
        <v>0</v>
      </c>
      <c r="AH24" s="105" t="str">
        <f t="shared" si="40"/>
        <v>0</v>
      </c>
      <c r="AI24" s="106" t="str">
        <f t="shared" si="26"/>
        <v>0</v>
      </c>
      <c r="AJ24" s="99" t="str">
        <f t="shared" si="27"/>
        <v/>
      </c>
      <c r="AK24" s="1" t="str">
        <f t="shared" si="28"/>
        <v/>
      </c>
      <c r="AL24" s="1" t="str">
        <f t="shared" si="29"/>
        <v/>
      </c>
      <c r="AM24" s="1" t="str">
        <f t="shared" si="30"/>
        <v/>
      </c>
      <c r="AN24" s="164" t="str">
        <f t="shared" si="31"/>
        <v/>
      </c>
      <c r="AO24" s="337">
        <f t="shared" si="32"/>
        <v>0</v>
      </c>
      <c r="AP24" s="259"/>
      <c r="AQ24" s="273">
        <f t="shared" si="33"/>
        <v>0</v>
      </c>
      <c r="DF24" s="104">
        <f t="shared" si="9"/>
        <v>0</v>
      </c>
      <c r="DG24" s="39" t="str">
        <f t="shared" si="41"/>
        <v/>
      </c>
      <c r="DH24" s="39" t="str">
        <f t="shared" si="42"/>
        <v/>
      </c>
      <c r="DJ24" s="98">
        <f t="shared" si="12"/>
        <v>0</v>
      </c>
      <c r="DK24" s="93" t="e">
        <f>VLOOKUP(H24,'PORT PRODUCTIVITY 1'!$A$25:$G$83,2,FALSE)</f>
        <v>#N/A</v>
      </c>
      <c r="DL24" s="97" t="str">
        <f t="shared" si="34"/>
        <v/>
      </c>
      <c r="DM24" s="97" t="str">
        <f t="shared" si="13"/>
        <v/>
      </c>
      <c r="DN24" s="97" t="str">
        <f t="shared" si="14"/>
        <v/>
      </c>
      <c r="DO24" s="97" t="str">
        <f t="shared" si="15"/>
        <v/>
      </c>
      <c r="DP24" s="94" t="e">
        <f>VLOOKUP(H24,'PORT PRODUCTIVITY 1'!$A$25:$G$83,3,FALSE)</f>
        <v>#N/A</v>
      </c>
      <c r="DQ24" s="276" t="str">
        <f t="shared" si="16"/>
        <v/>
      </c>
      <c r="DR24" s="276" t="str">
        <f t="shared" si="17"/>
        <v/>
      </c>
      <c r="DS24" s="276" t="str">
        <f t="shared" si="18"/>
        <v/>
      </c>
      <c r="DT24" s="276" t="str">
        <f t="shared" si="19"/>
        <v/>
      </c>
      <c r="DU24" s="276" t="str">
        <f t="shared" si="20"/>
        <v/>
      </c>
      <c r="DV24" s="276" t="str">
        <f t="shared" si="21"/>
        <v/>
      </c>
      <c r="DW24" s="277" t="str">
        <f t="shared" si="22"/>
        <v/>
      </c>
      <c r="DX24" s="278" t="str">
        <f t="shared" si="23"/>
        <v>0</v>
      </c>
      <c r="DY24" s="279" t="str">
        <f t="shared" si="24"/>
        <v>0</v>
      </c>
      <c r="DZ24" s="280" t="str">
        <f t="shared" si="25"/>
        <v/>
      </c>
      <c r="EA24" s="335">
        <f t="shared" si="35"/>
        <v>0</v>
      </c>
      <c r="EB24" s="335">
        <f t="shared" si="36"/>
        <v>0</v>
      </c>
      <c r="EC24" s="335">
        <f t="shared" si="37"/>
        <v>0</v>
      </c>
    </row>
    <row r="25" spans="2:133" ht="27.75" customHeight="1" thickBot="1">
      <c r="B25" s="342"/>
      <c r="C25" s="343"/>
      <c r="D25" s="344"/>
      <c r="E25" s="345"/>
      <c r="F25" s="145"/>
      <c r="G25" s="346"/>
      <c r="H25" s="346"/>
      <c r="I25" s="346"/>
      <c r="J25" s="346"/>
      <c r="K25" s="145"/>
      <c r="L25" s="145"/>
      <c r="M25" s="145"/>
      <c r="N25" s="145"/>
      <c r="O25" s="347"/>
      <c r="P25" s="347"/>
      <c r="Q25" s="350"/>
      <c r="R25" s="342"/>
      <c r="S25" s="342"/>
      <c r="T25" s="342"/>
      <c r="U25" s="342"/>
      <c r="V25" s="352"/>
      <c r="W25" s="166" t="str">
        <f t="shared" si="38"/>
        <v>0</v>
      </c>
      <c r="X25" s="354"/>
      <c r="Y25" s="351"/>
      <c r="Z25" s="355"/>
      <c r="AA25" s="351"/>
      <c r="AB25" s="351"/>
      <c r="AC25" s="351"/>
      <c r="AD25" s="40" t="str">
        <f t="shared" si="1"/>
        <v/>
      </c>
      <c r="AE25" s="186"/>
      <c r="AF25" s="106" t="str">
        <f t="shared" si="2"/>
        <v>0</v>
      </c>
      <c r="AG25" s="99">
        <f t="shared" si="39"/>
        <v>0</v>
      </c>
      <c r="AH25" s="105" t="str">
        <f t="shared" si="40"/>
        <v>0</v>
      </c>
      <c r="AI25" s="106" t="str">
        <f t="shared" si="26"/>
        <v>0</v>
      </c>
      <c r="AJ25" s="99" t="str">
        <f t="shared" si="27"/>
        <v/>
      </c>
      <c r="AK25" s="1" t="str">
        <f t="shared" si="28"/>
        <v/>
      </c>
      <c r="AL25" s="1" t="str">
        <f t="shared" si="29"/>
        <v/>
      </c>
      <c r="AM25" s="1" t="str">
        <f t="shared" si="30"/>
        <v/>
      </c>
      <c r="AN25" s="164" t="str">
        <f t="shared" si="31"/>
        <v/>
      </c>
      <c r="AO25" s="337">
        <f t="shared" si="32"/>
        <v>0</v>
      </c>
      <c r="AP25" s="302"/>
      <c r="AQ25" s="273">
        <f t="shared" si="33"/>
        <v>0</v>
      </c>
      <c r="DF25" s="104">
        <f t="shared" si="9"/>
        <v>0</v>
      </c>
      <c r="DG25" s="39" t="str">
        <f t="shared" si="41"/>
        <v/>
      </c>
      <c r="DH25" s="39" t="str">
        <f t="shared" si="42"/>
        <v/>
      </c>
      <c r="DJ25" s="98">
        <f t="shared" si="12"/>
        <v>0</v>
      </c>
      <c r="DK25" s="93" t="e">
        <f>VLOOKUP(H25,'PORT PRODUCTIVITY 1'!$A$25:$G$83,2,FALSE)</f>
        <v>#N/A</v>
      </c>
      <c r="DL25" s="97" t="str">
        <f t="shared" si="34"/>
        <v/>
      </c>
      <c r="DM25" s="97" t="str">
        <f t="shared" si="13"/>
        <v/>
      </c>
      <c r="DN25" s="97" t="str">
        <f t="shared" si="14"/>
        <v/>
      </c>
      <c r="DO25" s="97" t="str">
        <f t="shared" si="15"/>
        <v/>
      </c>
      <c r="DP25" s="94" t="e">
        <f>VLOOKUP(H25,'PORT PRODUCTIVITY 1'!$A$25:$G$83,3,FALSE)</f>
        <v>#N/A</v>
      </c>
      <c r="DQ25" s="276" t="str">
        <f t="shared" si="16"/>
        <v/>
      </c>
      <c r="DR25" s="276" t="str">
        <f t="shared" si="17"/>
        <v/>
      </c>
      <c r="DS25" s="276" t="str">
        <f t="shared" si="18"/>
        <v/>
      </c>
      <c r="DT25" s="276" t="str">
        <f t="shared" si="19"/>
        <v/>
      </c>
      <c r="DU25" s="276" t="str">
        <f t="shared" si="20"/>
        <v/>
      </c>
      <c r="DV25" s="276" t="str">
        <f t="shared" si="21"/>
        <v/>
      </c>
      <c r="DW25" s="277" t="str">
        <f t="shared" si="22"/>
        <v/>
      </c>
      <c r="DX25" s="278" t="str">
        <f t="shared" si="23"/>
        <v>0</v>
      </c>
      <c r="DY25" s="279" t="str">
        <f t="shared" si="24"/>
        <v>0</v>
      </c>
      <c r="DZ25" s="280" t="str">
        <f t="shared" si="25"/>
        <v/>
      </c>
      <c r="EA25" s="335">
        <f t="shared" si="35"/>
        <v>0</v>
      </c>
      <c r="EB25" s="335">
        <f t="shared" si="36"/>
        <v>0</v>
      </c>
      <c r="EC25" s="335">
        <f t="shared" si="37"/>
        <v>0</v>
      </c>
    </row>
    <row r="26" spans="2:133" ht="27.75" customHeight="1" thickBot="1">
      <c r="B26" s="342"/>
      <c r="C26" s="343"/>
      <c r="D26" s="344"/>
      <c r="E26" s="345"/>
      <c r="F26" s="145"/>
      <c r="G26" s="346"/>
      <c r="H26" s="346"/>
      <c r="I26" s="346"/>
      <c r="J26" s="346"/>
      <c r="K26" s="145"/>
      <c r="L26" s="145"/>
      <c r="M26" s="145"/>
      <c r="N26" s="145"/>
      <c r="O26" s="347"/>
      <c r="P26" s="347"/>
      <c r="Q26" s="350"/>
      <c r="R26" s="342"/>
      <c r="S26" s="342"/>
      <c r="T26" s="342"/>
      <c r="U26" s="342"/>
      <c r="V26" s="352"/>
      <c r="W26" s="166" t="str">
        <f t="shared" si="38"/>
        <v>0</v>
      </c>
      <c r="X26" s="354"/>
      <c r="Y26" s="351"/>
      <c r="Z26" s="355"/>
      <c r="AA26" s="351"/>
      <c r="AB26" s="351"/>
      <c r="AC26" s="351"/>
      <c r="AD26" s="40" t="str">
        <f t="shared" si="1"/>
        <v/>
      </c>
      <c r="AE26" s="186"/>
      <c r="AF26" s="106" t="str">
        <f t="shared" si="2"/>
        <v>0</v>
      </c>
      <c r="AG26" s="99">
        <f t="shared" si="39"/>
        <v>0</v>
      </c>
      <c r="AH26" s="105" t="str">
        <f t="shared" si="40"/>
        <v>0</v>
      </c>
      <c r="AI26" s="106" t="str">
        <f t="shared" si="26"/>
        <v>0</v>
      </c>
      <c r="AJ26" s="99" t="str">
        <f t="shared" si="27"/>
        <v/>
      </c>
      <c r="AK26" s="1" t="str">
        <f t="shared" si="28"/>
        <v/>
      </c>
      <c r="AL26" s="1" t="str">
        <f t="shared" si="29"/>
        <v/>
      </c>
      <c r="AM26" s="1" t="str">
        <f t="shared" si="30"/>
        <v/>
      </c>
      <c r="AN26" s="164" t="str">
        <f t="shared" si="31"/>
        <v/>
      </c>
      <c r="AO26" s="337">
        <f t="shared" si="32"/>
        <v>0</v>
      </c>
      <c r="AP26" s="301"/>
      <c r="AQ26" s="273">
        <f t="shared" si="33"/>
        <v>0</v>
      </c>
      <c r="DF26" s="104">
        <f t="shared" si="9"/>
        <v>0</v>
      </c>
      <c r="DG26" s="39" t="str">
        <f t="shared" si="41"/>
        <v/>
      </c>
      <c r="DH26" s="39" t="str">
        <f t="shared" si="42"/>
        <v/>
      </c>
      <c r="DJ26" s="98">
        <f t="shared" si="12"/>
        <v>0</v>
      </c>
      <c r="DK26" s="93" t="e">
        <f>VLOOKUP(H26,'PORT PRODUCTIVITY 1'!$A$25:$G$83,2,FALSE)</f>
        <v>#N/A</v>
      </c>
      <c r="DL26" s="97" t="str">
        <f t="shared" si="34"/>
        <v/>
      </c>
      <c r="DM26" s="97" t="str">
        <f t="shared" si="13"/>
        <v/>
      </c>
      <c r="DN26" s="97" t="str">
        <f t="shared" si="14"/>
        <v/>
      </c>
      <c r="DO26" s="97" t="str">
        <f t="shared" si="15"/>
        <v/>
      </c>
      <c r="DP26" s="94" t="e">
        <f>VLOOKUP(H26,'PORT PRODUCTIVITY 1'!$A$25:$G$83,3,FALSE)</f>
        <v>#N/A</v>
      </c>
      <c r="DQ26" s="276" t="str">
        <f t="shared" si="16"/>
        <v/>
      </c>
      <c r="DR26" s="276" t="str">
        <f t="shared" si="17"/>
        <v/>
      </c>
      <c r="DS26" s="276" t="str">
        <f t="shared" si="18"/>
        <v/>
      </c>
      <c r="DT26" s="276" t="str">
        <f t="shared" si="19"/>
        <v/>
      </c>
      <c r="DU26" s="276" t="str">
        <f t="shared" si="20"/>
        <v/>
      </c>
      <c r="DV26" s="276" t="str">
        <f t="shared" si="21"/>
        <v/>
      </c>
      <c r="DW26" s="277" t="str">
        <f t="shared" si="22"/>
        <v/>
      </c>
      <c r="DX26" s="278" t="str">
        <f t="shared" si="23"/>
        <v>0</v>
      </c>
      <c r="DY26" s="279" t="str">
        <f t="shared" si="24"/>
        <v>0</v>
      </c>
      <c r="DZ26" s="280" t="str">
        <f t="shared" si="25"/>
        <v/>
      </c>
      <c r="EA26" s="335">
        <f t="shared" si="35"/>
        <v>0</v>
      </c>
      <c r="EB26" s="335">
        <f t="shared" si="36"/>
        <v>0</v>
      </c>
      <c r="EC26" s="335">
        <f t="shared" si="37"/>
        <v>0</v>
      </c>
    </row>
    <row r="27" spans="2:133" ht="27.75" customHeight="1" thickBot="1">
      <c r="B27" s="342"/>
      <c r="C27" s="343"/>
      <c r="D27" s="344"/>
      <c r="E27" s="345"/>
      <c r="F27" s="145"/>
      <c r="G27" s="346"/>
      <c r="H27" s="346"/>
      <c r="I27" s="346"/>
      <c r="J27" s="346"/>
      <c r="K27" s="145"/>
      <c r="L27" s="145"/>
      <c r="M27" s="145"/>
      <c r="N27" s="145"/>
      <c r="O27" s="347"/>
      <c r="P27" s="347"/>
      <c r="Q27" s="350"/>
      <c r="R27" s="342"/>
      <c r="S27" s="342"/>
      <c r="T27" s="342"/>
      <c r="U27" s="342"/>
      <c r="V27" s="352"/>
      <c r="W27" s="166" t="str">
        <f t="shared" si="38"/>
        <v>0</v>
      </c>
      <c r="X27" s="354"/>
      <c r="Y27" s="351"/>
      <c r="Z27" s="355"/>
      <c r="AA27" s="351"/>
      <c r="AB27" s="351"/>
      <c r="AC27" s="351"/>
      <c r="AD27" s="40" t="str">
        <f t="shared" si="1"/>
        <v/>
      </c>
      <c r="AE27" s="186"/>
      <c r="AF27" s="106" t="str">
        <f t="shared" si="2"/>
        <v>0</v>
      </c>
      <c r="AG27" s="99">
        <f t="shared" si="39"/>
        <v>0</v>
      </c>
      <c r="AH27" s="105" t="str">
        <f t="shared" si="40"/>
        <v>0</v>
      </c>
      <c r="AI27" s="106" t="str">
        <f t="shared" si="26"/>
        <v>0</v>
      </c>
      <c r="AJ27" s="99" t="str">
        <f t="shared" si="27"/>
        <v/>
      </c>
      <c r="AK27" s="1" t="str">
        <f t="shared" si="28"/>
        <v/>
      </c>
      <c r="AL27" s="1" t="str">
        <f t="shared" si="29"/>
        <v/>
      </c>
      <c r="AM27" s="1" t="str">
        <f t="shared" si="30"/>
        <v/>
      </c>
      <c r="AN27" s="164" t="str">
        <f t="shared" si="31"/>
        <v/>
      </c>
      <c r="AO27" s="337">
        <f t="shared" si="32"/>
        <v>0</v>
      </c>
      <c r="AP27" s="302"/>
      <c r="AQ27" s="273">
        <f t="shared" si="33"/>
        <v>0</v>
      </c>
      <c r="DF27" s="104">
        <f t="shared" si="9"/>
        <v>0</v>
      </c>
      <c r="DG27" s="39" t="str">
        <f t="shared" si="41"/>
        <v/>
      </c>
      <c r="DH27" s="39" t="str">
        <f t="shared" si="42"/>
        <v/>
      </c>
      <c r="DJ27" s="98">
        <f t="shared" si="12"/>
        <v>0</v>
      </c>
      <c r="DK27" s="93" t="e">
        <f>VLOOKUP(H27,'PORT PRODUCTIVITY 1'!$A$25:$G$83,2,FALSE)</f>
        <v>#N/A</v>
      </c>
      <c r="DL27" s="97" t="str">
        <f t="shared" si="34"/>
        <v/>
      </c>
      <c r="DM27" s="97" t="str">
        <f t="shared" si="13"/>
        <v/>
      </c>
      <c r="DN27" s="97" t="str">
        <f t="shared" si="14"/>
        <v/>
      </c>
      <c r="DO27" s="97" t="str">
        <f t="shared" si="15"/>
        <v/>
      </c>
      <c r="DP27" s="94" t="e">
        <f>VLOOKUP(H27,'PORT PRODUCTIVITY 1'!$A$25:$G$83,3,FALSE)</f>
        <v>#N/A</v>
      </c>
      <c r="DQ27" s="276" t="str">
        <f t="shared" si="16"/>
        <v/>
      </c>
      <c r="DR27" s="276" t="str">
        <f t="shared" si="17"/>
        <v/>
      </c>
      <c r="DS27" s="276" t="str">
        <f t="shared" si="18"/>
        <v/>
      </c>
      <c r="DT27" s="276" t="str">
        <f t="shared" si="19"/>
        <v/>
      </c>
      <c r="DU27" s="276" t="str">
        <f t="shared" si="20"/>
        <v/>
      </c>
      <c r="DV27" s="276" t="str">
        <f t="shared" si="21"/>
        <v/>
      </c>
      <c r="DW27" s="277" t="str">
        <f t="shared" si="22"/>
        <v/>
      </c>
      <c r="DX27" s="278" t="str">
        <f t="shared" si="23"/>
        <v>0</v>
      </c>
      <c r="DY27" s="279" t="str">
        <f t="shared" si="24"/>
        <v>0</v>
      </c>
      <c r="DZ27" s="280" t="str">
        <f t="shared" si="25"/>
        <v/>
      </c>
      <c r="EA27" s="335">
        <f t="shared" si="35"/>
        <v>0</v>
      </c>
      <c r="EB27" s="335">
        <f t="shared" si="36"/>
        <v>0</v>
      </c>
      <c r="EC27" s="335">
        <f t="shared" si="37"/>
        <v>0</v>
      </c>
    </row>
    <row r="28" spans="2:133" ht="27.75" customHeight="1" thickBot="1">
      <c r="B28" s="342"/>
      <c r="C28" s="343"/>
      <c r="D28" s="344"/>
      <c r="E28" s="345"/>
      <c r="F28" s="145"/>
      <c r="G28" s="346"/>
      <c r="H28" s="346"/>
      <c r="I28" s="346"/>
      <c r="J28" s="346"/>
      <c r="K28" s="145"/>
      <c r="L28" s="145"/>
      <c r="M28" s="145"/>
      <c r="N28" s="145"/>
      <c r="O28" s="347"/>
      <c r="P28" s="347"/>
      <c r="Q28" s="350"/>
      <c r="R28" s="342"/>
      <c r="S28" s="342"/>
      <c r="T28" s="342"/>
      <c r="U28" s="342"/>
      <c r="V28" s="352"/>
      <c r="W28" s="166" t="str">
        <f t="shared" si="38"/>
        <v>0</v>
      </c>
      <c r="X28" s="354"/>
      <c r="Y28" s="351"/>
      <c r="Z28" s="355"/>
      <c r="AA28" s="351"/>
      <c r="AB28" s="351"/>
      <c r="AC28" s="351"/>
      <c r="AD28" s="40" t="str">
        <f t="shared" si="1"/>
        <v/>
      </c>
      <c r="AE28" s="186"/>
      <c r="AF28" s="106" t="str">
        <f t="shared" si="2"/>
        <v>0</v>
      </c>
      <c r="AG28" s="99">
        <f t="shared" si="39"/>
        <v>0</v>
      </c>
      <c r="AH28" s="105" t="str">
        <f t="shared" si="40"/>
        <v>0</v>
      </c>
      <c r="AI28" s="106" t="str">
        <f t="shared" si="26"/>
        <v>0</v>
      </c>
      <c r="AJ28" s="99" t="str">
        <f t="shared" si="27"/>
        <v/>
      </c>
      <c r="AK28" s="1" t="str">
        <f t="shared" si="28"/>
        <v/>
      </c>
      <c r="AL28" s="1" t="str">
        <f t="shared" si="29"/>
        <v/>
      </c>
      <c r="AM28" s="1" t="str">
        <f t="shared" si="30"/>
        <v/>
      </c>
      <c r="AN28" s="164" t="str">
        <f t="shared" si="31"/>
        <v/>
      </c>
      <c r="AO28" s="337">
        <f t="shared" si="32"/>
        <v>0</v>
      </c>
      <c r="AP28" s="302"/>
      <c r="AQ28" s="273">
        <f t="shared" si="33"/>
        <v>0</v>
      </c>
      <c r="DF28" s="104">
        <f t="shared" si="9"/>
        <v>0</v>
      </c>
      <c r="DG28" s="39" t="str">
        <f t="shared" si="41"/>
        <v/>
      </c>
      <c r="DH28" s="39" t="str">
        <f t="shared" si="42"/>
        <v/>
      </c>
      <c r="DJ28" s="98">
        <f t="shared" si="12"/>
        <v>0</v>
      </c>
      <c r="DK28" s="93" t="e">
        <f>VLOOKUP(H28,'PORT PRODUCTIVITY 1'!$A$25:$G$83,2,FALSE)</f>
        <v>#N/A</v>
      </c>
      <c r="DL28" s="97" t="str">
        <f t="shared" si="34"/>
        <v/>
      </c>
      <c r="DM28" s="97" t="str">
        <f t="shared" si="13"/>
        <v/>
      </c>
      <c r="DN28" s="97" t="str">
        <f t="shared" si="14"/>
        <v/>
      </c>
      <c r="DO28" s="97" t="str">
        <f t="shared" si="15"/>
        <v/>
      </c>
      <c r="DP28" s="94" t="e">
        <f>VLOOKUP(H28,'PORT PRODUCTIVITY 1'!$A$25:$G$83,3,FALSE)</f>
        <v>#N/A</v>
      </c>
      <c r="DQ28" s="276" t="str">
        <f t="shared" si="16"/>
        <v/>
      </c>
      <c r="DR28" s="276" t="str">
        <f t="shared" si="17"/>
        <v/>
      </c>
      <c r="DS28" s="276" t="str">
        <f t="shared" si="18"/>
        <v/>
      </c>
      <c r="DT28" s="276" t="str">
        <f t="shared" si="19"/>
        <v/>
      </c>
      <c r="DU28" s="276" t="str">
        <f t="shared" si="20"/>
        <v/>
      </c>
      <c r="DV28" s="276" t="str">
        <f t="shared" si="21"/>
        <v/>
      </c>
      <c r="DW28" s="277" t="str">
        <f t="shared" si="22"/>
        <v/>
      </c>
      <c r="DX28" s="278" t="str">
        <f t="shared" si="23"/>
        <v>0</v>
      </c>
      <c r="DY28" s="279" t="str">
        <f t="shared" si="24"/>
        <v>0</v>
      </c>
      <c r="DZ28" s="280" t="str">
        <f t="shared" si="25"/>
        <v/>
      </c>
      <c r="EA28" s="335">
        <f t="shared" si="35"/>
        <v>0</v>
      </c>
      <c r="EB28" s="335">
        <f t="shared" si="36"/>
        <v>0</v>
      </c>
      <c r="EC28" s="335">
        <f t="shared" si="37"/>
        <v>0</v>
      </c>
    </row>
    <row r="29" spans="2:133" ht="27.75" customHeight="1" thickBot="1">
      <c r="B29" s="342"/>
      <c r="C29" s="343"/>
      <c r="D29" s="344"/>
      <c r="E29" s="345"/>
      <c r="F29" s="145"/>
      <c r="G29" s="346"/>
      <c r="H29" s="346"/>
      <c r="I29" s="346"/>
      <c r="J29" s="346"/>
      <c r="K29" s="145"/>
      <c r="L29" s="145"/>
      <c r="M29" s="145"/>
      <c r="N29" s="145"/>
      <c r="O29" s="347"/>
      <c r="P29" s="347"/>
      <c r="Q29" s="350"/>
      <c r="R29" s="342"/>
      <c r="S29" s="342"/>
      <c r="T29" s="342"/>
      <c r="U29" s="342"/>
      <c r="V29" s="352"/>
      <c r="W29" s="166" t="str">
        <f t="shared" si="38"/>
        <v>0</v>
      </c>
      <c r="X29" s="354"/>
      <c r="Y29" s="351"/>
      <c r="Z29" s="355"/>
      <c r="AA29" s="351"/>
      <c r="AB29" s="351"/>
      <c r="AC29" s="351"/>
      <c r="AD29" s="40" t="str">
        <f t="shared" si="1"/>
        <v/>
      </c>
      <c r="AE29" s="186"/>
      <c r="AF29" s="106" t="str">
        <f t="shared" si="2"/>
        <v>0</v>
      </c>
      <c r="AG29" s="99">
        <f t="shared" si="39"/>
        <v>0</v>
      </c>
      <c r="AH29" s="105" t="str">
        <f t="shared" si="40"/>
        <v>0</v>
      </c>
      <c r="AI29" s="106" t="str">
        <f t="shared" si="26"/>
        <v>0</v>
      </c>
      <c r="AJ29" s="99" t="str">
        <f t="shared" si="27"/>
        <v/>
      </c>
      <c r="AK29" s="1" t="str">
        <f t="shared" si="28"/>
        <v/>
      </c>
      <c r="AL29" s="1" t="str">
        <f t="shared" si="29"/>
        <v/>
      </c>
      <c r="AM29" s="1" t="str">
        <f t="shared" si="30"/>
        <v/>
      </c>
      <c r="AN29" s="164" t="str">
        <f t="shared" si="31"/>
        <v/>
      </c>
      <c r="AO29" s="337">
        <f t="shared" si="32"/>
        <v>0</v>
      </c>
      <c r="AP29" s="303"/>
      <c r="AQ29" s="273">
        <f t="shared" si="33"/>
        <v>0</v>
      </c>
      <c r="DF29" s="104">
        <f t="shared" si="9"/>
        <v>0</v>
      </c>
      <c r="DG29" s="39" t="str">
        <f t="shared" si="41"/>
        <v/>
      </c>
      <c r="DH29" s="39" t="str">
        <f t="shared" si="42"/>
        <v/>
      </c>
      <c r="DJ29" s="98">
        <f t="shared" si="12"/>
        <v>0</v>
      </c>
      <c r="DK29" s="93" t="e">
        <f>VLOOKUP(H29,'PORT PRODUCTIVITY 1'!$A$25:$G$83,2,FALSE)</f>
        <v>#N/A</v>
      </c>
      <c r="DL29" s="97" t="str">
        <f t="shared" si="34"/>
        <v/>
      </c>
      <c r="DM29" s="97" t="str">
        <f t="shared" si="13"/>
        <v/>
      </c>
      <c r="DN29" s="97" t="str">
        <f t="shared" si="14"/>
        <v/>
      </c>
      <c r="DO29" s="97" t="str">
        <f t="shared" si="15"/>
        <v/>
      </c>
      <c r="DP29" s="94" t="e">
        <f>VLOOKUP(H29,'PORT PRODUCTIVITY 1'!$A$25:$G$83,3,FALSE)</f>
        <v>#N/A</v>
      </c>
      <c r="DQ29" s="276" t="str">
        <f t="shared" si="16"/>
        <v/>
      </c>
      <c r="DR29" s="276" t="str">
        <f t="shared" si="17"/>
        <v/>
      </c>
      <c r="DS29" s="276" t="str">
        <f t="shared" si="18"/>
        <v/>
      </c>
      <c r="DT29" s="276" t="str">
        <f t="shared" si="19"/>
        <v/>
      </c>
      <c r="DU29" s="276" t="str">
        <f t="shared" si="20"/>
        <v/>
      </c>
      <c r="DV29" s="276" t="str">
        <f t="shared" si="21"/>
        <v/>
      </c>
      <c r="DW29" s="277" t="str">
        <f t="shared" si="22"/>
        <v/>
      </c>
      <c r="DX29" s="278" t="str">
        <f t="shared" si="23"/>
        <v>0</v>
      </c>
      <c r="DY29" s="279" t="str">
        <f t="shared" si="24"/>
        <v>0</v>
      </c>
      <c r="DZ29" s="280" t="str">
        <f t="shared" si="25"/>
        <v/>
      </c>
      <c r="EA29" s="335">
        <f t="shared" si="35"/>
        <v>0</v>
      </c>
      <c r="EB29" s="335">
        <f t="shared" si="36"/>
        <v>0</v>
      </c>
      <c r="EC29" s="335">
        <f t="shared" si="37"/>
        <v>0</v>
      </c>
    </row>
    <row r="30" spans="2:133" ht="27.75" customHeight="1" thickBot="1">
      <c r="B30" s="342"/>
      <c r="C30" s="343"/>
      <c r="D30" s="344"/>
      <c r="E30" s="345"/>
      <c r="F30" s="145"/>
      <c r="G30" s="346"/>
      <c r="H30" s="346"/>
      <c r="I30" s="346"/>
      <c r="J30" s="346"/>
      <c r="K30" s="145"/>
      <c r="L30" s="145"/>
      <c r="M30" s="145"/>
      <c r="N30" s="145"/>
      <c r="O30" s="347"/>
      <c r="P30" s="347"/>
      <c r="Q30" s="350"/>
      <c r="R30" s="342"/>
      <c r="S30" s="342"/>
      <c r="T30" s="342"/>
      <c r="U30" s="342"/>
      <c r="V30" s="352"/>
      <c r="W30" s="166" t="str">
        <f t="shared" si="38"/>
        <v>0</v>
      </c>
      <c r="X30" s="354"/>
      <c r="Y30" s="351"/>
      <c r="Z30" s="355"/>
      <c r="AA30" s="351"/>
      <c r="AB30" s="351"/>
      <c r="AC30" s="351"/>
      <c r="AD30" s="40" t="str">
        <f t="shared" si="1"/>
        <v/>
      </c>
      <c r="AE30" s="186"/>
      <c r="AF30" s="106" t="str">
        <f t="shared" si="2"/>
        <v>0</v>
      </c>
      <c r="AG30" s="99">
        <f t="shared" si="39"/>
        <v>0</v>
      </c>
      <c r="AH30" s="105" t="str">
        <f t="shared" si="40"/>
        <v>0</v>
      </c>
      <c r="AI30" s="106" t="str">
        <f t="shared" si="26"/>
        <v>0</v>
      </c>
      <c r="AJ30" s="99" t="str">
        <f t="shared" si="27"/>
        <v/>
      </c>
      <c r="AK30" s="1" t="str">
        <f t="shared" si="28"/>
        <v/>
      </c>
      <c r="AL30" s="1" t="str">
        <f t="shared" si="29"/>
        <v/>
      </c>
      <c r="AM30" s="1" t="str">
        <f t="shared" si="30"/>
        <v/>
      </c>
      <c r="AN30" s="164" t="str">
        <f t="shared" si="31"/>
        <v/>
      </c>
      <c r="AO30" s="337">
        <f t="shared" si="32"/>
        <v>0</v>
      </c>
      <c r="AP30" s="303"/>
      <c r="AQ30" s="273">
        <f t="shared" si="33"/>
        <v>0</v>
      </c>
      <c r="DF30" s="104">
        <f t="shared" si="9"/>
        <v>0</v>
      </c>
      <c r="DG30" s="39" t="str">
        <f t="shared" si="41"/>
        <v/>
      </c>
      <c r="DH30" s="39" t="str">
        <f t="shared" si="42"/>
        <v/>
      </c>
      <c r="DJ30" s="98">
        <f t="shared" si="12"/>
        <v>0</v>
      </c>
      <c r="DK30" s="93" t="e">
        <f>VLOOKUP(H30,'PORT PRODUCTIVITY 1'!$A$25:$G$83,2,FALSE)</f>
        <v>#N/A</v>
      </c>
      <c r="DL30" s="97" t="str">
        <f t="shared" si="34"/>
        <v/>
      </c>
      <c r="DM30" s="97" t="str">
        <f t="shared" si="13"/>
        <v/>
      </c>
      <c r="DN30" s="97" t="str">
        <f t="shared" si="14"/>
        <v/>
      </c>
      <c r="DO30" s="97" t="str">
        <f t="shared" si="15"/>
        <v/>
      </c>
      <c r="DP30" s="94" t="e">
        <f>VLOOKUP(H30,'PORT PRODUCTIVITY 1'!$A$25:$G$83,3,FALSE)</f>
        <v>#N/A</v>
      </c>
      <c r="DQ30" s="276" t="str">
        <f t="shared" si="16"/>
        <v/>
      </c>
      <c r="DR30" s="276" t="str">
        <f t="shared" si="17"/>
        <v/>
      </c>
      <c r="DS30" s="276" t="str">
        <f t="shared" si="18"/>
        <v/>
      </c>
      <c r="DT30" s="276" t="str">
        <f t="shared" si="19"/>
        <v/>
      </c>
      <c r="DU30" s="276" t="str">
        <f t="shared" si="20"/>
        <v/>
      </c>
      <c r="DV30" s="276" t="str">
        <f t="shared" si="21"/>
        <v/>
      </c>
      <c r="DW30" s="277" t="str">
        <f t="shared" si="22"/>
        <v/>
      </c>
      <c r="DX30" s="278" t="str">
        <f t="shared" si="23"/>
        <v>0</v>
      </c>
      <c r="DY30" s="279" t="str">
        <f t="shared" si="24"/>
        <v>0</v>
      </c>
      <c r="DZ30" s="280" t="str">
        <f t="shared" si="25"/>
        <v/>
      </c>
      <c r="EA30" s="335">
        <f t="shared" si="35"/>
        <v>0</v>
      </c>
      <c r="EB30" s="335">
        <f t="shared" si="36"/>
        <v>0</v>
      </c>
      <c r="EC30" s="335">
        <f t="shared" si="37"/>
        <v>0</v>
      </c>
    </row>
    <row r="31" spans="2:133" ht="27.75" customHeight="1" thickBot="1">
      <c r="B31" s="342"/>
      <c r="C31" s="343"/>
      <c r="D31" s="344"/>
      <c r="E31" s="345"/>
      <c r="F31" s="145"/>
      <c r="G31" s="346"/>
      <c r="H31" s="346"/>
      <c r="I31" s="346"/>
      <c r="J31" s="346"/>
      <c r="K31" s="145"/>
      <c r="L31" s="145"/>
      <c r="M31" s="145"/>
      <c r="N31" s="145"/>
      <c r="O31" s="347"/>
      <c r="P31" s="347"/>
      <c r="Q31" s="350"/>
      <c r="R31" s="342"/>
      <c r="S31" s="342"/>
      <c r="T31" s="342"/>
      <c r="U31" s="342"/>
      <c r="V31" s="352"/>
      <c r="W31" s="166" t="str">
        <f t="shared" si="38"/>
        <v>0</v>
      </c>
      <c r="X31" s="354"/>
      <c r="Y31" s="351"/>
      <c r="Z31" s="355"/>
      <c r="AA31" s="351"/>
      <c r="AB31" s="351"/>
      <c r="AC31" s="351"/>
      <c r="AD31" s="40" t="str">
        <f t="shared" si="1"/>
        <v/>
      </c>
      <c r="AE31" s="186"/>
      <c r="AF31" s="106" t="str">
        <f t="shared" si="2"/>
        <v>0</v>
      </c>
      <c r="AG31" s="99">
        <f t="shared" si="39"/>
        <v>0</v>
      </c>
      <c r="AH31" s="105" t="str">
        <f t="shared" si="40"/>
        <v>0</v>
      </c>
      <c r="AI31" s="106" t="str">
        <f t="shared" si="26"/>
        <v>0</v>
      </c>
      <c r="AJ31" s="99" t="str">
        <f t="shared" si="27"/>
        <v/>
      </c>
      <c r="AK31" s="1" t="str">
        <f t="shared" si="28"/>
        <v/>
      </c>
      <c r="AL31" s="1" t="str">
        <f t="shared" si="29"/>
        <v/>
      </c>
      <c r="AM31" s="1" t="str">
        <f t="shared" si="30"/>
        <v/>
      </c>
      <c r="AN31" s="164" t="str">
        <f t="shared" si="31"/>
        <v/>
      </c>
      <c r="AO31" s="337">
        <f t="shared" si="32"/>
        <v>0</v>
      </c>
      <c r="AP31" s="302"/>
      <c r="AQ31" s="273">
        <f t="shared" si="33"/>
        <v>0</v>
      </c>
      <c r="DF31" s="104">
        <f t="shared" si="9"/>
        <v>0</v>
      </c>
      <c r="DG31" s="39" t="str">
        <f t="shared" si="41"/>
        <v/>
      </c>
      <c r="DH31" s="39" t="str">
        <f t="shared" si="42"/>
        <v/>
      </c>
      <c r="DJ31" s="98">
        <f t="shared" si="12"/>
        <v>0</v>
      </c>
      <c r="DK31" s="93" t="e">
        <f>VLOOKUP(H31,'PORT PRODUCTIVITY 1'!$A$25:$G$83,2,FALSE)</f>
        <v>#N/A</v>
      </c>
      <c r="DL31" s="97" t="str">
        <f t="shared" si="34"/>
        <v/>
      </c>
      <c r="DM31" s="97" t="str">
        <f t="shared" si="13"/>
        <v/>
      </c>
      <c r="DN31" s="97" t="str">
        <f t="shared" si="14"/>
        <v/>
      </c>
      <c r="DO31" s="97" t="str">
        <f t="shared" si="15"/>
        <v/>
      </c>
      <c r="DP31" s="94" t="e">
        <f>VLOOKUP(H31,'PORT PRODUCTIVITY 1'!$A$25:$G$83,3,FALSE)</f>
        <v>#N/A</v>
      </c>
      <c r="DQ31" s="276" t="str">
        <f t="shared" si="16"/>
        <v/>
      </c>
      <c r="DR31" s="276" t="str">
        <f t="shared" si="17"/>
        <v/>
      </c>
      <c r="DS31" s="276" t="str">
        <f t="shared" si="18"/>
        <v/>
      </c>
      <c r="DT31" s="276" t="str">
        <f t="shared" si="19"/>
        <v/>
      </c>
      <c r="DU31" s="276" t="str">
        <f t="shared" si="20"/>
        <v/>
      </c>
      <c r="DV31" s="276" t="str">
        <f t="shared" si="21"/>
        <v/>
      </c>
      <c r="DW31" s="277" t="str">
        <f t="shared" si="22"/>
        <v/>
      </c>
      <c r="DX31" s="278" t="str">
        <f t="shared" si="23"/>
        <v>0</v>
      </c>
      <c r="DY31" s="279" t="str">
        <f t="shared" si="24"/>
        <v>0</v>
      </c>
      <c r="DZ31" s="280" t="str">
        <f t="shared" si="25"/>
        <v/>
      </c>
      <c r="EA31" s="335">
        <f t="shared" si="35"/>
        <v>0</v>
      </c>
      <c r="EB31" s="335">
        <f t="shared" si="36"/>
        <v>0</v>
      </c>
      <c r="EC31" s="335">
        <f t="shared" si="37"/>
        <v>0</v>
      </c>
    </row>
    <row r="32" spans="2:133" ht="27.75" customHeight="1" thickBot="1">
      <c r="B32" s="342"/>
      <c r="C32" s="343"/>
      <c r="D32" s="344"/>
      <c r="E32" s="345"/>
      <c r="F32" s="145"/>
      <c r="G32" s="346"/>
      <c r="H32" s="346"/>
      <c r="I32" s="346"/>
      <c r="J32" s="346"/>
      <c r="K32" s="145"/>
      <c r="L32" s="145"/>
      <c r="M32" s="145"/>
      <c r="N32" s="145"/>
      <c r="O32" s="347"/>
      <c r="P32" s="347"/>
      <c r="Q32" s="350"/>
      <c r="R32" s="342"/>
      <c r="S32" s="342"/>
      <c r="T32" s="342"/>
      <c r="U32" s="342"/>
      <c r="V32" s="352"/>
      <c r="W32" s="166" t="str">
        <f t="shared" si="38"/>
        <v>0</v>
      </c>
      <c r="X32" s="354"/>
      <c r="Y32" s="351"/>
      <c r="Z32" s="355"/>
      <c r="AA32" s="351"/>
      <c r="AB32" s="351"/>
      <c r="AC32" s="351"/>
      <c r="AD32" s="40" t="str">
        <f t="shared" si="1"/>
        <v/>
      </c>
      <c r="AE32" s="186"/>
      <c r="AF32" s="106" t="str">
        <f t="shared" si="2"/>
        <v>0</v>
      </c>
      <c r="AG32" s="99">
        <f t="shared" si="39"/>
        <v>0</v>
      </c>
      <c r="AH32" s="105" t="str">
        <f t="shared" si="40"/>
        <v>0</v>
      </c>
      <c r="AI32" s="106" t="str">
        <f t="shared" si="26"/>
        <v>0</v>
      </c>
      <c r="AJ32" s="99" t="str">
        <f t="shared" si="27"/>
        <v/>
      </c>
      <c r="AK32" s="1" t="str">
        <f t="shared" si="28"/>
        <v/>
      </c>
      <c r="AL32" s="1" t="str">
        <f t="shared" si="29"/>
        <v/>
      </c>
      <c r="AM32" s="1" t="str">
        <f t="shared" si="30"/>
        <v/>
      </c>
      <c r="AN32" s="164" t="str">
        <f t="shared" si="31"/>
        <v/>
      </c>
      <c r="AO32" s="337">
        <f t="shared" si="32"/>
        <v>0</v>
      </c>
      <c r="AP32" s="303"/>
      <c r="AQ32" s="273">
        <f t="shared" si="33"/>
        <v>0</v>
      </c>
      <c r="DF32" s="104">
        <f t="shared" si="9"/>
        <v>0</v>
      </c>
      <c r="DG32" s="39" t="str">
        <f t="shared" si="41"/>
        <v/>
      </c>
      <c r="DH32" s="39" t="str">
        <f t="shared" si="42"/>
        <v/>
      </c>
      <c r="DJ32" s="98">
        <f t="shared" si="12"/>
        <v>0</v>
      </c>
      <c r="DK32" s="93" t="e">
        <f>VLOOKUP(H32,'PORT PRODUCTIVITY 1'!$A$25:$G$83,2,FALSE)</f>
        <v>#N/A</v>
      </c>
      <c r="DL32" s="97" t="str">
        <f t="shared" si="34"/>
        <v/>
      </c>
      <c r="DM32" s="97" t="str">
        <f t="shared" si="13"/>
        <v/>
      </c>
      <c r="DN32" s="97" t="str">
        <f t="shared" si="14"/>
        <v/>
      </c>
      <c r="DO32" s="97" t="str">
        <f t="shared" si="15"/>
        <v/>
      </c>
      <c r="DP32" s="94" t="e">
        <f>VLOOKUP(H32,'PORT PRODUCTIVITY 1'!$A$25:$G$83,3,FALSE)</f>
        <v>#N/A</v>
      </c>
      <c r="DQ32" s="276" t="str">
        <f t="shared" si="16"/>
        <v/>
      </c>
      <c r="DR32" s="276" t="str">
        <f t="shared" si="17"/>
        <v/>
      </c>
      <c r="DS32" s="276" t="str">
        <f t="shared" si="18"/>
        <v/>
      </c>
      <c r="DT32" s="276" t="str">
        <f t="shared" si="19"/>
        <v/>
      </c>
      <c r="DU32" s="276" t="str">
        <f t="shared" si="20"/>
        <v/>
      </c>
      <c r="DV32" s="276" t="str">
        <f t="shared" si="21"/>
        <v/>
      </c>
      <c r="DW32" s="277" t="str">
        <f t="shared" si="22"/>
        <v/>
      </c>
      <c r="DX32" s="278" t="str">
        <f t="shared" si="23"/>
        <v>0</v>
      </c>
      <c r="DY32" s="279" t="str">
        <f t="shared" si="24"/>
        <v>0</v>
      </c>
      <c r="DZ32" s="280" t="str">
        <f t="shared" si="25"/>
        <v/>
      </c>
      <c r="EA32" s="335">
        <f t="shared" si="35"/>
        <v>0</v>
      </c>
      <c r="EB32" s="335">
        <f t="shared" si="36"/>
        <v>0</v>
      </c>
      <c r="EC32" s="335">
        <f t="shared" si="37"/>
        <v>0</v>
      </c>
    </row>
    <row r="33" spans="2:133" ht="27.75" customHeight="1" thickBot="1">
      <c r="B33" s="342"/>
      <c r="C33" s="343"/>
      <c r="D33" s="344"/>
      <c r="E33" s="345"/>
      <c r="F33" s="145"/>
      <c r="G33" s="346"/>
      <c r="H33" s="346"/>
      <c r="I33" s="346"/>
      <c r="J33" s="346"/>
      <c r="K33" s="145"/>
      <c r="L33" s="145"/>
      <c r="M33" s="145"/>
      <c r="N33" s="145"/>
      <c r="O33" s="347"/>
      <c r="P33" s="347"/>
      <c r="Q33" s="350"/>
      <c r="R33" s="342"/>
      <c r="S33" s="342"/>
      <c r="T33" s="342"/>
      <c r="U33" s="342"/>
      <c r="V33" s="352"/>
      <c r="W33" s="166" t="str">
        <f t="shared" si="38"/>
        <v>0</v>
      </c>
      <c r="X33" s="354"/>
      <c r="Y33" s="351"/>
      <c r="Z33" s="355"/>
      <c r="AA33" s="351"/>
      <c r="AB33" s="351"/>
      <c r="AC33" s="351"/>
      <c r="AD33" s="40" t="str">
        <f t="shared" si="1"/>
        <v/>
      </c>
      <c r="AE33" s="186"/>
      <c r="AF33" s="106" t="str">
        <f t="shared" si="2"/>
        <v>0</v>
      </c>
      <c r="AG33" s="99">
        <f t="shared" si="39"/>
        <v>0</v>
      </c>
      <c r="AH33" s="105" t="str">
        <f t="shared" si="40"/>
        <v>0</v>
      </c>
      <c r="AI33" s="106" t="str">
        <f t="shared" si="26"/>
        <v>0</v>
      </c>
      <c r="AJ33" s="99" t="str">
        <f t="shared" si="27"/>
        <v/>
      </c>
      <c r="AK33" s="1" t="str">
        <f t="shared" si="28"/>
        <v/>
      </c>
      <c r="AL33" s="1" t="str">
        <f t="shared" si="29"/>
        <v/>
      </c>
      <c r="AM33" s="1" t="str">
        <f t="shared" si="30"/>
        <v/>
      </c>
      <c r="AN33" s="164" t="str">
        <f t="shared" si="31"/>
        <v/>
      </c>
      <c r="AO33" s="337">
        <f t="shared" si="32"/>
        <v>0</v>
      </c>
      <c r="AP33" s="259"/>
      <c r="AQ33" s="273">
        <f t="shared" si="33"/>
        <v>0</v>
      </c>
      <c r="DF33" s="104">
        <f t="shared" si="9"/>
        <v>0</v>
      </c>
      <c r="DG33" s="39" t="str">
        <f t="shared" si="41"/>
        <v/>
      </c>
      <c r="DH33" s="39" t="str">
        <f t="shared" si="42"/>
        <v/>
      </c>
      <c r="DJ33" s="98">
        <f t="shared" si="12"/>
        <v>0</v>
      </c>
      <c r="DK33" s="93" t="e">
        <f>VLOOKUP(H33,'PORT PRODUCTIVITY 1'!$A$25:$G$83,2,FALSE)</f>
        <v>#N/A</v>
      </c>
      <c r="DL33" s="97" t="str">
        <f t="shared" si="34"/>
        <v/>
      </c>
      <c r="DM33" s="97" t="str">
        <f t="shared" si="13"/>
        <v/>
      </c>
      <c r="DN33" s="97" t="str">
        <f t="shared" si="14"/>
        <v/>
      </c>
      <c r="DO33" s="97" t="str">
        <f t="shared" si="15"/>
        <v/>
      </c>
      <c r="DP33" s="94" t="e">
        <f>VLOOKUP(H33,'PORT PRODUCTIVITY 1'!$A$25:$G$83,3,FALSE)</f>
        <v>#N/A</v>
      </c>
      <c r="DQ33" s="276" t="str">
        <f t="shared" si="16"/>
        <v/>
      </c>
      <c r="DR33" s="276" t="str">
        <f t="shared" si="17"/>
        <v/>
      </c>
      <c r="DS33" s="276" t="str">
        <f t="shared" si="18"/>
        <v/>
      </c>
      <c r="DT33" s="276" t="str">
        <f t="shared" si="19"/>
        <v/>
      </c>
      <c r="DU33" s="276" t="str">
        <f t="shared" si="20"/>
        <v/>
      </c>
      <c r="DV33" s="276" t="str">
        <f t="shared" si="21"/>
        <v/>
      </c>
      <c r="DW33" s="277" t="str">
        <f t="shared" si="22"/>
        <v/>
      </c>
      <c r="DX33" s="278" t="str">
        <f t="shared" si="23"/>
        <v>0</v>
      </c>
      <c r="DY33" s="279" t="str">
        <f t="shared" si="24"/>
        <v>0</v>
      </c>
      <c r="DZ33" s="280" t="str">
        <f t="shared" si="25"/>
        <v/>
      </c>
      <c r="EA33" s="335">
        <f t="shared" si="35"/>
        <v>0</v>
      </c>
      <c r="EB33" s="335">
        <f t="shared" si="36"/>
        <v>0</v>
      </c>
      <c r="EC33" s="335">
        <f t="shared" si="37"/>
        <v>0</v>
      </c>
    </row>
    <row r="34" spans="2:133" ht="27.75" customHeight="1" thickBot="1">
      <c r="B34" s="342"/>
      <c r="C34" s="343"/>
      <c r="D34" s="344"/>
      <c r="E34" s="345"/>
      <c r="F34" s="145"/>
      <c r="G34" s="346"/>
      <c r="H34" s="346"/>
      <c r="I34" s="346"/>
      <c r="J34" s="346"/>
      <c r="K34" s="145"/>
      <c r="L34" s="145"/>
      <c r="M34" s="145"/>
      <c r="N34" s="145"/>
      <c r="O34" s="347"/>
      <c r="P34" s="347"/>
      <c r="Q34" s="350"/>
      <c r="R34" s="342"/>
      <c r="S34" s="342"/>
      <c r="T34" s="342"/>
      <c r="U34" s="342"/>
      <c r="V34" s="352"/>
      <c r="W34" s="166" t="str">
        <f t="shared" si="38"/>
        <v>0</v>
      </c>
      <c r="X34" s="354"/>
      <c r="Y34" s="351"/>
      <c r="Z34" s="355"/>
      <c r="AA34" s="351"/>
      <c r="AB34" s="351"/>
      <c r="AC34" s="351"/>
      <c r="AD34" s="40" t="str">
        <f t="shared" si="1"/>
        <v/>
      </c>
      <c r="AE34" s="186"/>
      <c r="AF34" s="106" t="str">
        <f t="shared" si="2"/>
        <v>0</v>
      </c>
      <c r="AG34" s="99">
        <f t="shared" si="39"/>
        <v>0</v>
      </c>
      <c r="AH34" s="105" t="str">
        <f t="shared" si="40"/>
        <v>0</v>
      </c>
      <c r="AI34" s="106" t="str">
        <f t="shared" si="26"/>
        <v>0</v>
      </c>
      <c r="AJ34" s="99" t="str">
        <f t="shared" si="27"/>
        <v/>
      </c>
      <c r="AK34" s="1" t="str">
        <f t="shared" si="28"/>
        <v/>
      </c>
      <c r="AL34" s="1" t="str">
        <f t="shared" si="29"/>
        <v/>
      </c>
      <c r="AM34" s="1" t="str">
        <f t="shared" si="30"/>
        <v/>
      </c>
      <c r="AN34" s="164" t="str">
        <f t="shared" si="31"/>
        <v/>
      </c>
      <c r="AO34" s="337">
        <f t="shared" si="32"/>
        <v>0</v>
      </c>
      <c r="AP34" s="259"/>
      <c r="AQ34" s="273">
        <f t="shared" si="33"/>
        <v>0</v>
      </c>
      <c r="DF34" s="104">
        <f t="shared" si="9"/>
        <v>0</v>
      </c>
      <c r="DG34" s="39" t="str">
        <f t="shared" si="41"/>
        <v/>
      </c>
      <c r="DH34" s="39" t="str">
        <f t="shared" si="42"/>
        <v/>
      </c>
      <c r="DJ34" s="98">
        <f t="shared" si="12"/>
        <v>0</v>
      </c>
      <c r="DK34" s="93" t="e">
        <f>VLOOKUP(H34,'PORT PRODUCTIVITY 1'!$A$25:$G$83,2,FALSE)</f>
        <v>#N/A</v>
      </c>
      <c r="DL34" s="97" t="str">
        <f t="shared" si="34"/>
        <v/>
      </c>
      <c r="DM34" s="97" t="str">
        <f t="shared" si="13"/>
        <v/>
      </c>
      <c r="DN34" s="97" t="str">
        <f t="shared" si="14"/>
        <v/>
      </c>
      <c r="DO34" s="97" t="str">
        <f t="shared" si="15"/>
        <v/>
      </c>
      <c r="DP34" s="94" t="e">
        <f>VLOOKUP(H34,'PORT PRODUCTIVITY 1'!$A$25:$G$83,3,FALSE)</f>
        <v>#N/A</v>
      </c>
      <c r="DQ34" s="276" t="str">
        <f t="shared" si="16"/>
        <v/>
      </c>
      <c r="DR34" s="276" t="str">
        <f t="shared" si="17"/>
        <v/>
      </c>
      <c r="DS34" s="276" t="str">
        <f t="shared" si="18"/>
        <v/>
      </c>
      <c r="DT34" s="276" t="str">
        <f t="shared" si="19"/>
        <v/>
      </c>
      <c r="DU34" s="276" t="str">
        <f t="shared" si="20"/>
        <v/>
      </c>
      <c r="DV34" s="276" t="str">
        <f t="shared" si="21"/>
        <v/>
      </c>
      <c r="DW34" s="277" t="str">
        <f t="shared" si="22"/>
        <v/>
      </c>
      <c r="DX34" s="278" t="str">
        <f t="shared" si="23"/>
        <v>0</v>
      </c>
      <c r="DY34" s="279" t="str">
        <f t="shared" si="24"/>
        <v>0</v>
      </c>
      <c r="DZ34" s="280" t="str">
        <f t="shared" si="25"/>
        <v/>
      </c>
      <c r="EA34" s="335">
        <f t="shared" si="35"/>
        <v>0</v>
      </c>
      <c r="EB34" s="335">
        <f t="shared" si="36"/>
        <v>0</v>
      </c>
      <c r="EC34" s="335">
        <f t="shared" si="37"/>
        <v>0</v>
      </c>
    </row>
    <row r="35" spans="2:133" ht="27.75" customHeight="1" thickBot="1">
      <c r="B35" s="342"/>
      <c r="C35" s="343"/>
      <c r="D35" s="344"/>
      <c r="E35" s="345"/>
      <c r="F35" s="145"/>
      <c r="G35" s="346"/>
      <c r="H35" s="346"/>
      <c r="I35" s="346"/>
      <c r="J35" s="346"/>
      <c r="K35" s="145"/>
      <c r="L35" s="145"/>
      <c r="M35" s="145"/>
      <c r="N35" s="145"/>
      <c r="O35" s="347"/>
      <c r="P35" s="347"/>
      <c r="Q35" s="350"/>
      <c r="R35" s="342"/>
      <c r="S35" s="342"/>
      <c r="T35" s="342"/>
      <c r="U35" s="342"/>
      <c r="V35" s="352"/>
      <c r="W35" s="166" t="str">
        <f t="shared" si="38"/>
        <v>0</v>
      </c>
      <c r="X35" s="354"/>
      <c r="Y35" s="351"/>
      <c r="Z35" s="355"/>
      <c r="AA35" s="351"/>
      <c r="AB35" s="351"/>
      <c r="AC35" s="351"/>
      <c r="AD35" s="40" t="str">
        <f t="shared" si="1"/>
        <v/>
      </c>
      <c r="AE35" s="186"/>
      <c r="AF35" s="106" t="str">
        <f t="shared" si="2"/>
        <v>0</v>
      </c>
      <c r="AG35" s="99">
        <f t="shared" si="39"/>
        <v>0</v>
      </c>
      <c r="AH35" s="105" t="str">
        <f t="shared" si="40"/>
        <v>0</v>
      </c>
      <c r="AI35" s="106" t="str">
        <f t="shared" si="26"/>
        <v>0</v>
      </c>
      <c r="AJ35" s="99" t="str">
        <f t="shared" si="27"/>
        <v/>
      </c>
      <c r="AK35" s="1" t="str">
        <f t="shared" si="28"/>
        <v/>
      </c>
      <c r="AL35" s="1" t="str">
        <f t="shared" si="29"/>
        <v/>
      </c>
      <c r="AM35" s="1" t="str">
        <f t="shared" si="30"/>
        <v/>
      </c>
      <c r="AN35" s="164" t="str">
        <f t="shared" si="31"/>
        <v/>
      </c>
      <c r="AO35" s="337">
        <f t="shared" si="32"/>
        <v>0</v>
      </c>
      <c r="AP35" s="259"/>
      <c r="AQ35" s="273">
        <f t="shared" si="33"/>
        <v>0</v>
      </c>
      <c r="DF35" s="104">
        <f t="shared" si="9"/>
        <v>0</v>
      </c>
      <c r="DG35" s="39" t="str">
        <f t="shared" si="41"/>
        <v/>
      </c>
      <c r="DH35" s="39" t="str">
        <f t="shared" si="42"/>
        <v/>
      </c>
      <c r="DJ35" s="98">
        <f t="shared" si="12"/>
        <v>0</v>
      </c>
      <c r="DK35" s="93" t="e">
        <f>VLOOKUP(H35,'PORT PRODUCTIVITY 1'!$A$25:$G$83,2,FALSE)</f>
        <v>#N/A</v>
      </c>
      <c r="DL35" s="97" t="str">
        <f t="shared" si="34"/>
        <v/>
      </c>
      <c r="DM35" s="97" t="str">
        <f t="shared" si="13"/>
        <v/>
      </c>
      <c r="DN35" s="97" t="str">
        <f t="shared" si="14"/>
        <v/>
      </c>
      <c r="DO35" s="97" t="str">
        <f t="shared" si="15"/>
        <v/>
      </c>
      <c r="DP35" s="94" t="e">
        <f>VLOOKUP(H35,'PORT PRODUCTIVITY 1'!$A$25:$G$83,3,FALSE)</f>
        <v>#N/A</v>
      </c>
      <c r="DQ35" s="276" t="str">
        <f t="shared" si="16"/>
        <v/>
      </c>
      <c r="DR35" s="276" t="str">
        <f t="shared" si="17"/>
        <v/>
      </c>
      <c r="DS35" s="276" t="str">
        <f t="shared" si="18"/>
        <v/>
      </c>
      <c r="DT35" s="276" t="str">
        <f t="shared" si="19"/>
        <v/>
      </c>
      <c r="DU35" s="276" t="str">
        <f t="shared" si="20"/>
        <v/>
      </c>
      <c r="DV35" s="276" t="str">
        <f t="shared" si="21"/>
        <v/>
      </c>
      <c r="DW35" s="277" t="str">
        <f t="shared" si="22"/>
        <v/>
      </c>
      <c r="DX35" s="278" t="str">
        <f t="shared" si="23"/>
        <v>0</v>
      </c>
      <c r="DY35" s="279" t="str">
        <f t="shared" si="24"/>
        <v>0</v>
      </c>
      <c r="DZ35" s="280" t="str">
        <f t="shared" si="25"/>
        <v/>
      </c>
      <c r="EA35" s="335">
        <f t="shared" si="35"/>
        <v>0</v>
      </c>
      <c r="EB35" s="335">
        <f t="shared" si="36"/>
        <v>0</v>
      </c>
      <c r="EC35" s="335">
        <f t="shared" si="37"/>
        <v>0</v>
      </c>
    </row>
    <row r="36" spans="2:133" ht="27.75" customHeight="1" thickBot="1">
      <c r="B36" s="342"/>
      <c r="C36" s="343"/>
      <c r="D36" s="344"/>
      <c r="E36" s="345"/>
      <c r="F36" s="145"/>
      <c r="G36" s="346"/>
      <c r="H36" s="346"/>
      <c r="I36" s="346"/>
      <c r="J36" s="346"/>
      <c r="K36" s="145"/>
      <c r="L36" s="145"/>
      <c r="M36" s="145"/>
      <c r="N36" s="145"/>
      <c r="O36" s="347"/>
      <c r="P36" s="347"/>
      <c r="Q36" s="350"/>
      <c r="R36" s="342"/>
      <c r="S36" s="342"/>
      <c r="T36" s="342"/>
      <c r="U36" s="342"/>
      <c r="V36" s="352"/>
      <c r="W36" s="166" t="str">
        <f t="shared" si="38"/>
        <v>0</v>
      </c>
      <c r="X36" s="354"/>
      <c r="Y36" s="351"/>
      <c r="Z36" s="355"/>
      <c r="AA36" s="351"/>
      <c r="AB36" s="351"/>
      <c r="AC36" s="351"/>
      <c r="AD36" s="40" t="str">
        <f t="shared" si="1"/>
        <v/>
      </c>
      <c r="AE36" s="186"/>
      <c r="AF36" s="106" t="str">
        <f t="shared" si="2"/>
        <v>0</v>
      </c>
      <c r="AG36" s="99">
        <f t="shared" si="39"/>
        <v>0</v>
      </c>
      <c r="AH36" s="105" t="str">
        <f t="shared" si="40"/>
        <v>0</v>
      </c>
      <c r="AI36" s="106" t="str">
        <f t="shared" si="26"/>
        <v>0</v>
      </c>
      <c r="AJ36" s="99" t="str">
        <f t="shared" si="27"/>
        <v/>
      </c>
      <c r="AK36" s="1" t="str">
        <f t="shared" si="28"/>
        <v/>
      </c>
      <c r="AL36" s="1" t="str">
        <f t="shared" si="29"/>
        <v/>
      </c>
      <c r="AM36" s="1" t="str">
        <f t="shared" si="30"/>
        <v/>
      </c>
      <c r="AN36" s="164" t="str">
        <f t="shared" si="31"/>
        <v/>
      </c>
      <c r="AO36" s="337">
        <f t="shared" si="32"/>
        <v>0</v>
      </c>
      <c r="AP36" s="259"/>
      <c r="AQ36" s="273">
        <f t="shared" si="33"/>
        <v>0</v>
      </c>
      <c r="DF36" s="104">
        <f t="shared" si="9"/>
        <v>0</v>
      </c>
      <c r="DG36" s="39" t="str">
        <f t="shared" si="41"/>
        <v/>
      </c>
      <c r="DH36" s="39" t="str">
        <f t="shared" si="42"/>
        <v/>
      </c>
      <c r="DJ36" s="98">
        <f t="shared" si="12"/>
        <v>0</v>
      </c>
      <c r="DK36" s="93" t="e">
        <f>VLOOKUP(H36,'PORT PRODUCTIVITY 1'!$A$25:$G$83,2,FALSE)</f>
        <v>#N/A</v>
      </c>
      <c r="DL36" s="97" t="str">
        <f t="shared" si="34"/>
        <v/>
      </c>
      <c r="DM36" s="97" t="str">
        <f t="shared" si="13"/>
        <v/>
      </c>
      <c r="DN36" s="97" t="str">
        <f t="shared" si="14"/>
        <v/>
      </c>
      <c r="DO36" s="97" t="str">
        <f t="shared" si="15"/>
        <v/>
      </c>
      <c r="DP36" s="94" t="e">
        <f>VLOOKUP(H36,'PORT PRODUCTIVITY 1'!$A$25:$G$83,3,FALSE)</f>
        <v>#N/A</v>
      </c>
      <c r="DQ36" s="276" t="str">
        <f t="shared" si="16"/>
        <v/>
      </c>
      <c r="DR36" s="276" t="str">
        <f t="shared" si="17"/>
        <v/>
      </c>
      <c r="DS36" s="276" t="str">
        <f t="shared" si="18"/>
        <v/>
      </c>
      <c r="DT36" s="276" t="str">
        <f t="shared" si="19"/>
        <v/>
      </c>
      <c r="DU36" s="276" t="str">
        <f t="shared" si="20"/>
        <v/>
      </c>
      <c r="DV36" s="276" t="str">
        <f t="shared" si="21"/>
        <v/>
      </c>
      <c r="DW36" s="277" t="str">
        <f t="shared" si="22"/>
        <v/>
      </c>
      <c r="DX36" s="278" t="str">
        <f t="shared" si="23"/>
        <v>0</v>
      </c>
      <c r="DY36" s="279" t="str">
        <f t="shared" si="24"/>
        <v>0</v>
      </c>
      <c r="DZ36" s="280" t="str">
        <f t="shared" si="25"/>
        <v/>
      </c>
      <c r="EA36" s="335">
        <f t="shared" si="35"/>
        <v>0</v>
      </c>
      <c r="EB36" s="335">
        <f t="shared" si="36"/>
        <v>0</v>
      </c>
      <c r="EC36" s="335">
        <f t="shared" si="37"/>
        <v>0</v>
      </c>
    </row>
    <row r="37" spans="2:133" ht="27.75" customHeight="1" thickBot="1">
      <c r="B37" s="342"/>
      <c r="C37" s="343"/>
      <c r="D37" s="344"/>
      <c r="E37" s="345"/>
      <c r="F37" s="346"/>
      <c r="G37" s="346"/>
      <c r="H37" s="346"/>
      <c r="I37" s="346"/>
      <c r="J37" s="346"/>
      <c r="K37" s="145"/>
      <c r="L37" s="145"/>
      <c r="M37" s="145"/>
      <c r="N37" s="145"/>
      <c r="O37" s="347"/>
      <c r="P37" s="347"/>
      <c r="Q37" s="350"/>
      <c r="R37" s="342"/>
      <c r="S37" s="342"/>
      <c r="T37" s="342"/>
      <c r="U37" s="342"/>
      <c r="V37" s="352"/>
      <c r="W37" s="166" t="str">
        <f t="shared" si="38"/>
        <v>0</v>
      </c>
      <c r="X37" s="354"/>
      <c r="Y37" s="351"/>
      <c r="Z37" s="355"/>
      <c r="AA37" s="351"/>
      <c r="AB37" s="351"/>
      <c r="AC37" s="351"/>
      <c r="AD37" s="40" t="str">
        <f t="shared" si="1"/>
        <v/>
      </c>
      <c r="AE37" s="186"/>
      <c r="AF37" s="106" t="str">
        <f t="shared" si="2"/>
        <v>0</v>
      </c>
      <c r="AG37" s="99">
        <f t="shared" si="39"/>
        <v>0</v>
      </c>
      <c r="AH37" s="105" t="str">
        <f t="shared" si="40"/>
        <v>0</v>
      </c>
      <c r="AI37" s="106" t="str">
        <f t="shared" si="26"/>
        <v>0</v>
      </c>
      <c r="AJ37" s="99" t="str">
        <f t="shared" si="27"/>
        <v/>
      </c>
      <c r="AK37" s="1" t="str">
        <f t="shared" si="28"/>
        <v/>
      </c>
      <c r="AL37" s="1" t="str">
        <f t="shared" si="29"/>
        <v/>
      </c>
      <c r="AM37" s="1" t="str">
        <f t="shared" si="30"/>
        <v/>
      </c>
      <c r="AN37" s="164" t="str">
        <f t="shared" si="31"/>
        <v/>
      </c>
      <c r="AO37" s="337">
        <f t="shared" si="32"/>
        <v>0</v>
      </c>
      <c r="AP37" s="259"/>
      <c r="AQ37" s="273">
        <f t="shared" si="33"/>
        <v>0</v>
      </c>
      <c r="DF37" s="104">
        <f t="shared" si="9"/>
        <v>0</v>
      </c>
      <c r="DG37" s="39" t="str">
        <f t="shared" si="41"/>
        <v/>
      </c>
      <c r="DH37" s="39" t="str">
        <f t="shared" si="42"/>
        <v/>
      </c>
      <c r="DJ37" s="98">
        <f t="shared" si="12"/>
        <v>0</v>
      </c>
      <c r="DK37" s="93" t="e">
        <f>VLOOKUP(H37,'PORT PRODUCTIVITY 1'!$A$25:$G$83,2,FALSE)</f>
        <v>#N/A</v>
      </c>
      <c r="DL37" s="97" t="str">
        <f t="shared" si="34"/>
        <v/>
      </c>
      <c r="DM37" s="97" t="str">
        <f t="shared" si="13"/>
        <v/>
      </c>
      <c r="DN37" s="97" t="str">
        <f t="shared" si="14"/>
        <v/>
      </c>
      <c r="DO37" s="97" t="str">
        <f t="shared" si="15"/>
        <v/>
      </c>
      <c r="DP37" s="94" t="e">
        <f>VLOOKUP(H37,'PORT PRODUCTIVITY 1'!$A$25:$G$83,3,FALSE)</f>
        <v>#N/A</v>
      </c>
      <c r="DQ37" s="276" t="str">
        <f t="shared" si="16"/>
        <v/>
      </c>
      <c r="DR37" s="276" t="str">
        <f t="shared" si="17"/>
        <v/>
      </c>
      <c r="DS37" s="276" t="str">
        <f t="shared" si="18"/>
        <v/>
      </c>
      <c r="DT37" s="276" t="str">
        <f t="shared" si="19"/>
        <v/>
      </c>
      <c r="DU37" s="276" t="str">
        <f t="shared" si="20"/>
        <v/>
      </c>
      <c r="DV37" s="276" t="str">
        <f t="shared" si="21"/>
        <v/>
      </c>
      <c r="DW37" s="277" t="str">
        <f t="shared" si="22"/>
        <v/>
      </c>
      <c r="DX37" s="278" t="str">
        <f t="shared" si="23"/>
        <v>0</v>
      </c>
      <c r="DY37" s="279" t="str">
        <f t="shared" si="24"/>
        <v>0</v>
      </c>
      <c r="DZ37" s="280" t="str">
        <f t="shared" si="25"/>
        <v/>
      </c>
      <c r="EA37" s="335">
        <f t="shared" si="35"/>
        <v>0</v>
      </c>
      <c r="EB37" s="335">
        <f t="shared" si="36"/>
        <v>0</v>
      </c>
      <c r="EC37" s="335">
        <f t="shared" si="37"/>
        <v>0</v>
      </c>
    </row>
    <row r="38" spans="2:133" ht="27.75" customHeight="1" thickBot="1">
      <c r="B38" s="342"/>
      <c r="C38" s="343"/>
      <c r="D38" s="344"/>
      <c r="E38" s="345"/>
      <c r="F38" s="346"/>
      <c r="G38" s="346"/>
      <c r="H38" s="346"/>
      <c r="I38" s="346"/>
      <c r="J38" s="346"/>
      <c r="K38" s="145"/>
      <c r="L38" s="145"/>
      <c r="M38" s="145"/>
      <c r="N38" s="145"/>
      <c r="O38" s="347"/>
      <c r="P38" s="347"/>
      <c r="Q38" s="350"/>
      <c r="R38" s="342"/>
      <c r="S38" s="342"/>
      <c r="T38" s="342"/>
      <c r="U38" s="348"/>
      <c r="V38" s="349"/>
      <c r="W38" s="166" t="str">
        <f t="shared" ref="W38:W42" si="43">IFERROR((STDEV(S38:V38)/100),"0")</f>
        <v>0</v>
      </c>
      <c r="X38" s="354"/>
      <c r="Y38" s="351"/>
      <c r="Z38" s="355"/>
      <c r="AA38" s="351"/>
      <c r="AB38" s="351"/>
      <c r="AC38" s="351"/>
      <c r="AD38" s="40" t="str">
        <f t="shared" si="1"/>
        <v/>
      </c>
      <c r="AE38" s="186"/>
      <c r="AF38" s="106" t="str">
        <f t="shared" si="2"/>
        <v>0</v>
      </c>
      <c r="AG38" s="99">
        <f t="shared" si="39"/>
        <v>0</v>
      </c>
      <c r="AH38" s="105" t="str">
        <f t="shared" si="40"/>
        <v>0</v>
      </c>
      <c r="AI38" s="106" t="str">
        <f t="shared" si="26"/>
        <v>0</v>
      </c>
      <c r="AJ38" s="99" t="str">
        <f t="shared" si="27"/>
        <v/>
      </c>
      <c r="AK38" s="1" t="str">
        <f t="shared" si="28"/>
        <v/>
      </c>
      <c r="AL38" s="1" t="str">
        <f t="shared" si="29"/>
        <v/>
      </c>
      <c r="AM38" s="1" t="str">
        <f t="shared" si="30"/>
        <v/>
      </c>
      <c r="AN38" s="164" t="str">
        <f t="shared" si="31"/>
        <v/>
      </c>
      <c r="AO38" s="337">
        <f t="shared" si="32"/>
        <v>0</v>
      </c>
      <c r="AP38" s="259"/>
      <c r="AQ38" s="273">
        <f t="shared" si="33"/>
        <v>0</v>
      </c>
      <c r="DF38" s="104">
        <f t="shared" si="9"/>
        <v>0</v>
      </c>
      <c r="DG38" s="39" t="str">
        <f t="shared" si="41"/>
        <v/>
      </c>
      <c r="DH38" s="39" t="str">
        <f t="shared" si="42"/>
        <v/>
      </c>
      <c r="DJ38" s="98">
        <f t="shared" si="12"/>
        <v>0</v>
      </c>
      <c r="DK38" s="93" t="e">
        <f>VLOOKUP(H38,'PORT PRODUCTIVITY 1'!$A$25:$G$83,2,FALSE)</f>
        <v>#N/A</v>
      </c>
      <c r="DL38" s="97" t="str">
        <f t="shared" si="34"/>
        <v/>
      </c>
      <c r="DM38" s="97" t="str">
        <f t="shared" si="13"/>
        <v/>
      </c>
      <c r="DN38" s="97" t="str">
        <f t="shared" si="14"/>
        <v/>
      </c>
      <c r="DO38" s="97" t="str">
        <f t="shared" si="15"/>
        <v/>
      </c>
      <c r="DP38" s="94" t="e">
        <f>VLOOKUP(H38,'PORT PRODUCTIVITY 1'!$A$25:$G$83,3,FALSE)</f>
        <v>#N/A</v>
      </c>
      <c r="DQ38" s="276" t="str">
        <f t="shared" si="16"/>
        <v/>
      </c>
      <c r="DR38" s="276" t="str">
        <f t="shared" si="17"/>
        <v/>
      </c>
      <c r="DS38" s="276" t="str">
        <f t="shared" si="18"/>
        <v/>
      </c>
      <c r="DT38" s="276" t="str">
        <f t="shared" si="19"/>
        <v/>
      </c>
      <c r="DU38" s="276" t="str">
        <f t="shared" si="20"/>
        <v/>
      </c>
      <c r="DV38" s="276" t="str">
        <f t="shared" si="21"/>
        <v/>
      </c>
      <c r="DW38" s="277" t="str">
        <f t="shared" si="22"/>
        <v/>
      </c>
      <c r="DX38" s="278" t="str">
        <f t="shared" si="23"/>
        <v>0</v>
      </c>
      <c r="DY38" s="279" t="str">
        <f t="shared" si="24"/>
        <v>0</v>
      </c>
      <c r="DZ38" s="280" t="str">
        <f t="shared" si="25"/>
        <v/>
      </c>
      <c r="EA38" s="335">
        <f t="shared" si="35"/>
        <v>0</v>
      </c>
      <c r="EB38" s="335">
        <f t="shared" si="36"/>
        <v>0</v>
      </c>
      <c r="EC38" s="335">
        <f t="shared" si="37"/>
        <v>0</v>
      </c>
    </row>
    <row r="39" spans="2:133" ht="27.75" customHeight="1" thickBot="1">
      <c r="B39" s="342"/>
      <c r="C39" s="343"/>
      <c r="D39" s="344"/>
      <c r="E39" s="345"/>
      <c r="F39" s="346"/>
      <c r="G39" s="346"/>
      <c r="H39" s="346"/>
      <c r="I39" s="346"/>
      <c r="J39" s="346"/>
      <c r="K39" s="145"/>
      <c r="L39" s="145"/>
      <c r="M39" s="145"/>
      <c r="N39" s="145"/>
      <c r="O39" s="347"/>
      <c r="P39" s="347"/>
      <c r="Q39" s="350"/>
      <c r="R39" s="342"/>
      <c r="S39" s="342"/>
      <c r="T39" s="342"/>
      <c r="U39" s="348"/>
      <c r="V39" s="349"/>
      <c r="W39" s="166" t="str">
        <f t="shared" si="43"/>
        <v>0</v>
      </c>
      <c r="X39" s="354"/>
      <c r="Y39" s="351"/>
      <c r="Z39" s="355"/>
      <c r="AA39" s="351"/>
      <c r="AB39" s="351"/>
      <c r="AC39" s="351"/>
      <c r="AD39" s="40" t="str">
        <f t="shared" si="1"/>
        <v/>
      </c>
      <c r="AE39" s="186"/>
      <c r="AF39" s="106" t="str">
        <f t="shared" si="2"/>
        <v>0</v>
      </c>
      <c r="AG39" s="99">
        <f t="shared" si="39"/>
        <v>0</v>
      </c>
      <c r="AH39" s="105" t="str">
        <f t="shared" si="40"/>
        <v>0</v>
      </c>
      <c r="AI39" s="106" t="str">
        <f t="shared" si="26"/>
        <v>0</v>
      </c>
      <c r="AJ39" s="99" t="str">
        <f t="shared" si="27"/>
        <v/>
      </c>
      <c r="AK39" s="1" t="str">
        <f t="shared" si="28"/>
        <v/>
      </c>
      <c r="AL39" s="1" t="str">
        <f t="shared" si="29"/>
        <v/>
      </c>
      <c r="AM39" s="1" t="str">
        <f t="shared" si="30"/>
        <v/>
      </c>
      <c r="AN39" s="164" t="str">
        <f t="shared" si="31"/>
        <v/>
      </c>
      <c r="AO39" s="337">
        <f t="shared" si="32"/>
        <v>0</v>
      </c>
      <c r="AP39" s="302"/>
      <c r="AQ39" s="273">
        <f t="shared" si="33"/>
        <v>0</v>
      </c>
      <c r="DF39" s="104">
        <f t="shared" si="9"/>
        <v>0</v>
      </c>
      <c r="DG39" s="39" t="str">
        <f t="shared" si="41"/>
        <v/>
      </c>
      <c r="DH39" s="39" t="str">
        <f t="shared" si="42"/>
        <v/>
      </c>
      <c r="DJ39" s="98">
        <f t="shared" si="12"/>
        <v>0</v>
      </c>
      <c r="DK39" s="93" t="e">
        <f>VLOOKUP(H39,'PORT PRODUCTIVITY 1'!$A$25:$G$83,2,FALSE)</f>
        <v>#N/A</v>
      </c>
      <c r="DL39" s="97" t="str">
        <f t="shared" si="34"/>
        <v/>
      </c>
      <c r="DM39" s="97" t="str">
        <f t="shared" si="13"/>
        <v/>
      </c>
      <c r="DN39" s="97" t="str">
        <f t="shared" si="14"/>
        <v/>
      </c>
      <c r="DO39" s="97" t="str">
        <f t="shared" si="15"/>
        <v/>
      </c>
      <c r="DP39" s="94" t="e">
        <f>VLOOKUP(H39,'PORT PRODUCTIVITY 1'!$A$25:$G$83,3,FALSE)</f>
        <v>#N/A</v>
      </c>
      <c r="DQ39" s="276" t="str">
        <f t="shared" si="16"/>
        <v/>
      </c>
      <c r="DR39" s="276" t="str">
        <f t="shared" si="17"/>
        <v/>
      </c>
      <c r="DS39" s="276" t="str">
        <f t="shared" si="18"/>
        <v/>
      </c>
      <c r="DT39" s="276" t="str">
        <f t="shared" si="19"/>
        <v/>
      </c>
      <c r="DU39" s="276" t="str">
        <f t="shared" si="20"/>
        <v/>
      </c>
      <c r="DV39" s="276" t="str">
        <f t="shared" si="21"/>
        <v/>
      </c>
      <c r="DW39" s="277" t="str">
        <f t="shared" si="22"/>
        <v/>
      </c>
      <c r="DX39" s="278" t="str">
        <f t="shared" si="23"/>
        <v>0</v>
      </c>
      <c r="DY39" s="279" t="str">
        <f t="shared" si="24"/>
        <v>0</v>
      </c>
      <c r="DZ39" s="280" t="str">
        <f t="shared" si="25"/>
        <v/>
      </c>
      <c r="EA39" s="335">
        <f t="shared" si="35"/>
        <v>0</v>
      </c>
      <c r="EB39" s="335">
        <f t="shared" si="36"/>
        <v>0</v>
      </c>
      <c r="EC39" s="335">
        <f t="shared" si="37"/>
        <v>0</v>
      </c>
    </row>
    <row r="40" spans="2:133" ht="27.75" customHeight="1" thickBot="1">
      <c r="B40" s="342"/>
      <c r="C40" s="343"/>
      <c r="D40" s="344"/>
      <c r="E40" s="345"/>
      <c r="F40" s="346"/>
      <c r="G40" s="346"/>
      <c r="H40" s="346"/>
      <c r="I40" s="346"/>
      <c r="J40" s="346"/>
      <c r="K40" s="145"/>
      <c r="L40" s="145"/>
      <c r="M40" s="145"/>
      <c r="N40" s="145"/>
      <c r="O40" s="347"/>
      <c r="P40" s="347"/>
      <c r="Q40" s="350"/>
      <c r="R40" s="342"/>
      <c r="S40" s="342"/>
      <c r="T40" s="342"/>
      <c r="U40" s="348"/>
      <c r="V40" s="349"/>
      <c r="W40" s="166" t="str">
        <f t="shared" si="43"/>
        <v>0</v>
      </c>
      <c r="X40" s="342"/>
      <c r="Y40" s="342"/>
      <c r="Z40" s="342"/>
      <c r="AA40" s="351"/>
      <c r="AB40" s="351"/>
      <c r="AC40" s="351"/>
      <c r="AD40" s="40" t="str">
        <f t="shared" si="1"/>
        <v/>
      </c>
      <c r="AE40" s="186"/>
      <c r="AF40" s="106" t="str">
        <f t="shared" si="2"/>
        <v>0</v>
      </c>
      <c r="AG40" s="99">
        <f t="shared" si="39"/>
        <v>0</v>
      </c>
      <c r="AH40" s="105" t="str">
        <f t="shared" si="40"/>
        <v>0</v>
      </c>
      <c r="AI40" s="106" t="str">
        <f t="shared" si="26"/>
        <v>0</v>
      </c>
      <c r="AJ40" s="99" t="str">
        <f t="shared" si="27"/>
        <v/>
      </c>
      <c r="AK40" s="1" t="str">
        <f t="shared" si="28"/>
        <v/>
      </c>
      <c r="AL40" s="1" t="str">
        <f t="shared" si="29"/>
        <v/>
      </c>
      <c r="AM40" s="1" t="str">
        <f t="shared" si="30"/>
        <v/>
      </c>
      <c r="AN40" s="164" t="str">
        <f t="shared" si="31"/>
        <v/>
      </c>
      <c r="AO40" s="337">
        <f t="shared" si="32"/>
        <v>0</v>
      </c>
      <c r="AP40" s="259"/>
      <c r="AQ40" s="273">
        <f t="shared" si="33"/>
        <v>0</v>
      </c>
      <c r="DF40" s="104">
        <f t="shared" si="9"/>
        <v>0</v>
      </c>
      <c r="DG40" s="39" t="str">
        <f t="shared" si="41"/>
        <v/>
      </c>
      <c r="DH40" s="39" t="str">
        <f t="shared" si="42"/>
        <v/>
      </c>
      <c r="DJ40" s="98">
        <f t="shared" si="12"/>
        <v>0</v>
      </c>
      <c r="DK40" s="93" t="e">
        <f>VLOOKUP(H40,'PORT PRODUCTIVITY 1'!$A$25:$G$83,2,FALSE)</f>
        <v>#N/A</v>
      </c>
      <c r="DL40" s="97" t="str">
        <f t="shared" si="34"/>
        <v/>
      </c>
      <c r="DM40" s="97" t="str">
        <f t="shared" si="13"/>
        <v/>
      </c>
      <c r="DN40" s="97" t="str">
        <f t="shared" si="14"/>
        <v/>
      </c>
      <c r="DO40" s="97" t="str">
        <f t="shared" si="15"/>
        <v/>
      </c>
      <c r="DP40" s="94" t="e">
        <f>VLOOKUP(H40,'PORT PRODUCTIVITY 1'!$A$25:$G$83,3,FALSE)</f>
        <v>#N/A</v>
      </c>
      <c r="DQ40" s="276" t="str">
        <f t="shared" si="16"/>
        <v/>
      </c>
      <c r="DR40" s="276" t="str">
        <f t="shared" si="17"/>
        <v/>
      </c>
      <c r="DS40" s="276" t="str">
        <f t="shared" si="18"/>
        <v/>
      </c>
      <c r="DT40" s="276" t="str">
        <f t="shared" si="19"/>
        <v/>
      </c>
      <c r="DU40" s="276" t="str">
        <f t="shared" si="20"/>
        <v/>
      </c>
      <c r="DV40" s="276" t="str">
        <f t="shared" si="21"/>
        <v/>
      </c>
      <c r="DW40" s="277" t="str">
        <f t="shared" si="22"/>
        <v/>
      </c>
      <c r="DX40" s="278" t="str">
        <f t="shared" si="23"/>
        <v>0</v>
      </c>
      <c r="DY40" s="279" t="str">
        <f t="shared" si="24"/>
        <v>0</v>
      </c>
      <c r="DZ40" s="280" t="str">
        <f t="shared" si="25"/>
        <v/>
      </c>
      <c r="EA40" s="335">
        <f t="shared" si="35"/>
        <v>0</v>
      </c>
      <c r="EB40" s="335">
        <f t="shared" si="36"/>
        <v>0</v>
      </c>
      <c r="EC40" s="335">
        <f t="shared" si="37"/>
        <v>0</v>
      </c>
    </row>
    <row r="41" spans="2:133" ht="27.75" customHeight="1" thickBot="1">
      <c r="B41" s="342"/>
      <c r="C41" s="343"/>
      <c r="D41" s="344"/>
      <c r="E41" s="345"/>
      <c r="F41" s="346"/>
      <c r="G41" s="346"/>
      <c r="H41" s="346"/>
      <c r="I41" s="346"/>
      <c r="J41" s="346"/>
      <c r="K41" s="145"/>
      <c r="L41" s="145"/>
      <c r="M41" s="145"/>
      <c r="N41" s="145"/>
      <c r="O41" s="347"/>
      <c r="P41" s="347"/>
      <c r="Q41" s="350"/>
      <c r="R41" s="342"/>
      <c r="S41" s="342"/>
      <c r="T41" s="342"/>
      <c r="U41" s="348"/>
      <c r="V41" s="349"/>
      <c r="W41" s="166" t="str">
        <f t="shared" si="43"/>
        <v>0</v>
      </c>
      <c r="X41" s="342"/>
      <c r="Y41" s="342"/>
      <c r="Z41" s="342"/>
      <c r="AA41" s="351"/>
      <c r="AB41" s="351"/>
      <c r="AC41" s="351"/>
      <c r="AD41" s="40" t="str">
        <f t="shared" si="1"/>
        <v/>
      </c>
      <c r="AE41" s="186"/>
      <c r="AF41" s="106" t="str">
        <f t="shared" si="2"/>
        <v>0</v>
      </c>
      <c r="AG41" s="99">
        <f t="shared" si="39"/>
        <v>0</v>
      </c>
      <c r="AH41" s="105" t="str">
        <f t="shared" si="40"/>
        <v>0</v>
      </c>
      <c r="AI41" s="106" t="str">
        <f t="shared" si="26"/>
        <v>0</v>
      </c>
      <c r="AJ41" s="99" t="str">
        <f t="shared" si="27"/>
        <v/>
      </c>
      <c r="AK41" s="1" t="str">
        <f t="shared" si="28"/>
        <v/>
      </c>
      <c r="AL41" s="1" t="str">
        <f t="shared" si="29"/>
        <v/>
      </c>
      <c r="AM41" s="1" t="str">
        <f t="shared" si="30"/>
        <v/>
      </c>
      <c r="AN41" s="164" t="str">
        <f t="shared" si="31"/>
        <v/>
      </c>
      <c r="AO41" s="337">
        <f t="shared" si="32"/>
        <v>0</v>
      </c>
      <c r="AP41" s="259"/>
      <c r="AQ41" s="273">
        <f t="shared" si="33"/>
        <v>0</v>
      </c>
      <c r="DF41" s="104">
        <f t="shared" si="9"/>
        <v>0</v>
      </c>
      <c r="DG41" s="39" t="str">
        <f t="shared" si="41"/>
        <v/>
      </c>
      <c r="DH41" s="39" t="str">
        <f t="shared" si="42"/>
        <v/>
      </c>
      <c r="DJ41" s="98">
        <f t="shared" si="12"/>
        <v>0</v>
      </c>
      <c r="DK41" s="93" t="e">
        <f>VLOOKUP(H41,'PORT PRODUCTIVITY 1'!$A$25:$G$83,2,FALSE)</f>
        <v>#N/A</v>
      </c>
      <c r="DL41" s="97" t="str">
        <f t="shared" si="34"/>
        <v/>
      </c>
      <c r="DM41" s="97" t="str">
        <f t="shared" si="13"/>
        <v/>
      </c>
      <c r="DN41" s="97" t="str">
        <f t="shared" si="14"/>
        <v/>
      </c>
      <c r="DO41" s="97" t="str">
        <f t="shared" si="15"/>
        <v/>
      </c>
      <c r="DP41" s="94" t="e">
        <f>VLOOKUP(H41,'PORT PRODUCTIVITY 1'!$A$25:$G$83,3,FALSE)</f>
        <v>#N/A</v>
      </c>
      <c r="DQ41" s="276" t="str">
        <f t="shared" si="16"/>
        <v/>
      </c>
      <c r="DR41" s="276" t="str">
        <f t="shared" si="17"/>
        <v/>
      </c>
      <c r="DS41" s="276" t="str">
        <f t="shared" si="18"/>
        <v/>
      </c>
      <c r="DT41" s="276" t="str">
        <f t="shared" si="19"/>
        <v/>
      </c>
      <c r="DU41" s="276" t="str">
        <f t="shared" si="20"/>
        <v/>
      </c>
      <c r="DV41" s="276" t="str">
        <f t="shared" si="21"/>
        <v/>
      </c>
      <c r="DW41" s="277" t="str">
        <f t="shared" si="22"/>
        <v/>
      </c>
      <c r="DX41" s="278" t="str">
        <f t="shared" si="23"/>
        <v>0</v>
      </c>
      <c r="DY41" s="279" t="str">
        <f t="shared" si="24"/>
        <v>0</v>
      </c>
      <c r="DZ41" s="280" t="str">
        <f t="shared" si="25"/>
        <v/>
      </c>
      <c r="EA41" s="335">
        <f t="shared" si="35"/>
        <v>0</v>
      </c>
      <c r="EB41" s="335">
        <f t="shared" si="36"/>
        <v>0</v>
      </c>
      <c r="EC41" s="335">
        <f t="shared" si="37"/>
        <v>0</v>
      </c>
    </row>
    <row r="42" spans="2:133" ht="27.75" customHeight="1" thickBot="1">
      <c r="B42" s="342"/>
      <c r="C42" s="343"/>
      <c r="D42" s="344"/>
      <c r="E42" s="345"/>
      <c r="F42" s="346"/>
      <c r="G42" s="346"/>
      <c r="H42" s="346"/>
      <c r="I42" s="346"/>
      <c r="J42" s="346"/>
      <c r="K42" s="145"/>
      <c r="L42" s="145"/>
      <c r="M42" s="145"/>
      <c r="N42" s="145"/>
      <c r="O42" s="347"/>
      <c r="P42" s="347"/>
      <c r="Q42" s="350"/>
      <c r="R42" s="342"/>
      <c r="S42" s="342"/>
      <c r="T42" s="342"/>
      <c r="U42" s="348"/>
      <c r="V42" s="349"/>
      <c r="W42" s="166" t="str">
        <f t="shared" si="43"/>
        <v>0</v>
      </c>
      <c r="X42" s="342"/>
      <c r="Y42" s="342"/>
      <c r="Z42" s="342"/>
      <c r="AA42" s="351"/>
      <c r="AB42" s="351"/>
      <c r="AC42" s="351"/>
      <c r="AD42" s="40" t="str">
        <f t="shared" si="1"/>
        <v/>
      </c>
      <c r="AE42" s="186"/>
      <c r="AF42" s="106" t="str">
        <f t="shared" si="2"/>
        <v>0</v>
      </c>
      <c r="AG42" s="99">
        <f t="shared" si="39"/>
        <v>0</v>
      </c>
      <c r="AH42" s="105" t="str">
        <f t="shared" si="40"/>
        <v>0</v>
      </c>
      <c r="AI42" s="106" t="str">
        <f t="shared" si="26"/>
        <v>0</v>
      </c>
      <c r="AJ42" s="99" t="str">
        <f t="shared" si="27"/>
        <v/>
      </c>
      <c r="AK42" s="1" t="str">
        <f t="shared" si="28"/>
        <v/>
      </c>
      <c r="AL42" s="1" t="str">
        <f t="shared" si="29"/>
        <v/>
      </c>
      <c r="AM42" s="1" t="str">
        <f t="shared" si="30"/>
        <v/>
      </c>
      <c r="AN42" s="164" t="str">
        <f t="shared" si="31"/>
        <v/>
      </c>
      <c r="AO42" s="337">
        <f t="shared" si="32"/>
        <v>0</v>
      </c>
      <c r="AP42" s="259"/>
      <c r="AQ42" s="273">
        <f t="shared" si="33"/>
        <v>0</v>
      </c>
      <c r="DF42" s="104">
        <f t="shared" si="9"/>
        <v>0</v>
      </c>
      <c r="DG42" s="39" t="str">
        <f t="shared" si="41"/>
        <v/>
      </c>
      <c r="DH42" s="39" t="str">
        <f t="shared" si="42"/>
        <v/>
      </c>
      <c r="DJ42" s="98">
        <f t="shared" si="12"/>
        <v>0</v>
      </c>
      <c r="DK42" s="93" t="e">
        <f>VLOOKUP(H42,'PORT PRODUCTIVITY 1'!$A$25:$G$83,2,FALSE)</f>
        <v>#N/A</v>
      </c>
      <c r="DL42" s="97" t="str">
        <f t="shared" si="34"/>
        <v/>
      </c>
      <c r="DM42" s="97" t="str">
        <f t="shared" si="13"/>
        <v/>
      </c>
      <c r="DN42" s="97" t="str">
        <f t="shared" si="14"/>
        <v/>
      </c>
      <c r="DO42" s="97" t="str">
        <f t="shared" si="15"/>
        <v/>
      </c>
      <c r="DP42" s="94" t="e">
        <f>VLOOKUP(H42,'PORT PRODUCTIVITY 1'!$A$25:$G$83,3,FALSE)</f>
        <v>#N/A</v>
      </c>
      <c r="DQ42" s="276" t="str">
        <f t="shared" si="16"/>
        <v/>
      </c>
      <c r="DR42" s="276" t="str">
        <f t="shared" si="17"/>
        <v/>
      </c>
      <c r="DS42" s="276" t="str">
        <f t="shared" si="18"/>
        <v/>
      </c>
      <c r="DT42" s="276" t="str">
        <f t="shared" si="19"/>
        <v/>
      </c>
      <c r="DU42" s="276" t="str">
        <f t="shared" si="20"/>
        <v/>
      </c>
      <c r="DV42" s="276" t="str">
        <f t="shared" si="21"/>
        <v/>
      </c>
      <c r="DW42" s="277" t="str">
        <f t="shared" si="22"/>
        <v/>
      </c>
      <c r="DX42" s="278" t="str">
        <f t="shared" si="23"/>
        <v>0</v>
      </c>
      <c r="DY42" s="279" t="str">
        <f t="shared" si="24"/>
        <v>0</v>
      </c>
      <c r="DZ42" s="280" t="str">
        <f t="shared" si="25"/>
        <v/>
      </c>
      <c r="EA42" s="335">
        <f t="shared" si="35"/>
        <v>0</v>
      </c>
      <c r="EB42" s="335">
        <f t="shared" si="36"/>
        <v>0</v>
      </c>
      <c r="EC42" s="335">
        <f t="shared" si="37"/>
        <v>0</v>
      </c>
    </row>
    <row r="43" spans="2:133" ht="27.75" customHeight="1" thickBot="1">
      <c r="B43" s="342"/>
      <c r="C43" s="343"/>
      <c r="D43" s="344"/>
      <c r="E43" s="345"/>
      <c r="F43" s="346"/>
      <c r="G43" s="346"/>
      <c r="H43" s="346"/>
      <c r="I43" s="346"/>
      <c r="J43" s="346"/>
      <c r="K43" s="145"/>
      <c r="L43" s="145"/>
      <c r="M43" s="145"/>
      <c r="N43" s="145"/>
      <c r="O43" s="347"/>
      <c r="P43" s="347"/>
      <c r="Q43" s="342"/>
      <c r="R43" s="342"/>
      <c r="S43" s="342"/>
      <c r="T43" s="342"/>
      <c r="U43" s="348"/>
      <c r="V43" s="349"/>
      <c r="W43" s="317" t="str">
        <f t="shared" ref="W43:W73" si="44">IFERROR(IF(OR(G43="15A CRX",G43="84K ECUBEX"),(STDEV(S43:U43)/100), IF(G43="84A SPONDYLUS",(STDEV(S43:T43)/100),(STDEV(S43:V43)/100))),"0")</f>
        <v>0</v>
      </c>
      <c r="X43" s="342"/>
      <c r="Y43" s="342"/>
      <c r="Z43" s="342"/>
      <c r="AA43" s="352"/>
      <c r="AB43" s="351"/>
      <c r="AC43" s="351"/>
      <c r="AD43" s="40" t="str">
        <f t="shared" si="1"/>
        <v/>
      </c>
      <c r="AE43" s="186"/>
      <c r="AF43" s="106" t="str">
        <f t="shared" si="2"/>
        <v>0</v>
      </c>
      <c r="AG43" s="99">
        <f t="shared" si="39"/>
        <v>0</v>
      </c>
      <c r="AH43" s="105" t="str">
        <f t="shared" si="40"/>
        <v>0</v>
      </c>
      <c r="AI43" s="106" t="str">
        <f t="shared" si="26"/>
        <v>0</v>
      </c>
      <c r="AJ43" s="99" t="str">
        <f t="shared" si="27"/>
        <v/>
      </c>
      <c r="AK43" s="1" t="str">
        <f t="shared" si="28"/>
        <v/>
      </c>
      <c r="AL43" s="1" t="str">
        <f t="shared" si="29"/>
        <v/>
      </c>
      <c r="AM43" s="1" t="str">
        <f t="shared" si="30"/>
        <v/>
      </c>
      <c r="AN43" s="164" t="str">
        <f t="shared" si="31"/>
        <v/>
      </c>
      <c r="AO43" s="337">
        <f t="shared" si="32"/>
        <v>0</v>
      </c>
      <c r="AP43" s="307"/>
      <c r="AQ43" s="273">
        <f t="shared" si="33"/>
        <v>0</v>
      </c>
      <c r="DF43" s="104">
        <f t="shared" si="9"/>
        <v>0</v>
      </c>
      <c r="DG43" s="39" t="str">
        <f t="shared" si="41"/>
        <v/>
      </c>
      <c r="DH43" s="39" t="str">
        <f t="shared" si="42"/>
        <v/>
      </c>
      <c r="DJ43" s="98">
        <f t="shared" si="12"/>
        <v>0</v>
      </c>
      <c r="DK43" s="93" t="e">
        <f>VLOOKUP(H43,'PORT PRODUCTIVITY 1'!$A$25:$G$83,2,FALSE)</f>
        <v>#N/A</v>
      </c>
      <c r="DL43" s="97" t="str">
        <f t="shared" si="34"/>
        <v/>
      </c>
      <c r="DM43" s="97" t="str">
        <f t="shared" si="13"/>
        <v/>
      </c>
      <c r="DN43" s="97" t="str">
        <f t="shared" si="14"/>
        <v/>
      </c>
      <c r="DO43" s="97" t="str">
        <f t="shared" si="15"/>
        <v/>
      </c>
      <c r="DP43" s="94" t="e">
        <f>VLOOKUP(H43,'PORT PRODUCTIVITY 1'!$A$25:$G$83,3,FALSE)</f>
        <v>#N/A</v>
      </c>
      <c r="DQ43" s="276" t="str">
        <f t="shared" si="16"/>
        <v/>
      </c>
      <c r="DR43" s="276" t="str">
        <f t="shared" si="17"/>
        <v/>
      </c>
      <c r="DS43" s="276" t="str">
        <f t="shared" si="18"/>
        <v/>
      </c>
      <c r="DT43" s="276" t="str">
        <f t="shared" si="19"/>
        <v/>
      </c>
      <c r="DU43" s="276" t="str">
        <f t="shared" si="20"/>
        <v/>
      </c>
      <c r="DV43" s="276" t="str">
        <f t="shared" si="21"/>
        <v/>
      </c>
      <c r="DW43" s="277" t="str">
        <f t="shared" si="22"/>
        <v/>
      </c>
      <c r="DX43" s="278" t="str">
        <f t="shared" si="23"/>
        <v>0</v>
      </c>
      <c r="DY43" s="279" t="str">
        <f t="shared" si="24"/>
        <v>0</v>
      </c>
      <c r="DZ43" s="280" t="str">
        <f t="shared" si="25"/>
        <v/>
      </c>
      <c r="EA43" s="335">
        <f t="shared" si="35"/>
        <v>0</v>
      </c>
      <c r="EB43" s="335">
        <f t="shared" si="36"/>
        <v>0</v>
      </c>
      <c r="EC43" s="335">
        <f t="shared" si="37"/>
        <v>0</v>
      </c>
    </row>
    <row r="44" spans="2:133" ht="27.75" customHeight="1" thickBot="1">
      <c r="B44" s="342"/>
      <c r="C44" s="343"/>
      <c r="D44" s="344"/>
      <c r="E44" s="345"/>
      <c r="F44" s="346"/>
      <c r="G44" s="346"/>
      <c r="H44" s="346"/>
      <c r="I44" s="346"/>
      <c r="J44" s="346"/>
      <c r="K44" s="145"/>
      <c r="L44" s="145"/>
      <c r="M44" s="145"/>
      <c r="N44" s="145"/>
      <c r="O44" s="347"/>
      <c r="P44" s="347"/>
      <c r="Q44" s="342"/>
      <c r="R44" s="342"/>
      <c r="S44" s="342"/>
      <c r="T44" s="342"/>
      <c r="U44" s="348"/>
      <c r="V44" s="349"/>
      <c r="W44" s="317" t="str">
        <f t="shared" si="44"/>
        <v>0</v>
      </c>
      <c r="X44" s="342"/>
      <c r="Y44" s="342"/>
      <c r="Z44" s="342"/>
      <c r="AA44" s="352"/>
      <c r="AB44" s="351"/>
      <c r="AC44" s="351"/>
      <c r="AD44" s="40" t="str">
        <f t="shared" si="1"/>
        <v/>
      </c>
      <c r="AE44" s="186"/>
      <c r="AF44" s="106" t="str">
        <f t="shared" si="2"/>
        <v>0</v>
      </c>
      <c r="AG44" s="99">
        <f t="shared" si="39"/>
        <v>0</v>
      </c>
      <c r="AH44" s="105" t="str">
        <f t="shared" si="40"/>
        <v>0</v>
      </c>
      <c r="AI44" s="106" t="str">
        <f t="shared" si="26"/>
        <v>0</v>
      </c>
      <c r="AJ44" s="99" t="str">
        <f t="shared" si="27"/>
        <v/>
      </c>
      <c r="AK44" s="1" t="str">
        <f t="shared" si="28"/>
        <v/>
      </c>
      <c r="AL44" s="1" t="str">
        <f t="shared" si="29"/>
        <v/>
      </c>
      <c r="AM44" s="1" t="str">
        <f t="shared" si="30"/>
        <v/>
      </c>
      <c r="AN44" s="164" t="str">
        <f t="shared" si="31"/>
        <v/>
      </c>
      <c r="AO44" s="337">
        <f t="shared" si="32"/>
        <v>0</v>
      </c>
      <c r="AP44" s="314"/>
      <c r="AQ44" s="273">
        <f t="shared" si="33"/>
        <v>0</v>
      </c>
      <c r="DF44" s="104">
        <f t="shared" si="9"/>
        <v>0</v>
      </c>
      <c r="DG44" s="39" t="str">
        <f t="shared" si="41"/>
        <v/>
      </c>
      <c r="DH44" s="39" t="str">
        <f t="shared" si="42"/>
        <v/>
      </c>
      <c r="DJ44" s="98">
        <f t="shared" si="12"/>
        <v>0</v>
      </c>
      <c r="DK44" s="93" t="e">
        <f>VLOOKUP(H44,'PORT PRODUCTIVITY 1'!$A$25:$G$83,2,FALSE)</f>
        <v>#N/A</v>
      </c>
      <c r="DL44" s="97" t="str">
        <f t="shared" si="34"/>
        <v/>
      </c>
      <c r="DM44" s="97" t="str">
        <f t="shared" si="13"/>
        <v/>
      </c>
      <c r="DN44" s="97" t="str">
        <f t="shared" si="14"/>
        <v/>
      </c>
      <c r="DO44" s="97" t="str">
        <f t="shared" si="15"/>
        <v/>
      </c>
      <c r="DP44" s="94" t="e">
        <f>VLOOKUP(H44,'PORT PRODUCTIVITY 1'!$A$25:$G$83,3,FALSE)</f>
        <v>#N/A</v>
      </c>
      <c r="DQ44" s="276" t="str">
        <f t="shared" si="16"/>
        <v/>
      </c>
      <c r="DR44" s="276" t="str">
        <f t="shared" si="17"/>
        <v/>
      </c>
      <c r="DS44" s="276" t="str">
        <f t="shared" si="18"/>
        <v/>
      </c>
      <c r="DT44" s="276" t="str">
        <f t="shared" si="19"/>
        <v/>
      </c>
      <c r="DU44" s="276" t="str">
        <f t="shared" si="20"/>
        <v/>
      </c>
      <c r="DV44" s="276" t="str">
        <f t="shared" si="21"/>
        <v/>
      </c>
      <c r="DW44" s="277" t="str">
        <f t="shared" si="22"/>
        <v/>
      </c>
      <c r="DX44" s="278" t="str">
        <f t="shared" si="23"/>
        <v>0</v>
      </c>
      <c r="DY44" s="279" t="str">
        <f t="shared" si="24"/>
        <v>0</v>
      </c>
      <c r="DZ44" s="280" t="str">
        <f t="shared" si="25"/>
        <v/>
      </c>
      <c r="EA44" s="335">
        <f t="shared" si="35"/>
        <v>0</v>
      </c>
      <c r="EB44" s="335">
        <f t="shared" si="36"/>
        <v>0</v>
      </c>
      <c r="EC44" s="335">
        <f t="shared" si="37"/>
        <v>0</v>
      </c>
    </row>
    <row r="45" spans="2:133" ht="27.75" customHeight="1" thickBot="1">
      <c r="B45" s="150"/>
      <c r="C45" s="146"/>
      <c r="D45" s="57"/>
      <c r="E45" s="43"/>
      <c r="F45" s="176"/>
      <c r="G45" s="74"/>
      <c r="H45" s="74"/>
      <c r="I45" s="74"/>
      <c r="J45" s="74"/>
      <c r="K45" s="176"/>
      <c r="L45" s="176"/>
      <c r="M45" s="176"/>
      <c r="N45" s="176"/>
      <c r="O45" s="164"/>
      <c r="P45" s="164"/>
      <c r="Q45" s="150"/>
      <c r="R45" s="150"/>
      <c r="S45" s="150"/>
      <c r="T45" s="150"/>
      <c r="U45" s="319"/>
      <c r="V45" s="326"/>
      <c r="W45" s="317" t="str">
        <f t="shared" si="44"/>
        <v>0</v>
      </c>
      <c r="X45" s="150"/>
      <c r="Y45" s="150"/>
      <c r="Z45" s="150"/>
      <c r="AA45" s="177"/>
      <c r="AB45" s="40"/>
      <c r="AC45" s="40"/>
      <c r="AD45" s="40" t="str">
        <f t="shared" si="1"/>
        <v/>
      </c>
      <c r="AE45" s="186"/>
      <c r="AF45" s="106" t="str">
        <f t="shared" si="2"/>
        <v>0</v>
      </c>
      <c r="AG45" s="99">
        <f t="shared" si="39"/>
        <v>0</v>
      </c>
      <c r="AH45" s="105" t="str">
        <f t="shared" si="40"/>
        <v>0</v>
      </c>
      <c r="AI45" s="106" t="str">
        <f t="shared" si="26"/>
        <v>0</v>
      </c>
      <c r="AJ45" s="99" t="str">
        <f t="shared" si="27"/>
        <v/>
      </c>
      <c r="AK45" s="1" t="str">
        <f t="shared" si="28"/>
        <v/>
      </c>
      <c r="AL45" s="1" t="str">
        <f t="shared" si="29"/>
        <v/>
      </c>
      <c r="AM45" s="1" t="str">
        <f t="shared" si="30"/>
        <v/>
      </c>
      <c r="AN45" s="164" t="str">
        <f t="shared" si="31"/>
        <v/>
      </c>
      <c r="AO45" s="337">
        <f t="shared" si="32"/>
        <v>0</v>
      </c>
      <c r="AP45" s="315"/>
      <c r="AQ45" s="273">
        <f t="shared" si="33"/>
        <v>0</v>
      </c>
      <c r="DF45" s="104">
        <f t="shared" si="9"/>
        <v>0</v>
      </c>
      <c r="DG45" s="39" t="str">
        <f t="shared" si="41"/>
        <v/>
      </c>
      <c r="DH45" s="39" t="str">
        <f t="shared" si="42"/>
        <v/>
      </c>
      <c r="DJ45" s="98">
        <f t="shared" si="12"/>
        <v>0</v>
      </c>
      <c r="DK45" s="93" t="e">
        <f>VLOOKUP(H45,'PORT PRODUCTIVITY 1'!$A$25:$G$83,2,FALSE)</f>
        <v>#N/A</v>
      </c>
      <c r="DL45" s="97" t="str">
        <f t="shared" si="34"/>
        <v/>
      </c>
      <c r="DM45" s="97" t="str">
        <f t="shared" si="13"/>
        <v/>
      </c>
      <c r="DN45" s="97" t="str">
        <f t="shared" si="14"/>
        <v/>
      </c>
      <c r="DO45" s="97" t="str">
        <f t="shared" si="15"/>
        <v/>
      </c>
      <c r="DP45" s="94" t="e">
        <f>VLOOKUP(H45,'PORT PRODUCTIVITY 1'!$A$25:$G$83,3,FALSE)</f>
        <v>#N/A</v>
      </c>
      <c r="DQ45" s="276" t="str">
        <f t="shared" si="16"/>
        <v/>
      </c>
      <c r="DR45" s="276" t="str">
        <f t="shared" si="17"/>
        <v/>
      </c>
      <c r="DS45" s="276" t="str">
        <f t="shared" si="18"/>
        <v/>
      </c>
      <c r="DT45" s="276" t="str">
        <f t="shared" si="19"/>
        <v/>
      </c>
      <c r="DU45" s="276" t="str">
        <f t="shared" si="20"/>
        <v/>
      </c>
      <c r="DV45" s="276" t="str">
        <f t="shared" si="21"/>
        <v/>
      </c>
      <c r="DW45" s="277" t="str">
        <f t="shared" si="22"/>
        <v/>
      </c>
      <c r="DX45" s="278" t="str">
        <f t="shared" si="23"/>
        <v>0</v>
      </c>
      <c r="DY45" s="279" t="str">
        <f t="shared" si="24"/>
        <v>0</v>
      </c>
      <c r="DZ45" s="280" t="str">
        <f t="shared" si="25"/>
        <v/>
      </c>
      <c r="EA45" s="335">
        <f t="shared" si="35"/>
        <v>0</v>
      </c>
      <c r="EB45" s="335">
        <f t="shared" si="36"/>
        <v>0</v>
      </c>
      <c r="EC45" s="335">
        <f t="shared" si="37"/>
        <v>0</v>
      </c>
    </row>
    <row r="46" spans="2:133" ht="27.75" customHeight="1" thickBot="1">
      <c r="B46" s="150"/>
      <c r="C46" s="146"/>
      <c r="D46" s="57"/>
      <c r="E46" s="43"/>
      <c r="F46" s="74"/>
      <c r="G46" s="74"/>
      <c r="H46" s="74"/>
      <c r="I46" s="74"/>
      <c r="J46" s="74"/>
      <c r="K46" s="176"/>
      <c r="L46" s="176"/>
      <c r="M46" s="176"/>
      <c r="N46" s="176"/>
      <c r="O46" s="164"/>
      <c r="P46" s="164"/>
      <c r="Q46" s="150"/>
      <c r="R46" s="150"/>
      <c r="S46" s="150"/>
      <c r="T46" s="150"/>
      <c r="U46" s="319"/>
      <c r="V46" s="326"/>
      <c r="W46" s="317" t="str">
        <f t="shared" si="44"/>
        <v>0</v>
      </c>
      <c r="X46" s="150"/>
      <c r="Y46" s="150"/>
      <c r="Z46" s="150"/>
      <c r="AA46" s="177"/>
      <c r="AB46" s="40"/>
      <c r="AC46" s="40"/>
      <c r="AD46" s="40" t="str">
        <f t="shared" si="1"/>
        <v/>
      </c>
      <c r="AE46" s="186"/>
      <c r="AF46" s="106" t="str">
        <f t="shared" si="2"/>
        <v>0</v>
      </c>
      <c r="AG46" s="99">
        <f t="shared" si="39"/>
        <v>0</v>
      </c>
      <c r="AH46" s="105" t="str">
        <f t="shared" si="40"/>
        <v>0</v>
      </c>
      <c r="AI46" s="106" t="str">
        <f t="shared" si="26"/>
        <v>0</v>
      </c>
      <c r="AJ46" s="99" t="str">
        <f t="shared" si="27"/>
        <v/>
      </c>
      <c r="AK46" s="1" t="str">
        <f t="shared" si="28"/>
        <v/>
      </c>
      <c r="AL46" s="1" t="str">
        <f t="shared" si="29"/>
        <v/>
      </c>
      <c r="AM46" s="1" t="str">
        <f t="shared" si="30"/>
        <v/>
      </c>
      <c r="AN46" s="164" t="str">
        <f t="shared" si="31"/>
        <v/>
      </c>
      <c r="AO46" s="337">
        <f t="shared" si="32"/>
        <v>0</v>
      </c>
      <c r="AP46" s="314"/>
      <c r="AQ46" s="273">
        <f t="shared" si="33"/>
        <v>0</v>
      </c>
      <c r="DF46" s="104">
        <f t="shared" si="9"/>
        <v>0</v>
      </c>
      <c r="DG46" s="39" t="str">
        <f t="shared" si="41"/>
        <v/>
      </c>
      <c r="DH46" s="39" t="str">
        <f t="shared" si="42"/>
        <v/>
      </c>
      <c r="DJ46" s="98">
        <f t="shared" si="12"/>
        <v>0</v>
      </c>
      <c r="DK46" s="93" t="e">
        <f>VLOOKUP(H46,'PORT PRODUCTIVITY 1'!$A$25:$G$83,2,FALSE)</f>
        <v>#N/A</v>
      </c>
      <c r="DL46" s="97" t="str">
        <f t="shared" si="34"/>
        <v/>
      </c>
      <c r="DM46" s="97" t="str">
        <f t="shared" si="13"/>
        <v/>
      </c>
      <c r="DN46" s="97" t="str">
        <f t="shared" si="14"/>
        <v/>
      </c>
      <c r="DO46" s="97" t="str">
        <f t="shared" si="15"/>
        <v/>
      </c>
      <c r="DP46" s="94" t="e">
        <f>VLOOKUP(H46,'PORT PRODUCTIVITY 1'!$A$25:$G$83,3,FALSE)</f>
        <v>#N/A</v>
      </c>
      <c r="DQ46" s="276" t="str">
        <f t="shared" si="16"/>
        <v/>
      </c>
      <c r="DR46" s="276" t="str">
        <f t="shared" si="17"/>
        <v/>
      </c>
      <c r="DS46" s="276" t="str">
        <f t="shared" si="18"/>
        <v/>
      </c>
      <c r="DT46" s="276" t="str">
        <f t="shared" si="19"/>
        <v/>
      </c>
      <c r="DU46" s="276" t="str">
        <f t="shared" si="20"/>
        <v/>
      </c>
      <c r="DV46" s="276" t="str">
        <f t="shared" si="21"/>
        <v/>
      </c>
      <c r="DW46" s="277" t="str">
        <f t="shared" si="22"/>
        <v/>
      </c>
      <c r="DX46" s="278" t="str">
        <f t="shared" si="23"/>
        <v>0</v>
      </c>
      <c r="DY46" s="279" t="str">
        <f t="shared" si="24"/>
        <v>0</v>
      </c>
      <c r="DZ46" s="280" t="str">
        <f t="shared" si="25"/>
        <v/>
      </c>
      <c r="EA46" s="335">
        <f t="shared" si="35"/>
        <v>0</v>
      </c>
      <c r="EB46" s="335">
        <f t="shared" si="36"/>
        <v>0</v>
      </c>
      <c r="EC46" s="335">
        <f t="shared" si="37"/>
        <v>0</v>
      </c>
    </row>
    <row r="47" spans="2:133" ht="27.75" customHeight="1" thickBot="1">
      <c r="B47" s="150"/>
      <c r="C47" s="146"/>
      <c r="D47" s="57"/>
      <c r="E47" s="43"/>
      <c r="F47" s="74"/>
      <c r="G47" s="74"/>
      <c r="H47" s="74"/>
      <c r="I47" s="74"/>
      <c r="J47" s="74"/>
      <c r="K47" s="176"/>
      <c r="L47" s="176"/>
      <c r="M47" s="176"/>
      <c r="N47" s="176"/>
      <c r="O47" s="164"/>
      <c r="P47" s="164"/>
      <c r="Q47" s="150"/>
      <c r="R47" s="150"/>
      <c r="S47" s="150"/>
      <c r="T47" s="150"/>
      <c r="U47" s="319"/>
      <c r="V47" s="326"/>
      <c r="W47" s="317" t="str">
        <f t="shared" si="44"/>
        <v>0</v>
      </c>
      <c r="X47" s="150"/>
      <c r="Y47" s="150"/>
      <c r="Z47" s="150"/>
      <c r="AA47" s="177"/>
      <c r="AB47" s="40"/>
      <c r="AC47" s="40"/>
      <c r="AD47" s="40" t="str">
        <f t="shared" si="1"/>
        <v/>
      </c>
      <c r="AE47" s="186"/>
      <c r="AF47" s="106" t="str">
        <f t="shared" si="2"/>
        <v>0</v>
      </c>
      <c r="AG47" s="99">
        <f t="shared" si="39"/>
        <v>0</v>
      </c>
      <c r="AH47" s="105" t="str">
        <f t="shared" si="40"/>
        <v>0</v>
      </c>
      <c r="AI47" s="106" t="str">
        <f t="shared" si="26"/>
        <v>0</v>
      </c>
      <c r="AJ47" s="99" t="str">
        <f t="shared" si="27"/>
        <v/>
      </c>
      <c r="AK47" s="1" t="str">
        <f t="shared" si="28"/>
        <v/>
      </c>
      <c r="AL47" s="1" t="str">
        <f t="shared" si="29"/>
        <v/>
      </c>
      <c r="AM47" s="1" t="str">
        <f t="shared" si="30"/>
        <v/>
      </c>
      <c r="AN47" s="164" t="str">
        <f t="shared" si="31"/>
        <v/>
      </c>
      <c r="AO47" s="337">
        <f t="shared" si="32"/>
        <v>0</v>
      </c>
      <c r="AP47" s="314"/>
      <c r="AQ47" s="273">
        <f t="shared" si="33"/>
        <v>0</v>
      </c>
      <c r="DF47" s="104">
        <f t="shared" si="9"/>
        <v>0</v>
      </c>
      <c r="DG47" s="39" t="str">
        <f t="shared" si="41"/>
        <v/>
      </c>
      <c r="DH47" s="39" t="str">
        <f t="shared" si="42"/>
        <v/>
      </c>
      <c r="DJ47" s="98">
        <f t="shared" si="12"/>
        <v>0</v>
      </c>
      <c r="DK47" s="93" t="e">
        <f>VLOOKUP(H47,'PORT PRODUCTIVITY 1'!$A$25:$G$83,2,FALSE)</f>
        <v>#N/A</v>
      </c>
      <c r="DL47" s="97" t="str">
        <f t="shared" si="34"/>
        <v/>
      </c>
      <c r="DM47" s="97" t="str">
        <f t="shared" si="13"/>
        <v/>
      </c>
      <c r="DN47" s="97" t="str">
        <f t="shared" si="14"/>
        <v/>
      </c>
      <c r="DO47" s="97" t="str">
        <f t="shared" si="15"/>
        <v/>
      </c>
      <c r="DP47" s="94" t="e">
        <f>VLOOKUP(H47,'PORT PRODUCTIVITY 1'!$A$25:$G$83,3,FALSE)</f>
        <v>#N/A</v>
      </c>
      <c r="DQ47" s="276" t="str">
        <f t="shared" si="16"/>
        <v/>
      </c>
      <c r="DR47" s="276" t="str">
        <f t="shared" si="17"/>
        <v/>
      </c>
      <c r="DS47" s="276" t="str">
        <f t="shared" si="18"/>
        <v/>
      </c>
      <c r="DT47" s="276" t="str">
        <f t="shared" si="19"/>
        <v/>
      </c>
      <c r="DU47" s="276" t="str">
        <f t="shared" si="20"/>
        <v/>
      </c>
      <c r="DV47" s="276" t="str">
        <f t="shared" si="21"/>
        <v/>
      </c>
      <c r="DW47" s="277" t="str">
        <f t="shared" si="22"/>
        <v/>
      </c>
      <c r="DX47" s="278" t="str">
        <f t="shared" si="23"/>
        <v>0</v>
      </c>
      <c r="DY47" s="279" t="str">
        <f t="shared" si="24"/>
        <v>0</v>
      </c>
      <c r="DZ47" s="280" t="str">
        <f t="shared" si="25"/>
        <v/>
      </c>
      <c r="EA47" s="335">
        <f t="shared" si="35"/>
        <v>0</v>
      </c>
      <c r="EB47" s="335">
        <f t="shared" si="36"/>
        <v>0</v>
      </c>
      <c r="EC47" s="335">
        <f t="shared" si="37"/>
        <v>0</v>
      </c>
    </row>
    <row r="48" spans="2:133" ht="27.75" customHeight="1" thickBot="1">
      <c r="B48" s="150"/>
      <c r="C48" s="146"/>
      <c r="D48" s="57"/>
      <c r="E48" s="43"/>
      <c r="F48" s="74"/>
      <c r="G48" s="74"/>
      <c r="H48" s="74"/>
      <c r="I48" s="74"/>
      <c r="J48" s="74"/>
      <c r="K48" s="176"/>
      <c r="L48" s="176"/>
      <c r="M48" s="176"/>
      <c r="N48" s="176"/>
      <c r="O48" s="164"/>
      <c r="P48" s="164"/>
      <c r="Q48" s="150"/>
      <c r="R48" s="150"/>
      <c r="S48" s="150"/>
      <c r="T48" s="150"/>
      <c r="U48" s="319"/>
      <c r="V48" s="326"/>
      <c r="W48" s="317" t="str">
        <f t="shared" si="44"/>
        <v>0</v>
      </c>
      <c r="X48" s="150"/>
      <c r="Y48" s="150"/>
      <c r="Z48" s="150"/>
      <c r="AA48" s="177"/>
      <c r="AB48" s="40"/>
      <c r="AC48" s="40"/>
      <c r="AD48" s="40" t="str">
        <f t="shared" si="1"/>
        <v/>
      </c>
      <c r="AE48" s="186"/>
      <c r="AF48" s="106" t="str">
        <f t="shared" si="2"/>
        <v>0</v>
      </c>
      <c r="AG48" s="99">
        <f t="shared" si="39"/>
        <v>0</v>
      </c>
      <c r="AH48" s="105" t="str">
        <f t="shared" si="40"/>
        <v>0</v>
      </c>
      <c r="AI48" s="106" t="str">
        <f t="shared" si="26"/>
        <v>0</v>
      </c>
      <c r="AJ48" s="99" t="str">
        <f t="shared" si="27"/>
        <v/>
      </c>
      <c r="AK48" s="1" t="str">
        <f t="shared" si="28"/>
        <v/>
      </c>
      <c r="AL48" s="1" t="str">
        <f t="shared" si="29"/>
        <v/>
      </c>
      <c r="AM48" s="1" t="str">
        <f t="shared" si="30"/>
        <v/>
      </c>
      <c r="AN48" s="164" t="str">
        <f t="shared" si="31"/>
        <v/>
      </c>
      <c r="AO48" s="337">
        <f t="shared" si="32"/>
        <v>0</v>
      </c>
      <c r="AP48" s="308"/>
      <c r="AQ48" s="273">
        <f t="shared" si="33"/>
        <v>0</v>
      </c>
      <c r="DF48" s="104">
        <f t="shared" si="9"/>
        <v>0</v>
      </c>
      <c r="DG48" s="39" t="str">
        <f t="shared" si="41"/>
        <v/>
      </c>
      <c r="DH48" s="39" t="str">
        <f t="shared" si="42"/>
        <v/>
      </c>
      <c r="DJ48" s="98">
        <f t="shared" si="12"/>
        <v>0</v>
      </c>
      <c r="DK48" s="93" t="e">
        <f>VLOOKUP(H48,'PORT PRODUCTIVITY 1'!$A$25:$G$83,2,FALSE)</f>
        <v>#N/A</v>
      </c>
      <c r="DL48" s="97" t="str">
        <f t="shared" si="34"/>
        <v/>
      </c>
      <c r="DM48" s="97" t="str">
        <f t="shared" si="13"/>
        <v/>
      </c>
      <c r="DN48" s="97" t="str">
        <f t="shared" si="14"/>
        <v/>
      </c>
      <c r="DO48" s="97" t="str">
        <f t="shared" si="15"/>
        <v/>
      </c>
      <c r="DP48" s="94" t="e">
        <f>VLOOKUP(H48,'PORT PRODUCTIVITY 1'!$A$25:$G$83,3,FALSE)</f>
        <v>#N/A</v>
      </c>
      <c r="DQ48" s="276" t="str">
        <f t="shared" si="16"/>
        <v/>
      </c>
      <c r="DR48" s="276" t="str">
        <f t="shared" si="17"/>
        <v/>
      </c>
      <c r="DS48" s="276" t="str">
        <f t="shared" si="18"/>
        <v/>
      </c>
      <c r="DT48" s="276" t="str">
        <f t="shared" si="19"/>
        <v/>
      </c>
      <c r="DU48" s="276" t="str">
        <f t="shared" si="20"/>
        <v/>
      </c>
      <c r="DV48" s="276" t="str">
        <f t="shared" si="21"/>
        <v/>
      </c>
      <c r="DW48" s="277" t="str">
        <f t="shared" si="22"/>
        <v/>
      </c>
      <c r="DX48" s="278" t="str">
        <f t="shared" si="23"/>
        <v>0</v>
      </c>
      <c r="DY48" s="279" t="str">
        <f t="shared" si="24"/>
        <v>0</v>
      </c>
      <c r="DZ48" s="280" t="str">
        <f t="shared" si="25"/>
        <v/>
      </c>
      <c r="EA48" s="335">
        <f t="shared" si="35"/>
        <v>0</v>
      </c>
      <c r="EB48" s="335">
        <f t="shared" si="36"/>
        <v>0</v>
      </c>
      <c r="EC48" s="335">
        <f t="shared" si="37"/>
        <v>0</v>
      </c>
    </row>
    <row r="49" spans="2:133" ht="27.75" customHeight="1" thickBot="1">
      <c r="B49" s="150"/>
      <c r="C49" s="146"/>
      <c r="D49" s="57"/>
      <c r="E49" s="43"/>
      <c r="F49" s="74"/>
      <c r="G49" s="74"/>
      <c r="H49" s="74"/>
      <c r="I49" s="74"/>
      <c r="J49" s="74"/>
      <c r="K49" s="176"/>
      <c r="L49" s="176"/>
      <c r="M49" s="176"/>
      <c r="N49" s="176"/>
      <c r="O49" s="164"/>
      <c r="P49" s="164"/>
      <c r="Q49" s="150"/>
      <c r="R49" s="150"/>
      <c r="S49" s="150"/>
      <c r="T49" s="150"/>
      <c r="U49" s="319"/>
      <c r="V49" s="326"/>
      <c r="W49" s="317" t="str">
        <f t="shared" si="44"/>
        <v>0</v>
      </c>
      <c r="X49" s="150"/>
      <c r="Y49" s="150"/>
      <c r="Z49" s="150"/>
      <c r="AA49" s="177"/>
      <c r="AB49" s="40"/>
      <c r="AC49" s="40"/>
      <c r="AD49" s="40" t="str">
        <f t="shared" si="1"/>
        <v/>
      </c>
      <c r="AE49" s="186"/>
      <c r="AF49" s="106" t="str">
        <f t="shared" si="2"/>
        <v>0</v>
      </c>
      <c r="AG49" s="99">
        <f t="shared" si="39"/>
        <v>0</v>
      </c>
      <c r="AH49" s="105" t="str">
        <f t="shared" si="40"/>
        <v>0</v>
      </c>
      <c r="AI49" s="106" t="str">
        <f t="shared" si="26"/>
        <v>0</v>
      </c>
      <c r="AJ49" s="99" t="str">
        <f t="shared" si="27"/>
        <v/>
      </c>
      <c r="AK49" s="1" t="str">
        <f t="shared" si="28"/>
        <v/>
      </c>
      <c r="AL49" s="1" t="str">
        <f t="shared" si="29"/>
        <v/>
      </c>
      <c r="AM49" s="1" t="str">
        <f t="shared" si="30"/>
        <v/>
      </c>
      <c r="AN49" s="164" t="str">
        <f t="shared" si="31"/>
        <v/>
      </c>
      <c r="AO49" s="337">
        <f t="shared" si="32"/>
        <v>0</v>
      </c>
      <c r="AP49" s="309"/>
      <c r="AQ49" s="273">
        <f t="shared" si="33"/>
        <v>0</v>
      </c>
      <c r="DF49" s="104">
        <f t="shared" si="9"/>
        <v>0</v>
      </c>
      <c r="DG49" s="39" t="str">
        <f t="shared" si="41"/>
        <v/>
      </c>
      <c r="DH49" s="39" t="str">
        <f t="shared" si="42"/>
        <v/>
      </c>
      <c r="DJ49" s="98">
        <f t="shared" si="12"/>
        <v>0</v>
      </c>
      <c r="DK49" s="93" t="e">
        <f>VLOOKUP(H49,'PORT PRODUCTIVITY 1'!$A$25:$G$83,2,FALSE)</f>
        <v>#N/A</v>
      </c>
      <c r="DL49" s="97" t="str">
        <f t="shared" si="34"/>
        <v/>
      </c>
      <c r="DM49" s="97" t="str">
        <f t="shared" si="13"/>
        <v/>
      </c>
      <c r="DN49" s="97" t="str">
        <f t="shared" si="14"/>
        <v/>
      </c>
      <c r="DO49" s="97" t="str">
        <f t="shared" si="15"/>
        <v/>
      </c>
      <c r="DP49" s="94" t="e">
        <f>VLOOKUP(H49,'PORT PRODUCTIVITY 1'!$A$25:$G$83,3,FALSE)</f>
        <v>#N/A</v>
      </c>
      <c r="DQ49" s="276" t="str">
        <f t="shared" si="16"/>
        <v/>
      </c>
      <c r="DR49" s="276" t="str">
        <f t="shared" si="17"/>
        <v/>
      </c>
      <c r="DS49" s="276" t="str">
        <f t="shared" si="18"/>
        <v/>
      </c>
      <c r="DT49" s="276" t="str">
        <f t="shared" si="19"/>
        <v/>
      </c>
      <c r="DU49" s="276" t="str">
        <f t="shared" si="20"/>
        <v/>
      </c>
      <c r="DV49" s="276" t="str">
        <f t="shared" si="21"/>
        <v/>
      </c>
      <c r="DW49" s="277" t="str">
        <f t="shared" si="22"/>
        <v/>
      </c>
      <c r="DX49" s="278" t="str">
        <f t="shared" si="23"/>
        <v>0</v>
      </c>
      <c r="DY49" s="279" t="str">
        <f t="shared" si="24"/>
        <v>0</v>
      </c>
      <c r="DZ49" s="280" t="str">
        <f t="shared" si="25"/>
        <v/>
      </c>
      <c r="EA49" s="335">
        <f t="shared" si="35"/>
        <v>0</v>
      </c>
      <c r="EB49" s="335">
        <f t="shared" si="36"/>
        <v>0</v>
      </c>
      <c r="EC49" s="335">
        <f t="shared" si="37"/>
        <v>0</v>
      </c>
    </row>
    <row r="50" spans="2:133" ht="27.75" customHeight="1" thickBot="1">
      <c r="B50" s="150"/>
      <c r="C50" s="146"/>
      <c r="D50" s="57"/>
      <c r="E50" s="43"/>
      <c r="F50" s="74"/>
      <c r="G50" s="74"/>
      <c r="H50" s="74"/>
      <c r="I50" s="74"/>
      <c r="J50" s="74"/>
      <c r="K50" s="176"/>
      <c r="L50" s="176"/>
      <c r="M50" s="176"/>
      <c r="N50" s="176"/>
      <c r="O50" s="164"/>
      <c r="P50" s="164"/>
      <c r="Q50" s="150"/>
      <c r="R50" s="150"/>
      <c r="S50" s="150"/>
      <c r="T50" s="150"/>
      <c r="U50" s="319"/>
      <c r="V50" s="326"/>
      <c r="W50" s="317" t="str">
        <f t="shared" si="44"/>
        <v>0</v>
      </c>
      <c r="X50" s="150"/>
      <c r="Y50" s="150"/>
      <c r="Z50" s="150"/>
      <c r="AA50" s="177"/>
      <c r="AB50" s="40"/>
      <c r="AC50" s="40"/>
      <c r="AD50" s="40" t="str">
        <f t="shared" si="1"/>
        <v/>
      </c>
      <c r="AE50" s="186"/>
      <c r="AF50" s="106" t="str">
        <f t="shared" si="2"/>
        <v>0</v>
      </c>
      <c r="AG50" s="99">
        <f t="shared" si="39"/>
        <v>0</v>
      </c>
      <c r="AH50" s="105" t="str">
        <f t="shared" si="40"/>
        <v>0</v>
      </c>
      <c r="AI50" s="106" t="str">
        <f t="shared" si="26"/>
        <v>0</v>
      </c>
      <c r="AJ50" s="99" t="str">
        <f t="shared" si="27"/>
        <v/>
      </c>
      <c r="AK50" s="1" t="str">
        <f t="shared" si="28"/>
        <v/>
      </c>
      <c r="AL50" s="1" t="str">
        <f t="shared" si="29"/>
        <v/>
      </c>
      <c r="AM50" s="1" t="str">
        <f t="shared" si="30"/>
        <v/>
      </c>
      <c r="AN50" s="164" t="str">
        <f t="shared" si="31"/>
        <v/>
      </c>
      <c r="AO50" s="337">
        <f t="shared" si="32"/>
        <v>0</v>
      </c>
      <c r="AP50" s="301"/>
      <c r="AQ50" s="273">
        <f t="shared" si="33"/>
        <v>0</v>
      </c>
      <c r="DF50" s="104">
        <f t="shared" si="9"/>
        <v>0</v>
      </c>
      <c r="DG50" s="39" t="str">
        <f t="shared" si="41"/>
        <v/>
      </c>
      <c r="DH50" s="39" t="str">
        <f t="shared" si="42"/>
        <v/>
      </c>
      <c r="DJ50" s="98">
        <f t="shared" si="12"/>
        <v>0</v>
      </c>
      <c r="DK50" s="93" t="e">
        <f>VLOOKUP(H50,'PORT PRODUCTIVITY 1'!$A$25:$G$83,2,FALSE)</f>
        <v>#N/A</v>
      </c>
      <c r="DL50" s="97" t="str">
        <f t="shared" si="34"/>
        <v/>
      </c>
      <c r="DM50" s="97" t="str">
        <f t="shared" si="13"/>
        <v/>
      </c>
      <c r="DN50" s="97" t="str">
        <f t="shared" si="14"/>
        <v/>
      </c>
      <c r="DO50" s="97" t="str">
        <f t="shared" si="15"/>
        <v/>
      </c>
      <c r="DP50" s="94" t="e">
        <f>VLOOKUP(H50,'PORT PRODUCTIVITY 1'!$A$25:$G$83,3,FALSE)</f>
        <v>#N/A</v>
      </c>
      <c r="DQ50" s="276" t="str">
        <f t="shared" si="16"/>
        <v/>
      </c>
      <c r="DR50" s="276" t="str">
        <f t="shared" si="17"/>
        <v/>
      </c>
      <c r="DS50" s="276" t="str">
        <f t="shared" si="18"/>
        <v/>
      </c>
      <c r="DT50" s="276" t="str">
        <f t="shared" si="19"/>
        <v/>
      </c>
      <c r="DU50" s="276" t="str">
        <f t="shared" si="20"/>
        <v/>
      </c>
      <c r="DV50" s="276" t="str">
        <f t="shared" si="21"/>
        <v/>
      </c>
      <c r="DW50" s="277" t="str">
        <f t="shared" si="22"/>
        <v/>
      </c>
      <c r="DX50" s="278" t="str">
        <f t="shared" si="23"/>
        <v>0</v>
      </c>
      <c r="DY50" s="279" t="str">
        <f t="shared" si="24"/>
        <v>0</v>
      </c>
      <c r="DZ50" s="280" t="str">
        <f t="shared" si="25"/>
        <v/>
      </c>
      <c r="EA50" s="335">
        <f t="shared" si="35"/>
        <v>0</v>
      </c>
      <c r="EB50" s="335">
        <f t="shared" si="36"/>
        <v>0</v>
      </c>
      <c r="EC50" s="335">
        <f t="shared" si="37"/>
        <v>0</v>
      </c>
    </row>
    <row r="51" spans="2:133" ht="27.75" customHeight="1" thickBot="1">
      <c r="B51" s="150"/>
      <c r="C51" s="146"/>
      <c r="D51" s="57"/>
      <c r="E51" s="43"/>
      <c r="F51" s="74"/>
      <c r="G51" s="74"/>
      <c r="H51" s="74"/>
      <c r="I51" s="74"/>
      <c r="J51" s="74"/>
      <c r="K51" s="176"/>
      <c r="L51" s="176"/>
      <c r="M51" s="176"/>
      <c r="N51" s="176"/>
      <c r="O51" s="164"/>
      <c r="P51" s="164"/>
      <c r="Q51" s="151"/>
      <c r="R51" s="150"/>
      <c r="S51" s="150"/>
      <c r="T51" s="150"/>
      <c r="U51" s="319"/>
      <c r="V51" s="326"/>
      <c r="W51" s="317" t="str">
        <f t="shared" si="44"/>
        <v>0</v>
      </c>
      <c r="X51" s="101"/>
      <c r="Y51" s="40"/>
      <c r="Z51" s="41"/>
      <c r="AA51" s="40"/>
      <c r="AB51" s="40"/>
      <c r="AC51" s="40"/>
      <c r="AD51" s="40" t="str">
        <f t="shared" si="1"/>
        <v/>
      </c>
      <c r="AE51" s="186"/>
      <c r="AF51" s="106" t="str">
        <f t="shared" si="2"/>
        <v>0</v>
      </c>
      <c r="AG51" s="99">
        <f t="shared" si="39"/>
        <v>0</v>
      </c>
      <c r="AH51" s="105" t="str">
        <f t="shared" si="40"/>
        <v>0</v>
      </c>
      <c r="AI51" s="106" t="str">
        <f t="shared" si="26"/>
        <v>0</v>
      </c>
      <c r="AJ51" s="99" t="str">
        <f t="shared" si="27"/>
        <v/>
      </c>
      <c r="AK51" s="1" t="str">
        <f t="shared" si="28"/>
        <v/>
      </c>
      <c r="AL51" s="1" t="str">
        <f t="shared" si="29"/>
        <v/>
      </c>
      <c r="AM51" s="1" t="str">
        <f t="shared" si="30"/>
        <v/>
      </c>
      <c r="AN51" s="164" t="str">
        <f t="shared" si="31"/>
        <v/>
      </c>
      <c r="AO51" s="337">
        <f t="shared" si="32"/>
        <v>0</v>
      </c>
      <c r="AP51" s="259"/>
      <c r="AQ51" s="273">
        <f t="shared" si="33"/>
        <v>0</v>
      </c>
      <c r="DF51" s="104">
        <f t="shared" si="9"/>
        <v>0</v>
      </c>
      <c r="DG51" s="39" t="str">
        <f t="shared" si="41"/>
        <v/>
      </c>
      <c r="DH51" s="39" t="str">
        <f t="shared" si="42"/>
        <v/>
      </c>
      <c r="DJ51" s="98">
        <f t="shared" si="12"/>
        <v>0</v>
      </c>
      <c r="DK51" s="93" t="e">
        <f>VLOOKUP(H51,'PORT PRODUCTIVITY 1'!$A$25:$G$83,2,FALSE)</f>
        <v>#N/A</v>
      </c>
      <c r="DL51" s="97" t="str">
        <f t="shared" si="34"/>
        <v/>
      </c>
      <c r="DM51" s="97" t="str">
        <f t="shared" si="13"/>
        <v/>
      </c>
      <c r="DN51" s="97" t="str">
        <f t="shared" si="14"/>
        <v/>
      </c>
      <c r="DO51" s="97" t="str">
        <f t="shared" si="15"/>
        <v/>
      </c>
      <c r="DP51" s="94" t="e">
        <f>VLOOKUP(H51,'PORT PRODUCTIVITY 1'!$A$25:$G$83,3,FALSE)</f>
        <v>#N/A</v>
      </c>
      <c r="DQ51" s="276" t="str">
        <f t="shared" si="16"/>
        <v/>
      </c>
      <c r="DR51" s="276" t="str">
        <f t="shared" si="17"/>
        <v/>
      </c>
      <c r="DS51" s="276" t="str">
        <f t="shared" si="18"/>
        <v/>
      </c>
      <c r="DT51" s="276" t="str">
        <f t="shared" si="19"/>
        <v/>
      </c>
      <c r="DU51" s="276" t="str">
        <f t="shared" si="20"/>
        <v/>
      </c>
      <c r="DV51" s="276" t="str">
        <f t="shared" si="21"/>
        <v/>
      </c>
      <c r="DW51" s="277" t="str">
        <f t="shared" si="22"/>
        <v/>
      </c>
      <c r="DX51" s="278" t="str">
        <f t="shared" si="23"/>
        <v>0</v>
      </c>
      <c r="DY51" s="279" t="str">
        <f t="shared" si="24"/>
        <v>0</v>
      </c>
      <c r="DZ51" s="280" t="str">
        <f t="shared" si="25"/>
        <v/>
      </c>
      <c r="EA51" s="335">
        <f t="shared" si="35"/>
        <v>0</v>
      </c>
      <c r="EB51" s="335">
        <f t="shared" si="36"/>
        <v>0</v>
      </c>
      <c r="EC51" s="335">
        <f t="shared" si="37"/>
        <v>0</v>
      </c>
    </row>
    <row r="52" spans="2:133" ht="27.75" customHeight="1" thickBot="1">
      <c r="B52" s="150"/>
      <c r="C52" s="146"/>
      <c r="D52" s="57"/>
      <c r="E52" s="43"/>
      <c r="F52" s="74"/>
      <c r="G52" s="74"/>
      <c r="H52" s="74"/>
      <c r="I52" s="74"/>
      <c r="J52" s="74"/>
      <c r="K52" s="176"/>
      <c r="L52" s="176"/>
      <c r="M52" s="176"/>
      <c r="N52" s="176"/>
      <c r="O52" s="164"/>
      <c r="P52" s="164"/>
      <c r="Q52" s="151"/>
      <c r="R52" s="150"/>
      <c r="S52" s="150"/>
      <c r="T52" s="150"/>
      <c r="U52" s="319"/>
      <c r="V52" s="326"/>
      <c r="W52" s="317" t="str">
        <f t="shared" si="44"/>
        <v>0</v>
      </c>
      <c r="X52" s="101"/>
      <c r="Y52" s="40"/>
      <c r="Z52" s="41"/>
      <c r="AA52" s="40"/>
      <c r="AB52" s="40"/>
      <c r="AC52" s="40"/>
      <c r="AD52" s="40" t="str">
        <f t="shared" si="1"/>
        <v/>
      </c>
      <c r="AE52" s="186"/>
      <c r="AF52" s="106" t="str">
        <f t="shared" si="2"/>
        <v>0</v>
      </c>
      <c r="AG52" s="99">
        <f t="shared" si="39"/>
        <v>0</v>
      </c>
      <c r="AH52" s="105" t="str">
        <f t="shared" si="40"/>
        <v>0</v>
      </c>
      <c r="AI52" s="106" t="str">
        <f t="shared" si="26"/>
        <v>0</v>
      </c>
      <c r="AJ52" s="99" t="str">
        <f t="shared" si="27"/>
        <v/>
      </c>
      <c r="AK52" s="1" t="str">
        <f t="shared" si="28"/>
        <v/>
      </c>
      <c r="AL52" s="1" t="str">
        <f t="shared" si="29"/>
        <v/>
      </c>
      <c r="AM52" s="1" t="str">
        <f t="shared" si="30"/>
        <v/>
      </c>
      <c r="AN52" s="164" t="str">
        <f t="shared" si="31"/>
        <v/>
      </c>
      <c r="AO52" s="337">
        <f t="shared" si="32"/>
        <v>0</v>
      </c>
      <c r="AP52" s="259"/>
      <c r="AQ52" s="273">
        <f t="shared" si="33"/>
        <v>0</v>
      </c>
      <c r="DF52" s="104">
        <f t="shared" si="9"/>
        <v>0</v>
      </c>
      <c r="DG52" s="39" t="str">
        <f t="shared" si="41"/>
        <v/>
      </c>
      <c r="DH52" s="39" t="str">
        <f t="shared" si="42"/>
        <v/>
      </c>
      <c r="DJ52" s="98">
        <f t="shared" si="12"/>
        <v>0</v>
      </c>
      <c r="DK52" s="93" t="e">
        <f>VLOOKUP(H52,'PORT PRODUCTIVITY 1'!$A$25:$G$83,2,FALSE)</f>
        <v>#N/A</v>
      </c>
      <c r="DL52" s="97" t="str">
        <f t="shared" si="34"/>
        <v/>
      </c>
      <c r="DM52" s="97" t="str">
        <f t="shared" si="13"/>
        <v/>
      </c>
      <c r="DN52" s="97" t="str">
        <f t="shared" si="14"/>
        <v/>
      </c>
      <c r="DO52" s="97" t="str">
        <f t="shared" si="15"/>
        <v/>
      </c>
      <c r="DP52" s="94" t="e">
        <f>VLOOKUP(H52,'PORT PRODUCTIVITY 1'!$A$25:$G$83,3,FALSE)</f>
        <v>#N/A</v>
      </c>
      <c r="DQ52" s="276" t="str">
        <f t="shared" si="16"/>
        <v/>
      </c>
      <c r="DR52" s="276" t="str">
        <f t="shared" si="17"/>
        <v/>
      </c>
      <c r="DS52" s="276" t="str">
        <f t="shared" si="18"/>
        <v/>
      </c>
      <c r="DT52" s="276" t="str">
        <f t="shared" si="19"/>
        <v/>
      </c>
      <c r="DU52" s="276" t="str">
        <f t="shared" si="20"/>
        <v/>
      </c>
      <c r="DV52" s="276" t="str">
        <f t="shared" si="21"/>
        <v/>
      </c>
      <c r="DW52" s="277" t="str">
        <f t="shared" si="22"/>
        <v/>
      </c>
      <c r="DX52" s="278" t="str">
        <f t="shared" si="23"/>
        <v>0</v>
      </c>
      <c r="DY52" s="279" t="str">
        <f t="shared" si="24"/>
        <v>0</v>
      </c>
      <c r="DZ52" s="280" t="str">
        <f t="shared" si="25"/>
        <v/>
      </c>
      <c r="EA52" s="335">
        <f t="shared" si="35"/>
        <v>0</v>
      </c>
      <c r="EB52" s="335">
        <f t="shared" si="36"/>
        <v>0</v>
      </c>
      <c r="EC52" s="335">
        <f t="shared" si="37"/>
        <v>0</v>
      </c>
    </row>
    <row r="53" spans="2:133" ht="27.75" customHeight="1" thickBot="1">
      <c r="B53" s="150"/>
      <c r="C53" s="146"/>
      <c r="D53" s="57"/>
      <c r="E53" s="43"/>
      <c r="F53" s="74"/>
      <c r="G53" s="74"/>
      <c r="H53" s="74"/>
      <c r="I53" s="74"/>
      <c r="J53" s="74"/>
      <c r="K53" s="176"/>
      <c r="L53" s="176"/>
      <c r="M53" s="176"/>
      <c r="N53" s="176"/>
      <c r="O53" s="164"/>
      <c r="P53" s="164"/>
      <c r="Q53" s="151"/>
      <c r="R53" s="150"/>
      <c r="S53" s="150"/>
      <c r="T53" s="150"/>
      <c r="U53" s="319"/>
      <c r="V53" s="326"/>
      <c r="W53" s="317" t="str">
        <f t="shared" si="44"/>
        <v>0</v>
      </c>
      <c r="X53" s="101"/>
      <c r="Y53" s="40"/>
      <c r="Z53" s="41"/>
      <c r="AA53" s="40"/>
      <c r="AB53" s="40"/>
      <c r="AC53" s="40"/>
      <c r="AD53" s="40" t="str">
        <f t="shared" ref="AD53:AD116" si="45">IF(AE53&gt;0, AE53*2,"")</f>
        <v/>
      </c>
      <c r="AE53" s="186"/>
      <c r="AF53" s="106" t="str">
        <f t="shared" si="2"/>
        <v>0</v>
      </c>
      <c r="AG53" s="99">
        <f t="shared" si="39"/>
        <v>0</v>
      </c>
      <c r="AH53" s="105" t="str">
        <f t="shared" si="40"/>
        <v>0</v>
      </c>
      <c r="AI53" s="106" t="str">
        <f t="shared" si="26"/>
        <v>0</v>
      </c>
      <c r="AJ53" s="99" t="str">
        <f t="shared" si="27"/>
        <v/>
      </c>
      <c r="AK53" s="1" t="str">
        <f t="shared" si="28"/>
        <v/>
      </c>
      <c r="AL53" s="1" t="str">
        <f t="shared" si="29"/>
        <v/>
      </c>
      <c r="AM53" s="1" t="str">
        <f t="shared" si="30"/>
        <v/>
      </c>
      <c r="AN53" s="164" t="str">
        <f t="shared" si="31"/>
        <v/>
      </c>
      <c r="AO53" s="337">
        <f t="shared" si="32"/>
        <v>0</v>
      </c>
      <c r="AP53" s="259"/>
      <c r="AQ53" s="273">
        <f t="shared" si="33"/>
        <v>0</v>
      </c>
      <c r="DF53" s="104">
        <f t="shared" si="9"/>
        <v>0</v>
      </c>
      <c r="DG53" s="39" t="str">
        <f t="shared" si="41"/>
        <v/>
      </c>
      <c r="DH53" s="39" t="str">
        <f t="shared" si="42"/>
        <v/>
      </c>
      <c r="DJ53" s="98">
        <f t="shared" si="12"/>
        <v>0</v>
      </c>
      <c r="DK53" s="93" t="e">
        <f>VLOOKUP(H53,'PORT PRODUCTIVITY 1'!$A$25:$G$83,2,FALSE)</f>
        <v>#N/A</v>
      </c>
      <c r="DL53" s="97" t="str">
        <f t="shared" si="34"/>
        <v/>
      </c>
      <c r="DM53" s="97" t="str">
        <f t="shared" si="13"/>
        <v/>
      </c>
      <c r="DN53" s="97" t="str">
        <f t="shared" si="14"/>
        <v/>
      </c>
      <c r="DO53" s="97" t="str">
        <f t="shared" si="15"/>
        <v/>
      </c>
      <c r="DP53" s="94" t="e">
        <f>VLOOKUP(H53,'PORT PRODUCTIVITY 1'!$A$25:$G$83,3,FALSE)</f>
        <v>#N/A</v>
      </c>
      <c r="DQ53" s="276" t="str">
        <f t="shared" si="16"/>
        <v/>
      </c>
      <c r="DR53" s="276" t="str">
        <f t="shared" si="17"/>
        <v/>
      </c>
      <c r="DS53" s="276" t="str">
        <f t="shared" si="18"/>
        <v/>
      </c>
      <c r="DT53" s="276" t="str">
        <f t="shared" si="19"/>
        <v/>
      </c>
      <c r="DU53" s="276" t="str">
        <f t="shared" si="20"/>
        <v/>
      </c>
      <c r="DV53" s="276" t="str">
        <f t="shared" si="21"/>
        <v/>
      </c>
      <c r="DW53" s="277" t="str">
        <f t="shared" si="22"/>
        <v/>
      </c>
      <c r="DX53" s="278" t="str">
        <f t="shared" si="23"/>
        <v>0</v>
      </c>
      <c r="DY53" s="279" t="str">
        <f t="shared" si="24"/>
        <v>0</v>
      </c>
      <c r="DZ53" s="280" t="str">
        <f t="shared" si="25"/>
        <v/>
      </c>
      <c r="EA53" s="335">
        <f t="shared" si="35"/>
        <v>0</v>
      </c>
      <c r="EB53" s="335">
        <f t="shared" si="36"/>
        <v>0</v>
      </c>
      <c r="EC53" s="335">
        <f t="shared" si="37"/>
        <v>0</v>
      </c>
    </row>
    <row r="54" spans="2:133" ht="27.75" customHeight="1" thickBot="1">
      <c r="B54" s="150"/>
      <c r="C54" s="146"/>
      <c r="D54" s="57"/>
      <c r="E54" s="43"/>
      <c r="F54" s="74"/>
      <c r="G54" s="74"/>
      <c r="H54" s="74"/>
      <c r="I54" s="74"/>
      <c r="J54" s="74"/>
      <c r="K54" s="176"/>
      <c r="L54" s="176"/>
      <c r="M54" s="176"/>
      <c r="N54" s="176"/>
      <c r="O54" s="164"/>
      <c r="P54" s="164"/>
      <c r="Q54" s="151"/>
      <c r="R54" s="150"/>
      <c r="S54" s="150"/>
      <c r="T54" s="150"/>
      <c r="U54" s="319"/>
      <c r="V54" s="326"/>
      <c r="W54" s="317" t="str">
        <f t="shared" si="44"/>
        <v>0</v>
      </c>
      <c r="X54" s="101"/>
      <c r="Y54" s="40"/>
      <c r="Z54" s="41"/>
      <c r="AA54" s="40"/>
      <c r="AB54" s="40"/>
      <c r="AC54" s="40"/>
      <c r="AD54" s="40" t="str">
        <f t="shared" si="45"/>
        <v/>
      </c>
      <c r="AE54" s="186"/>
      <c r="AF54" s="106" t="str">
        <f t="shared" si="2"/>
        <v>0</v>
      </c>
      <c r="AG54" s="99">
        <f t="shared" si="39"/>
        <v>0</v>
      </c>
      <c r="AH54" s="105" t="str">
        <f t="shared" si="40"/>
        <v>0</v>
      </c>
      <c r="AI54" s="106" t="str">
        <f t="shared" si="26"/>
        <v>0</v>
      </c>
      <c r="AJ54" s="99" t="str">
        <f t="shared" si="27"/>
        <v/>
      </c>
      <c r="AK54" s="1" t="str">
        <f t="shared" si="28"/>
        <v/>
      </c>
      <c r="AL54" s="1" t="str">
        <f t="shared" si="29"/>
        <v/>
      </c>
      <c r="AM54" s="1" t="str">
        <f t="shared" si="30"/>
        <v/>
      </c>
      <c r="AN54" s="164" t="str">
        <f t="shared" si="31"/>
        <v/>
      </c>
      <c r="AO54" s="337">
        <f t="shared" si="32"/>
        <v>0</v>
      </c>
      <c r="AP54" s="259"/>
      <c r="AQ54" s="273">
        <f t="shared" si="33"/>
        <v>0</v>
      </c>
      <c r="DF54" s="104">
        <f t="shared" si="9"/>
        <v>0</v>
      </c>
      <c r="DG54" s="39" t="str">
        <f t="shared" si="41"/>
        <v/>
      </c>
      <c r="DH54" s="39" t="str">
        <f t="shared" si="42"/>
        <v/>
      </c>
      <c r="DJ54" s="98">
        <f t="shared" si="12"/>
        <v>0</v>
      </c>
      <c r="DK54" s="93" t="e">
        <f>VLOOKUP(H54,'PORT PRODUCTIVITY 1'!$A$25:$G$83,2,FALSE)</f>
        <v>#N/A</v>
      </c>
      <c r="DL54" s="97" t="str">
        <f t="shared" si="34"/>
        <v/>
      </c>
      <c r="DM54" s="97" t="str">
        <f t="shared" si="13"/>
        <v/>
      </c>
      <c r="DN54" s="97" t="str">
        <f t="shared" si="14"/>
        <v/>
      </c>
      <c r="DO54" s="97" t="str">
        <f t="shared" si="15"/>
        <v/>
      </c>
      <c r="DP54" s="94" t="e">
        <f>VLOOKUP(H54,'PORT PRODUCTIVITY 1'!$A$25:$G$83,3,FALSE)</f>
        <v>#N/A</v>
      </c>
      <c r="DQ54" s="276" t="str">
        <f t="shared" si="16"/>
        <v/>
      </c>
      <c r="DR54" s="276" t="str">
        <f t="shared" si="17"/>
        <v/>
      </c>
      <c r="DS54" s="276" t="str">
        <f t="shared" si="18"/>
        <v/>
      </c>
      <c r="DT54" s="276" t="str">
        <f t="shared" si="19"/>
        <v/>
      </c>
      <c r="DU54" s="276" t="str">
        <f t="shared" si="20"/>
        <v/>
      </c>
      <c r="DV54" s="276" t="str">
        <f t="shared" si="21"/>
        <v/>
      </c>
      <c r="DW54" s="277" t="str">
        <f t="shared" si="22"/>
        <v/>
      </c>
      <c r="DX54" s="278" t="str">
        <f t="shared" si="23"/>
        <v>0</v>
      </c>
      <c r="DY54" s="279" t="str">
        <f t="shared" si="24"/>
        <v>0</v>
      </c>
      <c r="DZ54" s="280" t="str">
        <f t="shared" si="25"/>
        <v/>
      </c>
      <c r="EA54" s="335">
        <f t="shared" si="35"/>
        <v>0</v>
      </c>
      <c r="EB54" s="335">
        <f t="shared" si="36"/>
        <v>0</v>
      </c>
      <c r="EC54" s="335">
        <f t="shared" si="37"/>
        <v>0</v>
      </c>
    </row>
    <row r="55" spans="2:133" ht="27.75" customHeight="1" thickBot="1">
      <c r="B55" s="150"/>
      <c r="C55" s="146"/>
      <c r="D55" s="57"/>
      <c r="E55" s="43"/>
      <c r="F55" s="74"/>
      <c r="G55" s="74"/>
      <c r="H55" s="74"/>
      <c r="I55" s="74"/>
      <c r="J55" s="74"/>
      <c r="K55" s="176"/>
      <c r="L55" s="176"/>
      <c r="M55" s="176"/>
      <c r="N55" s="176"/>
      <c r="O55" s="164"/>
      <c r="P55" s="164"/>
      <c r="Q55" s="151"/>
      <c r="R55" s="150"/>
      <c r="S55" s="150"/>
      <c r="T55" s="150"/>
      <c r="U55" s="319"/>
      <c r="V55" s="326"/>
      <c r="W55" s="317" t="str">
        <f t="shared" si="44"/>
        <v>0</v>
      </c>
      <c r="X55" s="101"/>
      <c r="Y55" s="40"/>
      <c r="Z55" s="41"/>
      <c r="AA55" s="40"/>
      <c r="AB55" s="40"/>
      <c r="AC55" s="40"/>
      <c r="AD55" s="40" t="str">
        <f t="shared" si="45"/>
        <v/>
      </c>
      <c r="AE55" s="186"/>
      <c r="AF55" s="106" t="str">
        <f t="shared" si="2"/>
        <v>0</v>
      </c>
      <c r="AG55" s="99">
        <f t="shared" si="39"/>
        <v>0</v>
      </c>
      <c r="AH55" s="105" t="str">
        <f t="shared" si="40"/>
        <v>0</v>
      </c>
      <c r="AI55" s="106" t="str">
        <f t="shared" si="26"/>
        <v>0</v>
      </c>
      <c r="AJ55" s="99" t="str">
        <f t="shared" si="27"/>
        <v/>
      </c>
      <c r="AK55" s="1" t="str">
        <f t="shared" si="28"/>
        <v/>
      </c>
      <c r="AL55" s="1" t="str">
        <f t="shared" si="29"/>
        <v/>
      </c>
      <c r="AM55" s="1" t="str">
        <f t="shared" si="30"/>
        <v/>
      </c>
      <c r="AN55" s="164" t="str">
        <f t="shared" si="31"/>
        <v/>
      </c>
      <c r="AO55" s="337">
        <f t="shared" si="32"/>
        <v>0</v>
      </c>
      <c r="AP55" s="259"/>
      <c r="AQ55" s="273">
        <f t="shared" si="33"/>
        <v>0</v>
      </c>
      <c r="DF55" s="104">
        <f t="shared" si="9"/>
        <v>0</v>
      </c>
      <c r="DG55" s="39" t="str">
        <f t="shared" si="41"/>
        <v/>
      </c>
      <c r="DH55" s="39" t="str">
        <f t="shared" si="42"/>
        <v/>
      </c>
      <c r="DJ55" s="98">
        <f t="shared" si="12"/>
        <v>0</v>
      </c>
      <c r="DK55" s="93" t="e">
        <f>VLOOKUP(H55,'PORT PRODUCTIVITY 1'!$A$25:$G$83,2,FALSE)</f>
        <v>#N/A</v>
      </c>
      <c r="DL55" s="97" t="str">
        <f t="shared" si="34"/>
        <v/>
      </c>
      <c r="DM55" s="97" t="str">
        <f t="shared" si="13"/>
        <v/>
      </c>
      <c r="DN55" s="97" t="str">
        <f t="shared" si="14"/>
        <v/>
      </c>
      <c r="DO55" s="97" t="str">
        <f t="shared" si="15"/>
        <v/>
      </c>
      <c r="DP55" s="94" t="e">
        <f>VLOOKUP(H55,'PORT PRODUCTIVITY 1'!$A$25:$G$83,3,FALSE)</f>
        <v>#N/A</v>
      </c>
      <c r="DQ55" s="276" t="str">
        <f t="shared" si="16"/>
        <v/>
      </c>
      <c r="DR55" s="276" t="str">
        <f t="shared" si="17"/>
        <v/>
      </c>
      <c r="DS55" s="276" t="str">
        <f t="shared" si="18"/>
        <v/>
      </c>
      <c r="DT55" s="276" t="str">
        <f t="shared" si="19"/>
        <v/>
      </c>
      <c r="DU55" s="276" t="str">
        <f t="shared" si="20"/>
        <v/>
      </c>
      <c r="DV55" s="276" t="str">
        <f t="shared" si="21"/>
        <v/>
      </c>
      <c r="DW55" s="277" t="str">
        <f t="shared" si="22"/>
        <v/>
      </c>
      <c r="DX55" s="278" t="str">
        <f t="shared" si="23"/>
        <v>0</v>
      </c>
      <c r="DY55" s="279" t="str">
        <f t="shared" si="24"/>
        <v>0</v>
      </c>
      <c r="DZ55" s="280" t="str">
        <f t="shared" si="25"/>
        <v/>
      </c>
      <c r="EA55" s="335">
        <f t="shared" si="35"/>
        <v>0</v>
      </c>
      <c r="EB55" s="335">
        <f t="shared" si="36"/>
        <v>0</v>
      </c>
      <c r="EC55" s="335">
        <f t="shared" si="37"/>
        <v>0</v>
      </c>
    </row>
    <row r="56" spans="2:133" ht="27.75" customHeight="1" thickBot="1">
      <c r="B56" s="150"/>
      <c r="C56" s="146"/>
      <c r="D56" s="57"/>
      <c r="E56" s="43"/>
      <c r="F56" s="74"/>
      <c r="G56" s="74"/>
      <c r="H56" s="74"/>
      <c r="I56" s="74"/>
      <c r="J56" s="74"/>
      <c r="K56" s="176"/>
      <c r="L56" s="176"/>
      <c r="M56" s="176"/>
      <c r="N56" s="176"/>
      <c r="O56" s="164"/>
      <c r="P56" s="164"/>
      <c r="Q56" s="150"/>
      <c r="R56" s="150"/>
      <c r="S56" s="150"/>
      <c r="T56" s="150"/>
      <c r="U56" s="319"/>
      <c r="V56" s="326"/>
      <c r="W56" s="317" t="str">
        <f t="shared" si="44"/>
        <v>0</v>
      </c>
      <c r="X56" s="150"/>
      <c r="Y56" s="150"/>
      <c r="Z56" s="150"/>
      <c r="AA56" s="177"/>
      <c r="AB56" s="40"/>
      <c r="AC56" s="40"/>
      <c r="AD56" s="40" t="str">
        <f t="shared" si="45"/>
        <v/>
      </c>
      <c r="AE56" s="186"/>
      <c r="AF56" s="106" t="str">
        <f t="shared" si="2"/>
        <v>0</v>
      </c>
      <c r="AG56" s="99">
        <f t="shared" si="39"/>
        <v>0</v>
      </c>
      <c r="AH56" s="105" t="str">
        <f t="shared" si="40"/>
        <v>0</v>
      </c>
      <c r="AI56" s="106" t="str">
        <f t="shared" si="26"/>
        <v>0</v>
      </c>
      <c r="AJ56" s="99" t="str">
        <f t="shared" si="27"/>
        <v/>
      </c>
      <c r="AK56" s="1" t="str">
        <f t="shared" si="28"/>
        <v/>
      </c>
      <c r="AL56" s="1" t="str">
        <f t="shared" si="29"/>
        <v/>
      </c>
      <c r="AM56" s="1" t="str">
        <f t="shared" si="30"/>
        <v/>
      </c>
      <c r="AN56" s="164" t="str">
        <f t="shared" si="31"/>
        <v/>
      </c>
      <c r="AO56" s="337">
        <f t="shared" si="32"/>
        <v>0</v>
      </c>
      <c r="AP56" s="259"/>
      <c r="AQ56" s="273">
        <f t="shared" si="33"/>
        <v>0</v>
      </c>
      <c r="DF56" s="104">
        <f t="shared" si="9"/>
        <v>0</v>
      </c>
      <c r="DG56" s="39" t="str">
        <f t="shared" si="41"/>
        <v/>
      </c>
      <c r="DH56" s="39" t="str">
        <f t="shared" si="42"/>
        <v/>
      </c>
      <c r="DJ56" s="98">
        <f t="shared" si="12"/>
        <v>0</v>
      </c>
      <c r="DK56" s="93" t="e">
        <f>VLOOKUP(H56,'PORT PRODUCTIVITY 1'!$A$25:$G$83,2,FALSE)</f>
        <v>#N/A</v>
      </c>
      <c r="DL56" s="97" t="str">
        <f t="shared" si="34"/>
        <v/>
      </c>
      <c r="DM56" s="97" t="str">
        <f t="shared" si="13"/>
        <v/>
      </c>
      <c r="DN56" s="97" t="str">
        <f t="shared" si="14"/>
        <v/>
      </c>
      <c r="DO56" s="97" t="str">
        <f t="shared" si="15"/>
        <v/>
      </c>
      <c r="DP56" s="94" t="e">
        <f>VLOOKUP(H56,'PORT PRODUCTIVITY 1'!$A$25:$G$83,3,FALSE)</f>
        <v>#N/A</v>
      </c>
      <c r="DQ56" s="276" t="str">
        <f t="shared" si="16"/>
        <v/>
      </c>
      <c r="DR56" s="276" t="str">
        <f t="shared" si="17"/>
        <v/>
      </c>
      <c r="DS56" s="276" t="str">
        <f t="shared" si="18"/>
        <v/>
      </c>
      <c r="DT56" s="276" t="str">
        <f t="shared" si="19"/>
        <v/>
      </c>
      <c r="DU56" s="276" t="str">
        <f t="shared" si="20"/>
        <v/>
      </c>
      <c r="DV56" s="276" t="str">
        <f t="shared" si="21"/>
        <v/>
      </c>
      <c r="DW56" s="277" t="str">
        <f t="shared" si="22"/>
        <v/>
      </c>
      <c r="DX56" s="278" t="str">
        <f t="shared" si="23"/>
        <v>0</v>
      </c>
      <c r="DY56" s="279" t="str">
        <f t="shared" si="24"/>
        <v>0</v>
      </c>
      <c r="DZ56" s="280" t="str">
        <f t="shared" si="25"/>
        <v/>
      </c>
      <c r="EA56" s="335">
        <f t="shared" si="35"/>
        <v>0</v>
      </c>
      <c r="EB56" s="335">
        <f t="shared" si="36"/>
        <v>0</v>
      </c>
      <c r="EC56" s="335">
        <f t="shared" si="37"/>
        <v>0</v>
      </c>
    </row>
    <row r="57" spans="2:133" ht="27.75" customHeight="1" thickBot="1">
      <c r="B57" s="150"/>
      <c r="C57" s="146"/>
      <c r="D57" s="57"/>
      <c r="E57" s="43"/>
      <c r="F57" s="74"/>
      <c r="G57" s="74"/>
      <c r="H57" s="74"/>
      <c r="I57" s="74"/>
      <c r="J57" s="74"/>
      <c r="K57" s="176"/>
      <c r="L57" s="176"/>
      <c r="M57" s="176"/>
      <c r="N57" s="176"/>
      <c r="O57" s="164"/>
      <c r="P57" s="164"/>
      <c r="Q57" s="150"/>
      <c r="R57" s="150"/>
      <c r="S57" s="150"/>
      <c r="T57" s="150"/>
      <c r="U57" s="319"/>
      <c r="V57" s="326"/>
      <c r="W57" s="317" t="str">
        <f t="shared" si="44"/>
        <v>0</v>
      </c>
      <c r="X57" s="150"/>
      <c r="Y57" s="150"/>
      <c r="Z57" s="150"/>
      <c r="AA57" s="177"/>
      <c r="AB57" s="40"/>
      <c r="AC57" s="40"/>
      <c r="AD57" s="40" t="str">
        <f t="shared" si="45"/>
        <v/>
      </c>
      <c r="AE57" s="186"/>
      <c r="AF57" s="106" t="str">
        <f t="shared" si="2"/>
        <v>0</v>
      </c>
      <c r="AG57" s="99">
        <f t="shared" si="39"/>
        <v>0</v>
      </c>
      <c r="AH57" s="105" t="str">
        <f t="shared" si="40"/>
        <v>0</v>
      </c>
      <c r="AI57" s="106" t="str">
        <f t="shared" si="26"/>
        <v>0</v>
      </c>
      <c r="AJ57" s="99" t="str">
        <f t="shared" si="27"/>
        <v/>
      </c>
      <c r="AK57" s="1" t="str">
        <f t="shared" si="28"/>
        <v/>
      </c>
      <c r="AL57" s="1" t="str">
        <f t="shared" si="29"/>
        <v/>
      </c>
      <c r="AM57" s="1" t="str">
        <f t="shared" si="30"/>
        <v/>
      </c>
      <c r="AN57" s="164" t="str">
        <f t="shared" si="31"/>
        <v/>
      </c>
      <c r="AO57" s="337">
        <f t="shared" si="32"/>
        <v>0</v>
      </c>
      <c r="AP57" s="259"/>
      <c r="AQ57" s="273">
        <f t="shared" si="33"/>
        <v>0</v>
      </c>
      <c r="DF57" s="104">
        <f t="shared" si="9"/>
        <v>0</v>
      </c>
      <c r="DG57" s="39" t="str">
        <f t="shared" si="41"/>
        <v/>
      </c>
      <c r="DH57" s="39" t="str">
        <f t="shared" si="42"/>
        <v/>
      </c>
      <c r="DJ57" s="98">
        <f t="shared" si="12"/>
        <v>0</v>
      </c>
      <c r="DK57" s="93" t="e">
        <f>VLOOKUP(H57,'PORT PRODUCTIVITY 1'!$A$25:$G$83,2,FALSE)</f>
        <v>#N/A</v>
      </c>
      <c r="DL57" s="97" t="str">
        <f t="shared" si="34"/>
        <v/>
      </c>
      <c r="DM57" s="97" t="str">
        <f t="shared" si="13"/>
        <v/>
      </c>
      <c r="DN57" s="97" t="str">
        <f t="shared" si="14"/>
        <v/>
      </c>
      <c r="DO57" s="97" t="str">
        <f t="shared" si="15"/>
        <v/>
      </c>
      <c r="DP57" s="94" t="e">
        <f>VLOOKUP(H57,'PORT PRODUCTIVITY 1'!$A$25:$G$83,3,FALSE)</f>
        <v>#N/A</v>
      </c>
      <c r="DQ57" s="276" t="str">
        <f t="shared" si="16"/>
        <v/>
      </c>
      <c r="DR57" s="276" t="str">
        <f t="shared" si="17"/>
        <v/>
      </c>
      <c r="DS57" s="276" t="str">
        <f t="shared" si="18"/>
        <v/>
      </c>
      <c r="DT57" s="276" t="str">
        <f t="shared" si="19"/>
        <v/>
      </c>
      <c r="DU57" s="276" t="str">
        <f t="shared" si="20"/>
        <v/>
      </c>
      <c r="DV57" s="276" t="str">
        <f t="shared" si="21"/>
        <v/>
      </c>
      <c r="DW57" s="277" t="str">
        <f t="shared" si="22"/>
        <v/>
      </c>
      <c r="DX57" s="278" t="str">
        <f t="shared" si="23"/>
        <v>0</v>
      </c>
      <c r="DY57" s="279" t="str">
        <f t="shared" si="24"/>
        <v>0</v>
      </c>
      <c r="DZ57" s="280" t="str">
        <f t="shared" si="25"/>
        <v/>
      </c>
      <c r="EA57" s="335">
        <f t="shared" si="35"/>
        <v>0</v>
      </c>
      <c r="EB57" s="335">
        <f t="shared" si="36"/>
        <v>0</v>
      </c>
      <c r="EC57" s="335">
        <f t="shared" si="37"/>
        <v>0</v>
      </c>
    </row>
    <row r="58" spans="2:133" ht="27.75" customHeight="1" thickBot="1">
      <c r="B58" s="150"/>
      <c r="C58" s="146"/>
      <c r="D58" s="57"/>
      <c r="E58" s="43"/>
      <c r="F58" s="74"/>
      <c r="G58" s="74"/>
      <c r="H58" s="74"/>
      <c r="I58" s="74"/>
      <c r="J58" s="74"/>
      <c r="K58" s="176"/>
      <c r="L58" s="176"/>
      <c r="M58" s="176"/>
      <c r="N58" s="176"/>
      <c r="O58" s="164"/>
      <c r="P58" s="164"/>
      <c r="Q58" s="150"/>
      <c r="R58" s="150"/>
      <c r="S58" s="150"/>
      <c r="T58" s="150"/>
      <c r="U58" s="319"/>
      <c r="V58" s="326"/>
      <c r="W58" s="317" t="str">
        <f t="shared" si="44"/>
        <v>0</v>
      </c>
      <c r="X58" s="150"/>
      <c r="Y58" s="150"/>
      <c r="Z58" s="150"/>
      <c r="AA58" s="177"/>
      <c r="AB58" s="40"/>
      <c r="AC58" s="40"/>
      <c r="AD58" s="40" t="str">
        <f t="shared" si="45"/>
        <v/>
      </c>
      <c r="AE58" s="186"/>
      <c r="AF58" s="106" t="str">
        <f t="shared" si="2"/>
        <v>0</v>
      </c>
      <c r="AG58" s="99">
        <f t="shared" si="39"/>
        <v>0</v>
      </c>
      <c r="AH58" s="105" t="str">
        <f t="shared" si="40"/>
        <v>0</v>
      </c>
      <c r="AI58" s="106" t="str">
        <f t="shared" si="26"/>
        <v>0</v>
      </c>
      <c r="AJ58" s="99" t="str">
        <f t="shared" si="27"/>
        <v/>
      </c>
      <c r="AK58" s="1" t="str">
        <f t="shared" si="28"/>
        <v/>
      </c>
      <c r="AL58" s="1" t="str">
        <f t="shared" si="29"/>
        <v/>
      </c>
      <c r="AM58" s="1" t="str">
        <f t="shared" si="30"/>
        <v/>
      </c>
      <c r="AN58" s="164" t="str">
        <f t="shared" si="31"/>
        <v/>
      </c>
      <c r="AO58" s="337">
        <f t="shared" si="32"/>
        <v>0</v>
      </c>
      <c r="AP58" s="259"/>
      <c r="AQ58" s="273">
        <f t="shared" si="33"/>
        <v>0</v>
      </c>
      <c r="DF58" s="104">
        <f t="shared" si="9"/>
        <v>0</v>
      </c>
      <c r="DG58" s="39" t="str">
        <f t="shared" si="41"/>
        <v/>
      </c>
      <c r="DH58" s="39" t="str">
        <f t="shared" si="42"/>
        <v/>
      </c>
      <c r="DJ58" s="98">
        <f t="shared" si="12"/>
        <v>0</v>
      </c>
      <c r="DK58" s="93" t="e">
        <f>VLOOKUP(H58,'PORT PRODUCTIVITY 1'!$A$25:$G$83,2,FALSE)</f>
        <v>#N/A</v>
      </c>
      <c r="DL58" s="97" t="str">
        <f t="shared" si="34"/>
        <v/>
      </c>
      <c r="DM58" s="97" t="str">
        <f t="shared" si="13"/>
        <v/>
      </c>
      <c r="DN58" s="97" t="str">
        <f t="shared" si="14"/>
        <v/>
      </c>
      <c r="DO58" s="97" t="str">
        <f t="shared" si="15"/>
        <v/>
      </c>
      <c r="DP58" s="94" t="e">
        <f>VLOOKUP(H58,'PORT PRODUCTIVITY 1'!$A$25:$G$83,3,FALSE)</f>
        <v>#N/A</v>
      </c>
      <c r="DQ58" s="276" t="str">
        <f t="shared" si="16"/>
        <v/>
      </c>
      <c r="DR58" s="276" t="str">
        <f t="shared" si="17"/>
        <v/>
      </c>
      <c r="DS58" s="276" t="str">
        <f t="shared" si="18"/>
        <v/>
      </c>
      <c r="DT58" s="276" t="str">
        <f t="shared" si="19"/>
        <v/>
      </c>
      <c r="DU58" s="276" t="str">
        <f t="shared" si="20"/>
        <v/>
      </c>
      <c r="DV58" s="276" t="str">
        <f t="shared" si="21"/>
        <v/>
      </c>
      <c r="DW58" s="277" t="str">
        <f t="shared" si="22"/>
        <v/>
      </c>
      <c r="DX58" s="278" t="str">
        <f t="shared" si="23"/>
        <v>0</v>
      </c>
      <c r="DY58" s="279" t="str">
        <f t="shared" si="24"/>
        <v>0</v>
      </c>
      <c r="DZ58" s="280" t="str">
        <f t="shared" si="25"/>
        <v/>
      </c>
      <c r="EA58" s="335">
        <f t="shared" si="35"/>
        <v>0</v>
      </c>
      <c r="EB58" s="335">
        <f t="shared" si="36"/>
        <v>0</v>
      </c>
      <c r="EC58" s="335">
        <f t="shared" si="37"/>
        <v>0</v>
      </c>
    </row>
    <row r="59" spans="2:133" ht="27.75" customHeight="1" thickBot="1">
      <c r="B59" s="150"/>
      <c r="C59" s="146"/>
      <c r="D59" s="57"/>
      <c r="E59" s="43"/>
      <c r="F59" s="74"/>
      <c r="G59" s="74"/>
      <c r="H59" s="74"/>
      <c r="I59" s="74"/>
      <c r="J59" s="74"/>
      <c r="K59" s="176"/>
      <c r="L59" s="176"/>
      <c r="M59" s="176"/>
      <c r="N59" s="176"/>
      <c r="O59" s="164"/>
      <c r="P59" s="164"/>
      <c r="Q59" s="150"/>
      <c r="R59" s="150"/>
      <c r="S59" s="150"/>
      <c r="T59" s="150"/>
      <c r="U59" s="319"/>
      <c r="V59" s="326"/>
      <c r="W59" s="317" t="str">
        <f t="shared" si="44"/>
        <v>0</v>
      </c>
      <c r="X59" s="150"/>
      <c r="Y59" s="150"/>
      <c r="Z59" s="150"/>
      <c r="AA59" s="177"/>
      <c r="AB59" s="40"/>
      <c r="AC59" s="40"/>
      <c r="AD59" s="40" t="str">
        <f t="shared" si="45"/>
        <v/>
      </c>
      <c r="AE59" s="186"/>
      <c r="AF59" s="106" t="str">
        <f t="shared" si="2"/>
        <v>0</v>
      </c>
      <c r="AG59" s="99">
        <f t="shared" si="39"/>
        <v>0</v>
      </c>
      <c r="AH59" s="105" t="str">
        <f t="shared" si="40"/>
        <v>0</v>
      </c>
      <c r="AI59" s="106" t="str">
        <f t="shared" si="26"/>
        <v>0</v>
      </c>
      <c r="AJ59" s="99" t="str">
        <f t="shared" si="27"/>
        <v/>
      </c>
      <c r="AK59" s="1" t="str">
        <f t="shared" si="28"/>
        <v/>
      </c>
      <c r="AL59" s="1" t="str">
        <f t="shared" si="29"/>
        <v/>
      </c>
      <c r="AM59" s="1" t="str">
        <f t="shared" si="30"/>
        <v/>
      </c>
      <c r="AN59" s="164" t="str">
        <f t="shared" si="31"/>
        <v/>
      </c>
      <c r="AO59" s="337">
        <f t="shared" si="32"/>
        <v>0</v>
      </c>
      <c r="AP59" s="259"/>
      <c r="AQ59" s="273">
        <f t="shared" si="33"/>
        <v>0</v>
      </c>
      <c r="DF59" s="104">
        <f t="shared" si="9"/>
        <v>0</v>
      </c>
      <c r="DG59" s="39" t="str">
        <f t="shared" si="41"/>
        <v/>
      </c>
      <c r="DH59" s="39" t="str">
        <f t="shared" si="42"/>
        <v/>
      </c>
      <c r="DJ59" s="98">
        <f t="shared" si="12"/>
        <v>0</v>
      </c>
      <c r="DK59" s="93" t="e">
        <f>VLOOKUP(H59,'PORT PRODUCTIVITY 1'!$A$25:$G$83,2,FALSE)</f>
        <v>#N/A</v>
      </c>
      <c r="DL59" s="97" t="str">
        <f t="shared" si="34"/>
        <v/>
      </c>
      <c r="DM59" s="97" t="str">
        <f t="shared" si="13"/>
        <v/>
      </c>
      <c r="DN59" s="97" t="str">
        <f t="shared" si="14"/>
        <v/>
      </c>
      <c r="DO59" s="97" t="str">
        <f t="shared" si="15"/>
        <v/>
      </c>
      <c r="DP59" s="94" t="e">
        <f>VLOOKUP(H59,'PORT PRODUCTIVITY 1'!$A$25:$G$83,3,FALSE)</f>
        <v>#N/A</v>
      </c>
      <c r="DQ59" s="276" t="str">
        <f t="shared" si="16"/>
        <v/>
      </c>
      <c r="DR59" s="276" t="str">
        <f t="shared" si="17"/>
        <v/>
      </c>
      <c r="DS59" s="276" t="str">
        <f t="shared" si="18"/>
        <v/>
      </c>
      <c r="DT59" s="276" t="str">
        <f t="shared" si="19"/>
        <v/>
      </c>
      <c r="DU59" s="276" t="str">
        <f t="shared" si="20"/>
        <v/>
      </c>
      <c r="DV59" s="276" t="str">
        <f t="shared" si="21"/>
        <v/>
      </c>
      <c r="DW59" s="277" t="str">
        <f t="shared" si="22"/>
        <v/>
      </c>
      <c r="DX59" s="278" t="str">
        <f t="shared" si="23"/>
        <v>0</v>
      </c>
      <c r="DY59" s="279" t="str">
        <f t="shared" si="24"/>
        <v>0</v>
      </c>
      <c r="DZ59" s="280" t="str">
        <f t="shared" si="25"/>
        <v/>
      </c>
      <c r="EA59" s="335">
        <f t="shared" si="35"/>
        <v>0</v>
      </c>
      <c r="EB59" s="335">
        <f t="shared" si="36"/>
        <v>0</v>
      </c>
      <c r="EC59" s="335">
        <f t="shared" si="37"/>
        <v>0</v>
      </c>
    </row>
    <row r="60" spans="2:133" ht="27.75" customHeight="1" thickBot="1">
      <c r="B60" s="150"/>
      <c r="C60" s="146"/>
      <c r="D60" s="57"/>
      <c r="E60" s="43"/>
      <c r="F60" s="74"/>
      <c r="G60" s="74"/>
      <c r="H60" s="74"/>
      <c r="I60" s="74"/>
      <c r="J60" s="74"/>
      <c r="K60" s="176"/>
      <c r="L60" s="176"/>
      <c r="M60" s="176"/>
      <c r="N60" s="176"/>
      <c r="O60" s="164"/>
      <c r="P60" s="164"/>
      <c r="Q60" s="150"/>
      <c r="R60" s="150"/>
      <c r="S60" s="150"/>
      <c r="T60" s="150"/>
      <c r="U60" s="319"/>
      <c r="V60" s="326"/>
      <c r="W60" s="317" t="str">
        <f t="shared" si="44"/>
        <v>0</v>
      </c>
      <c r="X60" s="150"/>
      <c r="Y60" s="150"/>
      <c r="Z60" s="150"/>
      <c r="AA60" s="177"/>
      <c r="AB60" s="40"/>
      <c r="AC60" s="40"/>
      <c r="AD60" s="40" t="str">
        <f t="shared" si="45"/>
        <v/>
      </c>
      <c r="AE60" s="186"/>
      <c r="AF60" s="106" t="str">
        <f t="shared" si="2"/>
        <v>0</v>
      </c>
      <c r="AG60" s="99">
        <f t="shared" si="39"/>
        <v>0</v>
      </c>
      <c r="AH60" s="105" t="str">
        <f t="shared" si="40"/>
        <v>0</v>
      </c>
      <c r="AI60" s="106" t="str">
        <f t="shared" si="26"/>
        <v>0</v>
      </c>
      <c r="AJ60" s="99" t="str">
        <f t="shared" si="27"/>
        <v/>
      </c>
      <c r="AK60" s="1" t="str">
        <f t="shared" si="28"/>
        <v/>
      </c>
      <c r="AL60" s="1" t="str">
        <f t="shared" si="29"/>
        <v/>
      </c>
      <c r="AM60" s="1" t="str">
        <f t="shared" si="30"/>
        <v/>
      </c>
      <c r="AN60" s="164" t="str">
        <f t="shared" si="31"/>
        <v/>
      </c>
      <c r="AO60" s="337">
        <f t="shared" si="32"/>
        <v>0</v>
      </c>
      <c r="AP60" s="259"/>
      <c r="AQ60" s="273">
        <f t="shared" si="33"/>
        <v>0</v>
      </c>
      <c r="DF60" s="104">
        <f t="shared" si="9"/>
        <v>0</v>
      </c>
      <c r="DG60" s="39" t="str">
        <f t="shared" si="41"/>
        <v/>
      </c>
      <c r="DH60" s="39" t="str">
        <f t="shared" si="42"/>
        <v/>
      </c>
      <c r="DJ60" s="98">
        <f t="shared" si="12"/>
        <v>0</v>
      </c>
      <c r="DK60" s="93" t="e">
        <f>VLOOKUP(H60,'PORT PRODUCTIVITY 1'!$A$25:$G$83,2,FALSE)</f>
        <v>#N/A</v>
      </c>
      <c r="DL60" s="97" t="str">
        <f t="shared" si="34"/>
        <v/>
      </c>
      <c r="DM60" s="97" t="str">
        <f t="shared" si="13"/>
        <v/>
      </c>
      <c r="DN60" s="97" t="str">
        <f t="shared" si="14"/>
        <v/>
      </c>
      <c r="DO60" s="97" t="str">
        <f t="shared" si="15"/>
        <v/>
      </c>
      <c r="DP60" s="94" t="e">
        <f>VLOOKUP(H60,'PORT PRODUCTIVITY 1'!$A$25:$G$83,3,FALSE)</f>
        <v>#N/A</v>
      </c>
      <c r="DQ60" s="276" t="str">
        <f t="shared" si="16"/>
        <v/>
      </c>
      <c r="DR60" s="276" t="str">
        <f t="shared" si="17"/>
        <v/>
      </c>
      <c r="DS60" s="276" t="str">
        <f t="shared" si="18"/>
        <v/>
      </c>
      <c r="DT60" s="276" t="str">
        <f t="shared" si="19"/>
        <v/>
      </c>
      <c r="DU60" s="276" t="str">
        <f t="shared" si="20"/>
        <v/>
      </c>
      <c r="DV60" s="276" t="str">
        <f t="shared" si="21"/>
        <v/>
      </c>
      <c r="DW60" s="277" t="str">
        <f t="shared" si="22"/>
        <v/>
      </c>
      <c r="DX60" s="278" t="str">
        <f t="shared" si="23"/>
        <v>0</v>
      </c>
      <c r="DY60" s="279" t="str">
        <f t="shared" si="24"/>
        <v>0</v>
      </c>
      <c r="DZ60" s="280" t="str">
        <f t="shared" si="25"/>
        <v/>
      </c>
      <c r="EA60" s="335">
        <f t="shared" si="35"/>
        <v>0</v>
      </c>
      <c r="EB60" s="335">
        <f t="shared" si="36"/>
        <v>0</v>
      </c>
      <c r="EC60" s="335">
        <f t="shared" si="37"/>
        <v>0</v>
      </c>
    </row>
    <row r="61" spans="2:133" ht="27.75" customHeight="1" thickBot="1">
      <c r="B61" s="150"/>
      <c r="C61" s="146"/>
      <c r="D61" s="57"/>
      <c r="E61" s="43"/>
      <c r="F61" s="74"/>
      <c r="G61" s="74"/>
      <c r="H61" s="74"/>
      <c r="I61" s="74"/>
      <c r="J61" s="74"/>
      <c r="K61" s="176"/>
      <c r="L61" s="176"/>
      <c r="M61" s="176"/>
      <c r="N61" s="176"/>
      <c r="O61" s="164"/>
      <c r="P61" s="164"/>
      <c r="Q61" s="150"/>
      <c r="R61" s="150"/>
      <c r="S61" s="150"/>
      <c r="T61" s="150"/>
      <c r="U61" s="319"/>
      <c r="V61" s="326"/>
      <c r="W61" s="317" t="str">
        <f t="shared" si="44"/>
        <v>0</v>
      </c>
      <c r="X61" s="150"/>
      <c r="Y61" s="150"/>
      <c r="Z61" s="150"/>
      <c r="AA61" s="177"/>
      <c r="AB61" s="40"/>
      <c r="AC61" s="40"/>
      <c r="AD61" s="40" t="str">
        <f t="shared" si="45"/>
        <v/>
      </c>
      <c r="AE61" s="186"/>
      <c r="AF61" s="106" t="str">
        <f t="shared" si="2"/>
        <v>0</v>
      </c>
      <c r="AG61" s="99">
        <f t="shared" si="39"/>
        <v>0</v>
      </c>
      <c r="AH61" s="105" t="str">
        <f t="shared" si="40"/>
        <v>0</v>
      </c>
      <c r="AI61" s="106" t="str">
        <f t="shared" si="26"/>
        <v>0</v>
      </c>
      <c r="AJ61" s="99" t="str">
        <f t="shared" si="27"/>
        <v/>
      </c>
      <c r="AK61" s="1" t="str">
        <f t="shared" si="28"/>
        <v/>
      </c>
      <c r="AL61" s="1" t="str">
        <f t="shared" si="29"/>
        <v/>
      </c>
      <c r="AM61" s="1" t="str">
        <f t="shared" si="30"/>
        <v/>
      </c>
      <c r="AN61" s="164" t="str">
        <f t="shared" si="31"/>
        <v/>
      </c>
      <c r="AO61" s="337">
        <f t="shared" si="32"/>
        <v>0</v>
      </c>
      <c r="AP61" s="259"/>
      <c r="AQ61" s="273">
        <f t="shared" si="33"/>
        <v>0</v>
      </c>
      <c r="DF61" s="104">
        <f t="shared" si="9"/>
        <v>0</v>
      </c>
      <c r="DG61" s="39" t="str">
        <f t="shared" si="41"/>
        <v/>
      </c>
      <c r="DH61" s="39" t="str">
        <f t="shared" si="42"/>
        <v/>
      </c>
      <c r="DJ61" s="98">
        <f t="shared" ref="DJ61:DJ124" si="46">AG61</f>
        <v>0</v>
      </c>
      <c r="DK61" s="93" t="e">
        <f>VLOOKUP(H61,'PORT PRODUCTIVITY 1'!$A$25:$G$83,2,FALSE)</f>
        <v>#N/A</v>
      </c>
      <c r="DL61" s="97" t="str">
        <f t="shared" si="34"/>
        <v/>
      </c>
      <c r="DM61" s="97" t="str">
        <f t="shared" si="13"/>
        <v/>
      </c>
      <c r="DN61" s="97" t="str">
        <f t="shared" si="14"/>
        <v/>
      </c>
      <c r="DO61" s="97" t="str">
        <f t="shared" si="15"/>
        <v/>
      </c>
      <c r="DP61" s="94" t="e">
        <f>VLOOKUP(H61,'PORT PRODUCTIVITY 1'!$A$25:$G$83,3,FALSE)</f>
        <v>#N/A</v>
      </c>
      <c r="DQ61" s="276" t="str">
        <f t="shared" si="16"/>
        <v/>
      </c>
      <c r="DR61" s="276" t="str">
        <f t="shared" si="17"/>
        <v/>
      </c>
      <c r="DS61" s="276" t="str">
        <f t="shared" si="18"/>
        <v/>
      </c>
      <c r="DT61" s="276" t="str">
        <f t="shared" si="19"/>
        <v/>
      </c>
      <c r="DU61" s="276" t="str">
        <f t="shared" si="20"/>
        <v/>
      </c>
      <c r="DV61" s="276" t="str">
        <f t="shared" si="21"/>
        <v/>
      </c>
      <c r="DW61" s="277" t="str">
        <f t="shared" si="22"/>
        <v/>
      </c>
      <c r="DX61" s="278" t="str">
        <f t="shared" si="23"/>
        <v>0</v>
      </c>
      <c r="DY61" s="279" t="str">
        <f t="shared" si="24"/>
        <v>0</v>
      </c>
      <c r="DZ61" s="280" t="str">
        <f t="shared" si="25"/>
        <v/>
      </c>
      <c r="EA61" s="335">
        <f t="shared" si="35"/>
        <v>0</v>
      </c>
      <c r="EB61" s="335">
        <f t="shared" si="36"/>
        <v>0</v>
      </c>
      <c r="EC61" s="335">
        <f t="shared" si="37"/>
        <v>0</v>
      </c>
    </row>
    <row r="62" spans="2:133" ht="27.75" customHeight="1" thickBot="1">
      <c r="B62" s="150"/>
      <c r="C62" s="146"/>
      <c r="D62" s="57"/>
      <c r="E62" s="43"/>
      <c r="F62" s="176"/>
      <c r="G62" s="74"/>
      <c r="H62" s="74"/>
      <c r="I62" s="74"/>
      <c r="J62" s="74"/>
      <c r="K62" s="176"/>
      <c r="L62" s="176"/>
      <c r="M62" s="176"/>
      <c r="N62" s="176"/>
      <c r="O62" s="164"/>
      <c r="P62" s="164"/>
      <c r="Q62" s="150"/>
      <c r="R62" s="150"/>
      <c r="S62" s="150"/>
      <c r="T62" s="150"/>
      <c r="U62" s="319"/>
      <c r="V62" s="326"/>
      <c r="W62" s="317" t="str">
        <f t="shared" si="44"/>
        <v>0</v>
      </c>
      <c r="X62" s="150"/>
      <c r="Y62" s="150"/>
      <c r="Z62" s="150"/>
      <c r="AA62" s="177"/>
      <c r="AB62" s="40"/>
      <c r="AC62" s="40"/>
      <c r="AD62" s="40" t="str">
        <f t="shared" si="45"/>
        <v/>
      </c>
      <c r="AE62" s="186"/>
      <c r="AF62" s="106" t="str">
        <f t="shared" si="2"/>
        <v>0</v>
      </c>
      <c r="AG62" s="99">
        <f t="shared" si="39"/>
        <v>0</v>
      </c>
      <c r="AH62" s="105" t="str">
        <f t="shared" si="40"/>
        <v>0</v>
      </c>
      <c r="AI62" s="106" t="str">
        <f t="shared" si="26"/>
        <v>0</v>
      </c>
      <c r="AJ62" s="99" t="str">
        <f t="shared" si="27"/>
        <v/>
      </c>
      <c r="AK62" s="1" t="str">
        <f t="shared" si="28"/>
        <v/>
      </c>
      <c r="AL62" s="1" t="str">
        <f t="shared" si="29"/>
        <v/>
      </c>
      <c r="AM62" s="1" t="str">
        <f t="shared" si="30"/>
        <v/>
      </c>
      <c r="AN62" s="164" t="str">
        <f t="shared" si="31"/>
        <v/>
      </c>
      <c r="AO62" s="337">
        <f t="shared" si="32"/>
        <v>0</v>
      </c>
      <c r="AP62" s="307"/>
      <c r="AQ62" s="273">
        <f t="shared" si="33"/>
        <v>0</v>
      </c>
      <c r="DF62" s="104">
        <f t="shared" ref="DF62:DF125" si="47">SUM(DG62:DH62)</f>
        <v>0</v>
      </c>
      <c r="DG62" s="39" t="str">
        <f t="shared" si="41"/>
        <v/>
      </c>
      <c r="DH62" s="39" t="str">
        <f t="shared" si="42"/>
        <v/>
      </c>
      <c r="DJ62" s="98">
        <f t="shared" si="46"/>
        <v>0</v>
      </c>
      <c r="DK62" s="93" t="e">
        <f>VLOOKUP(H62,'PORT PRODUCTIVITY 1'!$A$25:$G$83,2,FALSE)</f>
        <v>#N/A</v>
      </c>
      <c r="DL62" s="97" t="str">
        <f t="shared" si="34"/>
        <v/>
      </c>
      <c r="DM62" s="97" t="str">
        <f t="shared" si="13"/>
        <v/>
      </c>
      <c r="DN62" s="97" t="str">
        <f t="shared" si="14"/>
        <v/>
      </c>
      <c r="DO62" s="97" t="str">
        <f t="shared" si="15"/>
        <v/>
      </c>
      <c r="DP62" s="94" t="e">
        <f>VLOOKUP(H62,'PORT PRODUCTIVITY 1'!$A$25:$G$83,3,FALSE)</f>
        <v>#N/A</v>
      </c>
      <c r="DQ62" s="276" t="str">
        <f t="shared" si="16"/>
        <v/>
      </c>
      <c r="DR62" s="276" t="str">
        <f t="shared" si="17"/>
        <v/>
      </c>
      <c r="DS62" s="276" t="str">
        <f t="shared" si="18"/>
        <v/>
      </c>
      <c r="DT62" s="276" t="str">
        <f t="shared" si="19"/>
        <v/>
      </c>
      <c r="DU62" s="276" t="str">
        <f t="shared" si="20"/>
        <v/>
      </c>
      <c r="DV62" s="276" t="str">
        <f t="shared" si="21"/>
        <v/>
      </c>
      <c r="DW62" s="277" t="str">
        <f t="shared" ref="DW62:DW125" si="48">IFERROR(AVERAGE(DQ62:DV62,DL62:DO62),"")</f>
        <v/>
      </c>
      <c r="DX62" s="278" t="str">
        <f t="shared" ref="DX62:DX125" si="49">IFERROR(STDEV(DL62:DO62)/10,"0")</f>
        <v>0</v>
      </c>
      <c r="DY62" s="279" t="str">
        <f t="shared" ref="DY62:DY125" si="50">IFERROR(STDEV(DQ62:DV62)/10,"0")</f>
        <v>0</v>
      </c>
      <c r="DZ62" s="280" t="str">
        <f t="shared" ref="DZ62:DZ125" si="51">IFERROR((STDEV(DL62:DO62,DQ62:DV62)/10),"")</f>
        <v/>
      </c>
      <c r="EA62" s="335">
        <f t="shared" si="35"/>
        <v>0</v>
      </c>
      <c r="EB62" s="335">
        <f t="shared" si="36"/>
        <v>0</v>
      </c>
      <c r="EC62" s="335">
        <f t="shared" si="37"/>
        <v>0</v>
      </c>
    </row>
    <row r="63" spans="2:133" ht="27.75" customHeight="1" thickBot="1">
      <c r="B63" s="150"/>
      <c r="C63" s="146"/>
      <c r="D63" s="57"/>
      <c r="E63" s="43"/>
      <c r="F63" s="74"/>
      <c r="G63" s="74"/>
      <c r="H63" s="74"/>
      <c r="I63" s="74"/>
      <c r="J63" s="74"/>
      <c r="K63" s="176"/>
      <c r="L63" s="176"/>
      <c r="M63" s="176"/>
      <c r="N63" s="176"/>
      <c r="O63" s="164"/>
      <c r="P63" s="164"/>
      <c r="Q63" s="150"/>
      <c r="R63" s="150"/>
      <c r="S63" s="150"/>
      <c r="T63" s="150"/>
      <c r="U63" s="319"/>
      <c r="V63" s="326"/>
      <c r="W63" s="317" t="str">
        <f t="shared" si="44"/>
        <v>0</v>
      </c>
      <c r="X63" s="150"/>
      <c r="Y63" s="150"/>
      <c r="Z63" s="150"/>
      <c r="AA63" s="177"/>
      <c r="AB63" s="40"/>
      <c r="AC63" s="40"/>
      <c r="AD63" s="40" t="str">
        <f t="shared" si="45"/>
        <v/>
      </c>
      <c r="AE63" s="186"/>
      <c r="AF63" s="106" t="str">
        <f t="shared" si="2"/>
        <v>0</v>
      </c>
      <c r="AG63" s="99">
        <f t="shared" si="39"/>
        <v>0</v>
      </c>
      <c r="AH63" s="105" t="str">
        <f t="shared" si="40"/>
        <v>0</v>
      </c>
      <c r="AI63" s="106" t="str">
        <f t="shared" si="26"/>
        <v>0</v>
      </c>
      <c r="AJ63" s="99" t="str">
        <f t="shared" si="27"/>
        <v/>
      </c>
      <c r="AK63" s="1" t="str">
        <f t="shared" si="28"/>
        <v/>
      </c>
      <c r="AL63" s="1" t="str">
        <f t="shared" si="29"/>
        <v/>
      </c>
      <c r="AM63" s="1" t="str">
        <f t="shared" si="30"/>
        <v/>
      </c>
      <c r="AN63" s="164" t="str">
        <f t="shared" si="31"/>
        <v/>
      </c>
      <c r="AO63" s="337">
        <f t="shared" si="32"/>
        <v>0</v>
      </c>
      <c r="AP63" s="308"/>
      <c r="AQ63" s="273">
        <f t="shared" si="33"/>
        <v>0</v>
      </c>
      <c r="DF63" s="104">
        <f t="shared" si="47"/>
        <v>0</v>
      </c>
      <c r="DG63" s="39" t="str">
        <f t="shared" si="41"/>
        <v/>
      </c>
      <c r="DH63" s="39" t="str">
        <f t="shared" si="42"/>
        <v/>
      </c>
      <c r="DJ63" s="98">
        <f t="shared" si="46"/>
        <v>0</v>
      </c>
      <c r="DK63" s="93" t="e">
        <f>VLOOKUP(H63,'PORT PRODUCTIVITY 1'!$A$25:$G$83,2,FALSE)</f>
        <v>#N/A</v>
      </c>
      <c r="DL63" s="97" t="str">
        <f t="shared" si="34"/>
        <v/>
      </c>
      <c r="DM63" s="97" t="str">
        <f t="shared" si="13"/>
        <v/>
      </c>
      <c r="DN63" s="97" t="str">
        <f t="shared" si="14"/>
        <v/>
      </c>
      <c r="DO63" s="97" t="str">
        <f t="shared" si="15"/>
        <v/>
      </c>
      <c r="DP63" s="94" t="e">
        <f>VLOOKUP(H63,'PORT PRODUCTIVITY 1'!$A$25:$G$83,3,FALSE)</f>
        <v>#N/A</v>
      </c>
      <c r="DQ63" s="276" t="str">
        <f t="shared" si="16"/>
        <v/>
      </c>
      <c r="DR63" s="276" t="str">
        <f t="shared" si="17"/>
        <v/>
      </c>
      <c r="DS63" s="276" t="str">
        <f t="shared" si="18"/>
        <v/>
      </c>
      <c r="DT63" s="276" t="str">
        <f t="shared" si="19"/>
        <v/>
      </c>
      <c r="DU63" s="276" t="str">
        <f t="shared" si="20"/>
        <v/>
      </c>
      <c r="DV63" s="276" t="str">
        <f t="shared" si="21"/>
        <v/>
      </c>
      <c r="DW63" s="277" t="str">
        <f t="shared" si="48"/>
        <v/>
      </c>
      <c r="DX63" s="278" t="str">
        <f t="shared" si="49"/>
        <v>0</v>
      </c>
      <c r="DY63" s="279" t="str">
        <f t="shared" si="50"/>
        <v>0</v>
      </c>
      <c r="DZ63" s="280" t="str">
        <f t="shared" si="51"/>
        <v/>
      </c>
      <c r="EA63" s="335">
        <f t="shared" si="35"/>
        <v>0</v>
      </c>
      <c r="EB63" s="335">
        <f t="shared" si="36"/>
        <v>0</v>
      </c>
      <c r="EC63" s="335">
        <f t="shared" si="37"/>
        <v>0</v>
      </c>
    </row>
    <row r="64" spans="2:133" ht="27.75" customHeight="1" thickBot="1">
      <c r="B64" s="150"/>
      <c r="C64" s="146"/>
      <c r="D64" s="57"/>
      <c r="E64" s="43"/>
      <c r="F64" s="74"/>
      <c r="G64" s="74"/>
      <c r="H64" s="74"/>
      <c r="I64" s="74"/>
      <c r="J64" s="74"/>
      <c r="K64" s="176"/>
      <c r="L64" s="176"/>
      <c r="M64" s="176"/>
      <c r="N64" s="176"/>
      <c r="O64" s="164"/>
      <c r="P64" s="164"/>
      <c r="Q64" s="150"/>
      <c r="R64" s="150"/>
      <c r="S64" s="150"/>
      <c r="T64" s="150"/>
      <c r="U64" s="319"/>
      <c r="V64" s="326"/>
      <c r="W64" s="317" t="str">
        <f t="shared" si="44"/>
        <v>0</v>
      </c>
      <c r="X64" s="150"/>
      <c r="Y64" s="150"/>
      <c r="Z64" s="150"/>
      <c r="AA64" s="177"/>
      <c r="AB64" s="40"/>
      <c r="AC64" s="40"/>
      <c r="AD64" s="40" t="str">
        <f t="shared" si="45"/>
        <v/>
      </c>
      <c r="AE64" s="186"/>
      <c r="AF64" s="106" t="str">
        <f t="shared" si="2"/>
        <v>0</v>
      </c>
      <c r="AG64" s="99">
        <f t="shared" si="39"/>
        <v>0</v>
      </c>
      <c r="AH64" s="105" t="str">
        <f t="shared" si="40"/>
        <v>0</v>
      </c>
      <c r="AI64" s="106" t="str">
        <f t="shared" si="26"/>
        <v>0</v>
      </c>
      <c r="AJ64" s="99" t="str">
        <f t="shared" si="27"/>
        <v/>
      </c>
      <c r="AK64" s="1" t="str">
        <f t="shared" si="28"/>
        <v/>
      </c>
      <c r="AL64" s="1" t="str">
        <f t="shared" si="29"/>
        <v/>
      </c>
      <c r="AM64" s="1" t="str">
        <f t="shared" si="30"/>
        <v/>
      </c>
      <c r="AN64" s="164" t="str">
        <f t="shared" si="31"/>
        <v/>
      </c>
      <c r="AO64" s="337">
        <f t="shared" si="32"/>
        <v>0</v>
      </c>
      <c r="AP64" s="308"/>
      <c r="AQ64" s="273">
        <f t="shared" si="33"/>
        <v>0</v>
      </c>
      <c r="DF64" s="104">
        <f t="shared" si="47"/>
        <v>0</v>
      </c>
      <c r="DG64" s="39" t="str">
        <f t="shared" si="41"/>
        <v/>
      </c>
      <c r="DH64" s="39" t="str">
        <f t="shared" si="42"/>
        <v/>
      </c>
      <c r="DJ64" s="98">
        <f t="shared" si="46"/>
        <v>0</v>
      </c>
      <c r="DK64" s="93" t="e">
        <f>VLOOKUP(H64,'PORT PRODUCTIVITY 1'!$A$25:$G$83,2,FALSE)</f>
        <v>#N/A</v>
      </c>
      <c r="DL64" s="97" t="str">
        <f t="shared" si="34"/>
        <v/>
      </c>
      <c r="DM64" s="97" t="str">
        <f t="shared" si="13"/>
        <v/>
      </c>
      <c r="DN64" s="97" t="str">
        <f t="shared" si="14"/>
        <v/>
      </c>
      <c r="DO64" s="97" t="str">
        <f t="shared" si="15"/>
        <v/>
      </c>
      <c r="DP64" s="94" t="e">
        <f>VLOOKUP(H64,'PORT PRODUCTIVITY 1'!$A$25:$G$83,3,FALSE)</f>
        <v>#N/A</v>
      </c>
      <c r="DQ64" s="276" t="str">
        <f t="shared" si="16"/>
        <v/>
      </c>
      <c r="DR64" s="276" t="str">
        <f t="shared" si="17"/>
        <v/>
      </c>
      <c r="DS64" s="276" t="str">
        <f t="shared" si="18"/>
        <v/>
      </c>
      <c r="DT64" s="276" t="str">
        <f t="shared" si="19"/>
        <v/>
      </c>
      <c r="DU64" s="276" t="str">
        <f t="shared" si="20"/>
        <v/>
      </c>
      <c r="DV64" s="276" t="str">
        <f t="shared" si="21"/>
        <v/>
      </c>
      <c r="DW64" s="277" t="str">
        <f t="shared" si="48"/>
        <v/>
      </c>
      <c r="DX64" s="278" t="str">
        <f t="shared" si="49"/>
        <v>0</v>
      </c>
      <c r="DY64" s="279" t="str">
        <f t="shared" si="50"/>
        <v>0</v>
      </c>
      <c r="DZ64" s="280" t="str">
        <f t="shared" si="51"/>
        <v/>
      </c>
      <c r="EA64" s="335">
        <f t="shared" si="35"/>
        <v>0</v>
      </c>
      <c r="EB64" s="335">
        <f t="shared" si="36"/>
        <v>0</v>
      </c>
      <c r="EC64" s="335">
        <f t="shared" si="37"/>
        <v>0</v>
      </c>
    </row>
    <row r="65" spans="2:133" ht="27.75" customHeight="1" thickBot="1">
      <c r="B65" s="150"/>
      <c r="C65" s="146"/>
      <c r="D65" s="57"/>
      <c r="E65" s="43"/>
      <c r="F65" s="74"/>
      <c r="G65" s="74"/>
      <c r="H65" s="74"/>
      <c r="I65" s="74"/>
      <c r="J65" s="74"/>
      <c r="K65" s="176"/>
      <c r="L65" s="176"/>
      <c r="M65" s="176"/>
      <c r="N65" s="176"/>
      <c r="O65" s="164"/>
      <c r="P65" s="164"/>
      <c r="Q65" s="150"/>
      <c r="R65" s="150"/>
      <c r="S65" s="150"/>
      <c r="T65" s="150"/>
      <c r="U65" s="319"/>
      <c r="V65" s="326"/>
      <c r="W65" s="317" t="str">
        <f t="shared" si="44"/>
        <v>0</v>
      </c>
      <c r="X65" s="150"/>
      <c r="Y65" s="150"/>
      <c r="Z65" s="150"/>
      <c r="AA65" s="177"/>
      <c r="AB65" s="40"/>
      <c r="AC65" s="40"/>
      <c r="AD65" s="40" t="str">
        <f t="shared" si="45"/>
        <v/>
      </c>
      <c r="AE65" s="186"/>
      <c r="AF65" s="106" t="str">
        <f t="shared" si="2"/>
        <v>0</v>
      </c>
      <c r="AG65" s="99">
        <f t="shared" si="39"/>
        <v>0</v>
      </c>
      <c r="AH65" s="105" t="str">
        <f t="shared" si="40"/>
        <v>0</v>
      </c>
      <c r="AI65" s="106" t="str">
        <f t="shared" si="26"/>
        <v>0</v>
      </c>
      <c r="AJ65" s="99" t="str">
        <f t="shared" si="27"/>
        <v/>
      </c>
      <c r="AK65" s="1" t="str">
        <f t="shared" si="28"/>
        <v/>
      </c>
      <c r="AL65" s="1" t="str">
        <f t="shared" si="29"/>
        <v/>
      </c>
      <c r="AM65" s="1" t="str">
        <f t="shared" si="30"/>
        <v/>
      </c>
      <c r="AN65" s="164" t="str">
        <f t="shared" si="31"/>
        <v/>
      </c>
      <c r="AO65" s="337">
        <f t="shared" si="32"/>
        <v>0</v>
      </c>
      <c r="AP65" s="308"/>
      <c r="AQ65" s="273">
        <f t="shared" si="33"/>
        <v>0</v>
      </c>
      <c r="DF65" s="104">
        <f t="shared" si="47"/>
        <v>0</v>
      </c>
      <c r="DG65" s="39" t="str">
        <f t="shared" si="41"/>
        <v/>
      </c>
      <c r="DH65" s="39" t="str">
        <f t="shared" si="42"/>
        <v/>
      </c>
      <c r="DJ65" s="98">
        <f t="shared" si="46"/>
        <v>0</v>
      </c>
      <c r="DK65" s="93" t="e">
        <f>VLOOKUP(H65,'PORT PRODUCTIVITY 1'!$A$25:$G$83,2,FALSE)</f>
        <v>#N/A</v>
      </c>
      <c r="DL65" s="97" t="str">
        <f t="shared" si="34"/>
        <v/>
      </c>
      <c r="DM65" s="97" t="str">
        <f t="shared" si="13"/>
        <v/>
      </c>
      <c r="DN65" s="97" t="str">
        <f t="shared" si="14"/>
        <v/>
      </c>
      <c r="DO65" s="97" t="str">
        <f t="shared" si="15"/>
        <v/>
      </c>
      <c r="DP65" s="94" t="e">
        <f>VLOOKUP(H65,'PORT PRODUCTIVITY 1'!$A$25:$G$83,3,FALSE)</f>
        <v>#N/A</v>
      </c>
      <c r="DQ65" s="276" t="str">
        <f t="shared" si="16"/>
        <v/>
      </c>
      <c r="DR65" s="276" t="str">
        <f t="shared" si="17"/>
        <v/>
      </c>
      <c r="DS65" s="276" t="str">
        <f t="shared" si="18"/>
        <v/>
      </c>
      <c r="DT65" s="276" t="str">
        <f t="shared" si="19"/>
        <v/>
      </c>
      <c r="DU65" s="276" t="str">
        <f t="shared" si="20"/>
        <v/>
      </c>
      <c r="DV65" s="276" t="str">
        <f t="shared" si="21"/>
        <v/>
      </c>
      <c r="DW65" s="277" t="str">
        <f t="shared" si="48"/>
        <v/>
      </c>
      <c r="DX65" s="278" t="str">
        <f t="shared" si="49"/>
        <v>0</v>
      </c>
      <c r="DY65" s="279" t="str">
        <f t="shared" si="50"/>
        <v>0</v>
      </c>
      <c r="DZ65" s="280" t="str">
        <f t="shared" si="51"/>
        <v/>
      </c>
      <c r="EA65" s="335">
        <f t="shared" si="35"/>
        <v>0</v>
      </c>
      <c r="EB65" s="335">
        <f t="shared" si="36"/>
        <v>0</v>
      </c>
      <c r="EC65" s="335">
        <f t="shared" si="37"/>
        <v>0</v>
      </c>
    </row>
    <row r="66" spans="2:133" ht="27.75" customHeight="1" thickBot="1">
      <c r="B66" s="150"/>
      <c r="C66" s="146"/>
      <c r="D66" s="57"/>
      <c r="E66" s="43"/>
      <c r="F66" s="74"/>
      <c r="G66" s="74"/>
      <c r="H66" s="74"/>
      <c r="I66" s="74"/>
      <c r="J66" s="74"/>
      <c r="K66" s="176"/>
      <c r="L66" s="176"/>
      <c r="M66" s="176"/>
      <c r="N66" s="176"/>
      <c r="O66" s="164"/>
      <c r="P66" s="164"/>
      <c r="Q66" s="150"/>
      <c r="R66" s="150"/>
      <c r="S66" s="150"/>
      <c r="T66" s="150"/>
      <c r="U66" s="319"/>
      <c r="V66" s="326"/>
      <c r="W66" s="317" t="str">
        <f t="shared" si="44"/>
        <v>0</v>
      </c>
      <c r="X66" s="150"/>
      <c r="Y66" s="150"/>
      <c r="Z66" s="150"/>
      <c r="AA66" s="177"/>
      <c r="AB66" s="40"/>
      <c r="AC66" s="40"/>
      <c r="AD66" s="40" t="str">
        <f t="shared" si="45"/>
        <v/>
      </c>
      <c r="AE66" s="186"/>
      <c r="AF66" s="106" t="str">
        <f t="shared" si="2"/>
        <v>0</v>
      </c>
      <c r="AG66" s="99">
        <f t="shared" si="39"/>
        <v>0</v>
      </c>
      <c r="AH66" s="105" t="str">
        <f t="shared" si="40"/>
        <v>0</v>
      </c>
      <c r="AI66" s="106" t="str">
        <f t="shared" si="26"/>
        <v>0</v>
      </c>
      <c r="AJ66" s="99" t="str">
        <f t="shared" si="27"/>
        <v/>
      </c>
      <c r="AK66" s="1" t="str">
        <f t="shared" si="28"/>
        <v/>
      </c>
      <c r="AL66" s="1" t="str">
        <f t="shared" si="29"/>
        <v/>
      </c>
      <c r="AM66" s="1" t="str">
        <f t="shared" si="30"/>
        <v/>
      </c>
      <c r="AN66" s="164" t="str">
        <f t="shared" si="31"/>
        <v/>
      </c>
      <c r="AO66" s="337">
        <f t="shared" si="32"/>
        <v>0</v>
      </c>
      <c r="AP66" s="308"/>
      <c r="AQ66" s="273">
        <f t="shared" si="33"/>
        <v>0</v>
      </c>
      <c r="DF66" s="104">
        <f t="shared" si="47"/>
        <v>0</v>
      </c>
      <c r="DG66" s="39" t="str">
        <f t="shared" si="41"/>
        <v/>
      </c>
      <c r="DH66" s="39" t="str">
        <f t="shared" si="42"/>
        <v/>
      </c>
      <c r="DJ66" s="98">
        <f t="shared" si="46"/>
        <v>0</v>
      </c>
      <c r="DK66" s="93" t="e">
        <f>VLOOKUP(H66,'PORT PRODUCTIVITY 1'!$A$25:$G$83,2,FALSE)</f>
        <v>#N/A</v>
      </c>
      <c r="DL66" s="97" t="str">
        <f t="shared" si="34"/>
        <v/>
      </c>
      <c r="DM66" s="97" t="str">
        <f t="shared" si="13"/>
        <v/>
      </c>
      <c r="DN66" s="97" t="str">
        <f t="shared" si="14"/>
        <v/>
      </c>
      <c r="DO66" s="97" t="str">
        <f t="shared" si="15"/>
        <v/>
      </c>
      <c r="DP66" s="94" t="e">
        <f>VLOOKUP(H66,'PORT PRODUCTIVITY 1'!$A$25:$G$83,3,FALSE)</f>
        <v>#N/A</v>
      </c>
      <c r="DQ66" s="276" t="str">
        <f t="shared" si="16"/>
        <v/>
      </c>
      <c r="DR66" s="276" t="str">
        <f t="shared" si="17"/>
        <v/>
      </c>
      <c r="DS66" s="276" t="str">
        <f t="shared" si="18"/>
        <v/>
      </c>
      <c r="DT66" s="276" t="str">
        <f t="shared" si="19"/>
        <v/>
      </c>
      <c r="DU66" s="276" t="str">
        <f t="shared" si="20"/>
        <v/>
      </c>
      <c r="DV66" s="276" t="str">
        <f t="shared" si="21"/>
        <v/>
      </c>
      <c r="DW66" s="277" t="str">
        <f t="shared" si="48"/>
        <v/>
      </c>
      <c r="DX66" s="278" t="str">
        <f t="shared" si="49"/>
        <v>0</v>
      </c>
      <c r="DY66" s="279" t="str">
        <f t="shared" si="50"/>
        <v>0</v>
      </c>
      <c r="DZ66" s="280" t="str">
        <f t="shared" si="51"/>
        <v/>
      </c>
      <c r="EA66" s="335">
        <f t="shared" si="35"/>
        <v>0</v>
      </c>
      <c r="EB66" s="335">
        <f t="shared" si="36"/>
        <v>0</v>
      </c>
      <c r="EC66" s="335">
        <f t="shared" si="37"/>
        <v>0</v>
      </c>
    </row>
    <row r="67" spans="2:133" ht="27.75" customHeight="1" thickBot="1">
      <c r="B67" s="150"/>
      <c r="C67" s="146"/>
      <c r="D67" s="57"/>
      <c r="E67" s="43"/>
      <c r="F67" s="74"/>
      <c r="G67" s="74"/>
      <c r="H67" s="74"/>
      <c r="I67" s="74"/>
      <c r="J67" s="74"/>
      <c r="K67" s="176"/>
      <c r="L67" s="176"/>
      <c r="M67" s="176"/>
      <c r="N67" s="176"/>
      <c r="O67" s="164"/>
      <c r="P67" s="164"/>
      <c r="Q67" s="150"/>
      <c r="R67" s="150"/>
      <c r="S67" s="150"/>
      <c r="T67" s="150"/>
      <c r="U67" s="319"/>
      <c r="V67" s="326"/>
      <c r="W67" s="317" t="str">
        <f t="shared" si="44"/>
        <v>0</v>
      </c>
      <c r="X67" s="150"/>
      <c r="Y67" s="150"/>
      <c r="Z67" s="150"/>
      <c r="AA67" s="177"/>
      <c r="AB67" s="40"/>
      <c r="AC67" s="40"/>
      <c r="AD67" s="40" t="str">
        <f t="shared" si="45"/>
        <v/>
      </c>
      <c r="AE67" s="186"/>
      <c r="AF67" s="106" t="str">
        <f t="shared" ref="AF67:AF130" si="52">IFERROR((STDEV(X67:AD67)/100),"0")</f>
        <v>0</v>
      </c>
      <c r="AG67" s="99">
        <f t="shared" si="39"/>
        <v>0</v>
      </c>
      <c r="AH67" s="105" t="str">
        <f t="shared" si="40"/>
        <v>0</v>
      </c>
      <c r="AI67" s="106" t="str">
        <f t="shared" si="26"/>
        <v>0</v>
      </c>
      <c r="AJ67" s="99" t="str">
        <f t="shared" si="27"/>
        <v/>
      </c>
      <c r="AK67" s="1" t="str">
        <f t="shared" si="28"/>
        <v/>
      </c>
      <c r="AL67" s="1" t="str">
        <f t="shared" si="29"/>
        <v/>
      </c>
      <c r="AM67" s="1" t="str">
        <f t="shared" si="30"/>
        <v/>
      </c>
      <c r="AN67" s="164" t="str">
        <f t="shared" si="31"/>
        <v/>
      </c>
      <c r="AO67" s="337">
        <f t="shared" si="32"/>
        <v>0</v>
      </c>
      <c r="AP67" s="308"/>
      <c r="AQ67" s="273">
        <f t="shared" si="33"/>
        <v>0</v>
      </c>
      <c r="DF67" s="104">
        <f t="shared" si="47"/>
        <v>0</v>
      </c>
      <c r="DG67" s="39" t="str">
        <f t="shared" si="41"/>
        <v/>
      </c>
      <c r="DH67" s="39" t="str">
        <f t="shared" si="42"/>
        <v/>
      </c>
      <c r="DJ67" s="98">
        <f t="shared" si="46"/>
        <v>0</v>
      </c>
      <c r="DK67" s="93" t="e">
        <f>VLOOKUP(H67,'PORT PRODUCTIVITY 1'!$A$25:$G$83,2,FALSE)</f>
        <v>#N/A</v>
      </c>
      <c r="DL67" s="97" t="str">
        <f t="shared" si="34"/>
        <v/>
      </c>
      <c r="DM67" s="97" t="str">
        <f t="shared" si="13"/>
        <v/>
      </c>
      <c r="DN67" s="97" t="str">
        <f t="shared" si="14"/>
        <v/>
      </c>
      <c r="DO67" s="97" t="str">
        <f t="shared" si="15"/>
        <v/>
      </c>
      <c r="DP67" s="94" t="e">
        <f>VLOOKUP(H67,'PORT PRODUCTIVITY 1'!$A$25:$G$83,3,FALSE)</f>
        <v>#N/A</v>
      </c>
      <c r="DQ67" s="276" t="str">
        <f t="shared" si="16"/>
        <v/>
      </c>
      <c r="DR67" s="276" t="str">
        <f t="shared" si="17"/>
        <v/>
      </c>
      <c r="DS67" s="276" t="str">
        <f t="shared" si="18"/>
        <v/>
      </c>
      <c r="DT67" s="276" t="str">
        <f t="shared" si="19"/>
        <v/>
      </c>
      <c r="DU67" s="276" t="str">
        <f t="shared" si="20"/>
        <v/>
      </c>
      <c r="DV67" s="276" t="str">
        <f t="shared" si="21"/>
        <v/>
      </c>
      <c r="DW67" s="277" t="str">
        <f t="shared" si="48"/>
        <v/>
      </c>
      <c r="DX67" s="278" t="str">
        <f t="shared" si="49"/>
        <v>0</v>
      </c>
      <c r="DY67" s="279" t="str">
        <f t="shared" si="50"/>
        <v>0</v>
      </c>
      <c r="DZ67" s="280" t="str">
        <f t="shared" si="51"/>
        <v/>
      </c>
      <c r="EA67" s="335">
        <f t="shared" si="35"/>
        <v>0</v>
      </c>
      <c r="EB67" s="335">
        <f t="shared" si="36"/>
        <v>0</v>
      </c>
      <c r="EC67" s="335">
        <f t="shared" si="37"/>
        <v>0</v>
      </c>
    </row>
    <row r="68" spans="2:133" ht="27.75" customHeight="1" thickBot="1">
      <c r="B68" s="150"/>
      <c r="C68" s="146"/>
      <c r="D68" s="57"/>
      <c r="E68" s="43"/>
      <c r="F68" s="74"/>
      <c r="G68" s="74"/>
      <c r="H68" s="74"/>
      <c r="I68" s="74"/>
      <c r="J68" s="74"/>
      <c r="K68" s="176"/>
      <c r="L68" s="176"/>
      <c r="M68" s="176"/>
      <c r="N68" s="176"/>
      <c r="O68" s="164"/>
      <c r="P68" s="164"/>
      <c r="Q68" s="150"/>
      <c r="R68" s="150"/>
      <c r="S68" s="150"/>
      <c r="T68" s="150"/>
      <c r="U68" s="319"/>
      <c r="V68" s="326"/>
      <c r="W68" s="317" t="str">
        <f t="shared" si="44"/>
        <v>0</v>
      </c>
      <c r="X68" s="150"/>
      <c r="Y68" s="150"/>
      <c r="Z68" s="150"/>
      <c r="AA68" s="177"/>
      <c r="AB68" s="40"/>
      <c r="AC68" s="40"/>
      <c r="AD68" s="40" t="str">
        <f t="shared" si="45"/>
        <v/>
      </c>
      <c r="AE68" s="186"/>
      <c r="AF68" s="106" t="str">
        <f t="shared" si="52"/>
        <v>0</v>
      </c>
      <c r="AG68" s="99">
        <f t="shared" si="39"/>
        <v>0</v>
      </c>
      <c r="AH68" s="105" t="str">
        <f t="shared" si="40"/>
        <v>0</v>
      </c>
      <c r="AI68" s="106" t="str">
        <f t="shared" si="26"/>
        <v>0</v>
      </c>
      <c r="AJ68" s="99" t="str">
        <f t="shared" si="27"/>
        <v/>
      </c>
      <c r="AK68" s="1" t="str">
        <f t="shared" si="28"/>
        <v/>
      </c>
      <c r="AL68" s="1" t="str">
        <f t="shared" si="29"/>
        <v/>
      </c>
      <c r="AM68" s="1" t="str">
        <f t="shared" si="30"/>
        <v/>
      </c>
      <c r="AN68" s="164" t="str">
        <f t="shared" si="31"/>
        <v/>
      </c>
      <c r="AO68" s="337">
        <f t="shared" si="32"/>
        <v>0</v>
      </c>
      <c r="AP68" s="309"/>
      <c r="AQ68" s="273">
        <f t="shared" si="33"/>
        <v>0</v>
      </c>
      <c r="DF68" s="104">
        <f t="shared" si="47"/>
        <v>0</v>
      </c>
      <c r="DG68" s="39" t="str">
        <f t="shared" si="41"/>
        <v/>
      </c>
      <c r="DH68" s="39" t="str">
        <f t="shared" si="42"/>
        <v/>
      </c>
      <c r="DJ68" s="98">
        <f t="shared" si="46"/>
        <v>0</v>
      </c>
      <c r="DK68" s="93" t="e">
        <f>VLOOKUP(H68,'PORT PRODUCTIVITY 1'!$A$25:$G$83,2,FALSE)</f>
        <v>#N/A</v>
      </c>
      <c r="DL68" s="97" t="str">
        <f t="shared" si="34"/>
        <v/>
      </c>
      <c r="DM68" s="97" t="str">
        <f t="shared" si="13"/>
        <v/>
      </c>
      <c r="DN68" s="97" t="str">
        <f t="shared" si="14"/>
        <v/>
      </c>
      <c r="DO68" s="97" t="str">
        <f t="shared" si="15"/>
        <v/>
      </c>
      <c r="DP68" s="94" t="e">
        <f>VLOOKUP(H68,'PORT PRODUCTIVITY 1'!$A$25:$G$83,3,FALSE)</f>
        <v>#N/A</v>
      </c>
      <c r="DQ68" s="276" t="str">
        <f t="shared" si="16"/>
        <v/>
      </c>
      <c r="DR68" s="276" t="str">
        <f t="shared" si="17"/>
        <v/>
      </c>
      <c r="DS68" s="276" t="str">
        <f t="shared" si="18"/>
        <v/>
      </c>
      <c r="DT68" s="276" t="str">
        <f t="shared" si="19"/>
        <v/>
      </c>
      <c r="DU68" s="276" t="str">
        <f t="shared" si="20"/>
        <v/>
      </c>
      <c r="DV68" s="276" t="str">
        <f t="shared" si="21"/>
        <v/>
      </c>
      <c r="DW68" s="277" t="str">
        <f t="shared" si="48"/>
        <v/>
      </c>
      <c r="DX68" s="278" t="str">
        <f t="shared" si="49"/>
        <v>0</v>
      </c>
      <c r="DY68" s="279" t="str">
        <f t="shared" si="50"/>
        <v>0</v>
      </c>
      <c r="DZ68" s="280" t="str">
        <f t="shared" si="51"/>
        <v/>
      </c>
      <c r="EA68" s="335">
        <f t="shared" si="35"/>
        <v>0</v>
      </c>
      <c r="EB68" s="335">
        <f t="shared" si="36"/>
        <v>0</v>
      </c>
      <c r="EC68" s="335">
        <f t="shared" si="37"/>
        <v>0</v>
      </c>
    </row>
    <row r="69" spans="2:133" ht="27.75" customHeight="1" thickBot="1">
      <c r="B69" s="150"/>
      <c r="C69" s="146"/>
      <c r="D69" s="57"/>
      <c r="E69" s="43"/>
      <c r="F69" s="74"/>
      <c r="G69" s="74"/>
      <c r="H69" s="74"/>
      <c r="I69" s="74"/>
      <c r="J69" s="74"/>
      <c r="K69" s="176"/>
      <c r="L69" s="176"/>
      <c r="M69" s="176"/>
      <c r="N69" s="176"/>
      <c r="O69" s="164"/>
      <c r="P69" s="164"/>
      <c r="Q69" s="150"/>
      <c r="R69" s="150"/>
      <c r="S69" s="150"/>
      <c r="T69" s="150"/>
      <c r="U69" s="319"/>
      <c r="V69" s="326"/>
      <c r="W69" s="317" t="str">
        <f t="shared" si="44"/>
        <v>0</v>
      </c>
      <c r="X69" s="150"/>
      <c r="Y69" s="150"/>
      <c r="Z69" s="150"/>
      <c r="AA69" s="177"/>
      <c r="AB69" s="40"/>
      <c r="AC69" s="40"/>
      <c r="AD69" s="40" t="str">
        <f t="shared" si="45"/>
        <v/>
      </c>
      <c r="AE69" s="186"/>
      <c r="AF69" s="106" t="str">
        <f t="shared" si="52"/>
        <v>0</v>
      </c>
      <c r="AG69" s="99">
        <f t="shared" si="39"/>
        <v>0</v>
      </c>
      <c r="AH69" s="105" t="str">
        <f t="shared" si="40"/>
        <v>0</v>
      </c>
      <c r="AI69" s="106" t="str">
        <f t="shared" si="26"/>
        <v>0</v>
      </c>
      <c r="AJ69" s="99" t="str">
        <f t="shared" si="27"/>
        <v/>
      </c>
      <c r="AK69" s="1" t="str">
        <f t="shared" si="28"/>
        <v/>
      </c>
      <c r="AL69" s="1" t="str">
        <f t="shared" si="29"/>
        <v/>
      </c>
      <c r="AM69" s="1" t="str">
        <f t="shared" si="30"/>
        <v/>
      </c>
      <c r="AN69" s="164" t="str">
        <f t="shared" si="31"/>
        <v/>
      </c>
      <c r="AO69" s="337">
        <f t="shared" si="32"/>
        <v>0</v>
      </c>
      <c r="AP69" s="301"/>
      <c r="AQ69" s="273">
        <f t="shared" si="33"/>
        <v>0</v>
      </c>
      <c r="DF69" s="104">
        <f t="shared" si="47"/>
        <v>0</v>
      </c>
      <c r="DG69" s="39" t="str">
        <f t="shared" si="41"/>
        <v/>
      </c>
      <c r="DH69" s="39" t="str">
        <f t="shared" si="42"/>
        <v/>
      </c>
      <c r="DJ69" s="98">
        <f t="shared" si="46"/>
        <v>0</v>
      </c>
      <c r="DK69" s="93" t="e">
        <f>VLOOKUP(H69,'PORT PRODUCTIVITY 1'!$A$25:$G$83,2,FALSE)</f>
        <v>#N/A</v>
      </c>
      <c r="DL69" s="97" t="str">
        <f t="shared" si="34"/>
        <v/>
      </c>
      <c r="DM69" s="97" t="str">
        <f t="shared" si="13"/>
        <v/>
      </c>
      <c r="DN69" s="97" t="str">
        <f t="shared" si="14"/>
        <v/>
      </c>
      <c r="DO69" s="97" t="str">
        <f t="shared" si="15"/>
        <v/>
      </c>
      <c r="DP69" s="94" t="e">
        <f>VLOOKUP(H69,'PORT PRODUCTIVITY 1'!$A$25:$G$83,3,FALSE)</f>
        <v>#N/A</v>
      </c>
      <c r="DQ69" s="276" t="str">
        <f t="shared" si="16"/>
        <v/>
      </c>
      <c r="DR69" s="276" t="str">
        <f t="shared" si="17"/>
        <v/>
      </c>
      <c r="DS69" s="276" t="str">
        <f t="shared" si="18"/>
        <v/>
      </c>
      <c r="DT69" s="276" t="str">
        <f t="shared" si="19"/>
        <v/>
      </c>
      <c r="DU69" s="276" t="str">
        <f t="shared" si="20"/>
        <v/>
      </c>
      <c r="DV69" s="276" t="str">
        <f t="shared" si="21"/>
        <v/>
      </c>
      <c r="DW69" s="277" t="str">
        <f t="shared" si="48"/>
        <v/>
      </c>
      <c r="DX69" s="278" t="str">
        <f t="shared" si="49"/>
        <v>0</v>
      </c>
      <c r="DY69" s="279" t="str">
        <f t="shared" si="50"/>
        <v>0</v>
      </c>
      <c r="DZ69" s="280" t="str">
        <f t="shared" si="51"/>
        <v/>
      </c>
      <c r="EA69" s="335">
        <f t="shared" si="35"/>
        <v>0</v>
      </c>
      <c r="EB69" s="335">
        <f t="shared" si="36"/>
        <v>0</v>
      </c>
      <c r="EC69" s="335">
        <f t="shared" si="37"/>
        <v>0</v>
      </c>
    </row>
    <row r="70" spans="2:133" ht="27.75" customHeight="1" thickBot="1">
      <c r="B70" s="150"/>
      <c r="C70" s="146"/>
      <c r="D70" s="57"/>
      <c r="E70" s="43"/>
      <c r="F70" s="74"/>
      <c r="G70" s="74"/>
      <c r="H70" s="74"/>
      <c r="I70" s="74"/>
      <c r="J70" s="74"/>
      <c r="K70" s="176"/>
      <c r="L70" s="176"/>
      <c r="M70" s="176"/>
      <c r="N70" s="176"/>
      <c r="O70" s="164"/>
      <c r="P70" s="164"/>
      <c r="Q70" s="150"/>
      <c r="R70" s="150"/>
      <c r="S70" s="150"/>
      <c r="T70" s="150"/>
      <c r="U70" s="319"/>
      <c r="V70" s="326"/>
      <c r="W70" s="317" t="str">
        <f t="shared" si="44"/>
        <v>0</v>
      </c>
      <c r="X70" s="150"/>
      <c r="Y70" s="150"/>
      <c r="Z70" s="150"/>
      <c r="AA70" s="177"/>
      <c r="AB70" s="40"/>
      <c r="AC70" s="40"/>
      <c r="AD70" s="40" t="str">
        <f t="shared" si="45"/>
        <v/>
      </c>
      <c r="AE70" s="186"/>
      <c r="AF70" s="106" t="str">
        <f t="shared" si="52"/>
        <v>0</v>
      </c>
      <c r="AG70" s="99">
        <f t="shared" si="39"/>
        <v>0</v>
      </c>
      <c r="AH70" s="105" t="str">
        <f t="shared" si="40"/>
        <v>0</v>
      </c>
      <c r="AI70" s="106" t="str">
        <f t="shared" si="26"/>
        <v>0</v>
      </c>
      <c r="AJ70" s="99" t="str">
        <f t="shared" si="27"/>
        <v/>
      </c>
      <c r="AK70" s="1" t="str">
        <f t="shared" si="28"/>
        <v/>
      </c>
      <c r="AL70" s="1" t="str">
        <f t="shared" si="29"/>
        <v/>
      </c>
      <c r="AM70" s="1" t="str">
        <f t="shared" si="30"/>
        <v/>
      </c>
      <c r="AN70" s="164" t="str">
        <f t="shared" si="31"/>
        <v/>
      </c>
      <c r="AO70" s="337">
        <f t="shared" si="32"/>
        <v>0</v>
      </c>
      <c r="AP70" s="301"/>
      <c r="AQ70" s="273">
        <f t="shared" si="33"/>
        <v>0</v>
      </c>
      <c r="DF70" s="104">
        <f t="shared" si="47"/>
        <v>0</v>
      </c>
      <c r="DG70" s="39" t="str">
        <f t="shared" si="41"/>
        <v/>
      </c>
      <c r="DH70" s="39" t="str">
        <f t="shared" si="42"/>
        <v/>
      </c>
      <c r="DJ70" s="98">
        <f t="shared" si="46"/>
        <v>0</v>
      </c>
      <c r="DK70" s="93" t="e">
        <f>VLOOKUP(H70,'PORT PRODUCTIVITY 1'!$A$25:$G$83,2,FALSE)</f>
        <v>#N/A</v>
      </c>
      <c r="DL70" s="97" t="str">
        <f t="shared" si="34"/>
        <v/>
      </c>
      <c r="DM70" s="97" t="str">
        <f t="shared" si="13"/>
        <v/>
      </c>
      <c r="DN70" s="97" t="str">
        <f t="shared" si="14"/>
        <v/>
      </c>
      <c r="DO70" s="97" t="str">
        <f t="shared" si="15"/>
        <v/>
      </c>
      <c r="DP70" s="94" t="e">
        <f>VLOOKUP(H70,'PORT PRODUCTIVITY 1'!$A$25:$G$83,3,FALSE)</f>
        <v>#N/A</v>
      </c>
      <c r="DQ70" s="276" t="str">
        <f t="shared" si="16"/>
        <v/>
      </c>
      <c r="DR70" s="276" t="str">
        <f t="shared" si="17"/>
        <v/>
      </c>
      <c r="DS70" s="276" t="str">
        <f t="shared" si="18"/>
        <v/>
      </c>
      <c r="DT70" s="276" t="str">
        <f t="shared" si="19"/>
        <v/>
      </c>
      <c r="DU70" s="276" t="str">
        <f t="shared" si="20"/>
        <v/>
      </c>
      <c r="DV70" s="276" t="str">
        <f t="shared" si="21"/>
        <v/>
      </c>
      <c r="DW70" s="277" t="str">
        <f t="shared" si="48"/>
        <v/>
      </c>
      <c r="DX70" s="278" t="str">
        <f t="shared" si="49"/>
        <v>0</v>
      </c>
      <c r="DY70" s="279" t="str">
        <f t="shared" si="50"/>
        <v>0</v>
      </c>
      <c r="DZ70" s="280" t="str">
        <f t="shared" si="51"/>
        <v/>
      </c>
      <c r="EA70" s="335">
        <f t="shared" si="35"/>
        <v>0</v>
      </c>
      <c r="EB70" s="335">
        <f t="shared" si="36"/>
        <v>0</v>
      </c>
      <c r="EC70" s="335">
        <f t="shared" si="37"/>
        <v>0</v>
      </c>
    </row>
    <row r="71" spans="2:133" ht="27.75" customHeight="1" thickBot="1">
      <c r="B71" s="150"/>
      <c r="C71" s="146"/>
      <c r="D71" s="57"/>
      <c r="E71" s="43"/>
      <c r="F71" s="74"/>
      <c r="G71" s="74"/>
      <c r="H71" s="74"/>
      <c r="I71" s="74"/>
      <c r="J71" s="74"/>
      <c r="K71" s="176"/>
      <c r="L71" s="176"/>
      <c r="M71" s="176"/>
      <c r="N71" s="176"/>
      <c r="O71" s="164"/>
      <c r="P71" s="164"/>
      <c r="Q71" s="151"/>
      <c r="R71" s="150"/>
      <c r="S71" s="150"/>
      <c r="T71" s="150"/>
      <c r="U71" s="319"/>
      <c r="V71" s="326"/>
      <c r="W71" s="317" t="str">
        <f t="shared" si="44"/>
        <v>0</v>
      </c>
      <c r="X71" s="150"/>
      <c r="Y71" s="150"/>
      <c r="Z71" s="150"/>
      <c r="AA71" s="177"/>
      <c r="AB71" s="40"/>
      <c r="AC71" s="40"/>
      <c r="AD71" s="40" t="str">
        <f t="shared" si="45"/>
        <v/>
      </c>
      <c r="AE71" s="186"/>
      <c r="AF71" s="106" t="str">
        <f t="shared" si="52"/>
        <v>0</v>
      </c>
      <c r="AG71" s="99">
        <f t="shared" si="39"/>
        <v>0</v>
      </c>
      <c r="AH71" s="105" t="str">
        <f t="shared" si="40"/>
        <v>0</v>
      </c>
      <c r="AI71" s="106" t="str">
        <f t="shared" si="26"/>
        <v>0</v>
      </c>
      <c r="AJ71" s="99" t="str">
        <f t="shared" si="27"/>
        <v/>
      </c>
      <c r="AK71" s="1" t="str">
        <f t="shared" si="28"/>
        <v/>
      </c>
      <c r="AL71" s="1" t="str">
        <f t="shared" si="29"/>
        <v/>
      </c>
      <c r="AM71" s="1" t="str">
        <f t="shared" si="30"/>
        <v/>
      </c>
      <c r="AN71" s="164" t="str">
        <f t="shared" si="31"/>
        <v/>
      </c>
      <c r="AO71" s="337">
        <f t="shared" si="32"/>
        <v>0</v>
      </c>
      <c r="AP71" s="303"/>
      <c r="AQ71" s="273">
        <f t="shared" si="33"/>
        <v>0</v>
      </c>
      <c r="DF71" s="104">
        <f t="shared" si="47"/>
        <v>0</v>
      </c>
      <c r="DG71" s="39" t="str">
        <f t="shared" si="41"/>
        <v/>
      </c>
      <c r="DH71" s="39" t="str">
        <f t="shared" si="42"/>
        <v/>
      </c>
      <c r="DJ71" s="98">
        <f t="shared" si="46"/>
        <v>0</v>
      </c>
      <c r="DK71" s="93" t="e">
        <f>VLOOKUP(H71,'PORT PRODUCTIVITY 1'!$A$25:$G$83,2,FALSE)</f>
        <v>#N/A</v>
      </c>
      <c r="DL71" s="97" t="str">
        <f t="shared" si="34"/>
        <v/>
      </c>
      <c r="DM71" s="97" t="str">
        <f t="shared" si="13"/>
        <v/>
      </c>
      <c r="DN71" s="97" t="str">
        <f t="shared" si="14"/>
        <v/>
      </c>
      <c r="DO71" s="97" t="str">
        <f t="shared" si="15"/>
        <v/>
      </c>
      <c r="DP71" s="94" t="e">
        <f>VLOOKUP(H71,'PORT PRODUCTIVITY 1'!$A$25:$G$83,3,FALSE)</f>
        <v>#N/A</v>
      </c>
      <c r="DQ71" s="276" t="str">
        <f t="shared" si="16"/>
        <v/>
      </c>
      <c r="DR71" s="276" t="str">
        <f t="shared" si="17"/>
        <v/>
      </c>
      <c r="DS71" s="276" t="str">
        <f t="shared" si="18"/>
        <v/>
      </c>
      <c r="DT71" s="276" t="str">
        <f t="shared" si="19"/>
        <v/>
      </c>
      <c r="DU71" s="276" t="str">
        <f t="shared" si="20"/>
        <v/>
      </c>
      <c r="DV71" s="276" t="str">
        <f t="shared" si="21"/>
        <v/>
      </c>
      <c r="DW71" s="277" t="str">
        <f t="shared" si="48"/>
        <v/>
      </c>
      <c r="DX71" s="278" t="str">
        <f t="shared" si="49"/>
        <v>0</v>
      </c>
      <c r="DY71" s="279" t="str">
        <f t="shared" si="50"/>
        <v>0</v>
      </c>
      <c r="DZ71" s="280" t="str">
        <f t="shared" si="51"/>
        <v/>
      </c>
      <c r="EA71" s="335">
        <f t="shared" si="35"/>
        <v>0</v>
      </c>
      <c r="EB71" s="335">
        <f t="shared" si="36"/>
        <v>0</v>
      </c>
      <c r="EC71" s="335">
        <f t="shared" si="37"/>
        <v>0</v>
      </c>
    </row>
    <row r="72" spans="2:133" ht="27.75" customHeight="1" thickBot="1">
      <c r="B72" s="150"/>
      <c r="C72" s="146"/>
      <c r="D72" s="57"/>
      <c r="E72" s="43"/>
      <c r="F72" s="74"/>
      <c r="G72" s="74"/>
      <c r="H72" s="74"/>
      <c r="I72" s="74"/>
      <c r="J72" s="74"/>
      <c r="K72" s="176"/>
      <c r="L72" s="176"/>
      <c r="M72" s="176"/>
      <c r="N72" s="176"/>
      <c r="O72" s="164"/>
      <c r="P72" s="164"/>
      <c r="Q72" s="150"/>
      <c r="R72" s="150"/>
      <c r="S72" s="150"/>
      <c r="T72" s="150"/>
      <c r="U72" s="319"/>
      <c r="V72" s="326"/>
      <c r="W72" s="317" t="str">
        <f t="shared" si="44"/>
        <v>0</v>
      </c>
      <c r="X72" s="150"/>
      <c r="Y72" s="150"/>
      <c r="Z72" s="150"/>
      <c r="AA72" s="177"/>
      <c r="AB72" s="40"/>
      <c r="AC72" s="40"/>
      <c r="AD72" s="40" t="str">
        <f t="shared" si="45"/>
        <v/>
      </c>
      <c r="AE72" s="186"/>
      <c r="AF72" s="106" t="str">
        <f t="shared" si="52"/>
        <v>0</v>
      </c>
      <c r="AG72" s="99">
        <f t="shared" si="39"/>
        <v>0</v>
      </c>
      <c r="AH72" s="105" t="str">
        <f t="shared" si="40"/>
        <v>0</v>
      </c>
      <c r="AI72" s="106" t="str">
        <f t="shared" si="26"/>
        <v>0</v>
      </c>
      <c r="AJ72" s="99" t="str">
        <f t="shared" si="27"/>
        <v/>
      </c>
      <c r="AK72" s="1" t="str">
        <f t="shared" si="28"/>
        <v/>
      </c>
      <c r="AL72" s="1" t="str">
        <f t="shared" si="29"/>
        <v/>
      </c>
      <c r="AM72" s="1" t="str">
        <f t="shared" si="30"/>
        <v/>
      </c>
      <c r="AN72" s="164" t="str">
        <f t="shared" si="31"/>
        <v/>
      </c>
      <c r="AO72" s="337">
        <f t="shared" si="32"/>
        <v>0</v>
      </c>
      <c r="AP72" s="310"/>
      <c r="AQ72" s="273">
        <f t="shared" si="33"/>
        <v>0</v>
      </c>
      <c r="DF72" s="104">
        <f t="shared" si="47"/>
        <v>0</v>
      </c>
      <c r="DG72" s="39" t="str">
        <f t="shared" si="41"/>
        <v/>
      </c>
      <c r="DH72" s="39" t="str">
        <f t="shared" si="42"/>
        <v/>
      </c>
      <c r="DJ72" s="98">
        <f t="shared" si="46"/>
        <v>0</v>
      </c>
      <c r="DK72" s="93" t="e">
        <f>VLOOKUP(H72,'PORT PRODUCTIVITY 1'!$A$25:$G$83,2,FALSE)</f>
        <v>#N/A</v>
      </c>
      <c r="DL72" s="97" t="str">
        <f t="shared" si="34"/>
        <v/>
      </c>
      <c r="DM72" s="97" t="str">
        <f t="shared" si="13"/>
        <v/>
      </c>
      <c r="DN72" s="97" t="str">
        <f t="shared" si="14"/>
        <v/>
      </c>
      <c r="DO72" s="97" t="str">
        <f t="shared" si="15"/>
        <v/>
      </c>
      <c r="DP72" s="94" t="e">
        <f>VLOOKUP(H72,'PORT PRODUCTIVITY 1'!$A$25:$G$83,3,FALSE)</f>
        <v>#N/A</v>
      </c>
      <c r="DQ72" s="276" t="str">
        <f t="shared" si="16"/>
        <v/>
      </c>
      <c r="DR72" s="276" t="str">
        <f t="shared" si="17"/>
        <v/>
      </c>
      <c r="DS72" s="276" t="str">
        <f t="shared" si="18"/>
        <v/>
      </c>
      <c r="DT72" s="276" t="str">
        <f t="shared" si="19"/>
        <v/>
      </c>
      <c r="DU72" s="276" t="str">
        <f t="shared" si="20"/>
        <v/>
      </c>
      <c r="DV72" s="276" t="str">
        <f t="shared" si="21"/>
        <v/>
      </c>
      <c r="DW72" s="277" t="str">
        <f t="shared" si="48"/>
        <v/>
      </c>
      <c r="DX72" s="278" t="str">
        <f t="shared" si="49"/>
        <v>0</v>
      </c>
      <c r="DY72" s="279" t="str">
        <f t="shared" si="50"/>
        <v>0</v>
      </c>
      <c r="DZ72" s="280" t="str">
        <f t="shared" si="51"/>
        <v/>
      </c>
      <c r="EA72" s="335">
        <f t="shared" si="35"/>
        <v>0</v>
      </c>
      <c r="EB72" s="335">
        <f t="shared" si="36"/>
        <v>0</v>
      </c>
      <c r="EC72" s="335">
        <f t="shared" si="37"/>
        <v>0</v>
      </c>
    </row>
    <row r="73" spans="2:133" ht="27.75" customHeight="1" thickBot="1">
      <c r="B73" s="150"/>
      <c r="C73" s="146"/>
      <c r="D73" s="57"/>
      <c r="E73" s="43"/>
      <c r="F73" s="74"/>
      <c r="G73" s="74"/>
      <c r="H73" s="74"/>
      <c r="I73" s="74"/>
      <c r="J73" s="74"/>
      <c r="K73" s="162"/>
      <c r="L73" s="162"/>
      <c r="M73" s="150"/>
      <c r="N73" s="150"/>
      <c r="O73" s="164"/>
      <c r="P73" s="164"/>
      <c r="Q73" s="150"/>
      <c r="R73" s="150"/>
      <c r="S73" s="150"/>
      <c r="T73" s="150"/>
      <c r="U73" s="319"/>
      <c r="V73" s="326"/>
      <c r="W73" s="317" t="str">
        <f t="shared" si="44"/>
        <v>0</v>
      </c>
      <c r="X73" s="101"/>
      <c r="Y73" s="40"/>
      <c r="Z73" s="41"/>
      <c r="AA73" s="40"/>
      <c r="AB73" s="40"/>
      <c r="AC73" s="40"/>
      <c r="AD73" s="40" t="str">
        <f t="shared" si="45"/>
        <v/>
      </c>
      <c r="AE73" s="186"/>
      <c r="AF73" s="106" t="str">
        <f t="shared" si="52"/>
        <v>0</v>
      </c>
      <c r="AG73" s="99">
        <f t="shared" si="39"/>
        <v>0</v>
      </c>
      <c r="AH73" s="105" t="str">
        <f t="shared" si="40"/>
        <v>0</v>
      </c>
      <c r="AI73" s="106" t="str">
        <f t="shared" si="26"/>
        <v>0</v>
      </c>
      <c r="AJ73" s="99" t="str">
        <f t="shared" si="27"/>
        <v/>
      </c>
      <c r="AK73" s="1" t="str">
        <f t="shared" si="28"/>
        <v/>
      </c>
      <c r="AL73" s="1" t="str">
        <f t="shared" si="29"/>
        <v/>
      </c>
      <c r="AM73" s="1" t="str">
        <f t="shared" si="30"/>
        <v/>
      </c>
      <c r="AN73" s="164" t="str">
        <f t="shared" si="31"/>
        <v/>
      </c>
      <c r="AO73" s="337">
        <f t="shared" si="32"/>
        <v>0</v>
      </c>
      <c r="AP73" s="302"/>
      <c r="AQ73" s="273">
        <f t="shared" si="33"/>
        <v>0</v>
      </c>
      <c r="DF73" s="104">
        <f t="shared" si="47"/>
        <v>0</v>
      </c>
      <c r="DG73" s="39" t="str">
        <f t="shared" si="41"/>
        <v/>
      </c>
      <c r="DH73" s="39" t="str">
        <f t="shared" si="42"/>
        <v/>
      </c>
      <c r="DJ73" s="98">
        <f t="shared" si="46"/>
        <v>0</v>
      </c>
      <c r="DK73" s="93" t="e">
        <f>VLOOKUP(H73,'PORT PRODUCTIVITY 1'!$A$25:$G$83,2,FALSE)</f>
        <v>#N/A</v>
      </c>
      <c r="DL73" s="97" t="str">
        <f t="shared" ref="DL73:DL136" si="53">IF(S73=0,"",(X73/$DK73))</f>
        <v/>
      </c>
      <c r="DM73" s="97" t="str">
        <f t="shared" ref="DM73:DM136" si="54">IF(T73=0,"",(Y73/$DK73))</f>
        <v/>
      </c>
      <c r="DN73" s="97" t="str">
        <f t="shared" ref="DN73:DN136" si="55">IF(U73=0,"",(Z73/$DK73))</f>
        <v/>
      </c>
      <c r="DO73" s="97" t="str">
        <f t="shared" ref="DO73:DO136" si="56">IF(V73=0,"",(AA73/$DK73))</f>
        <v/>
      </c>
      <c r="DP73" s="94" t="e">
        <f>VLOOKUP(H73,'PORT PRODUCTIVITY 1'!$A$25:$G$83,3,FALSE)</f>
        <v>#N/A</v>
      </c>
      <c r="DQ73" s="276" t="str">
        <f t="shared" ref="DQ73:DQ136" si="57">IF(X73=0,"",(X73/$DP73))</f>
        <v/>
      </c>
      <c r="DR73" s="276" t="str">
        <f t="shared" ref="DR73:DR136" si="58">IF(Y73=0,"",(Y73/$DP73))</f>
        <v/>
      </c>
      <c r="DS73" s="276" t="str">
        <f t="shared" ref="DS73:DS136" si="59">IF(Z73=0,"",(Z73/$DP73))</f>
        <v/>
      </c>
      <c r="DT73" s="276" t="str">
        <f t="shared" ref="DT73:DT136" si="60">IF(AA73=0,"",(AA73/$DP73))</f>
        <v/>
      </c>
      <c r="DU73" s="276" t="str">
        <f t="shared" ref="DU73:DU136" si="61">IF(AB73=0,"",(AB73/$DP73))</f>
        <v/>
      </c>
      <c r="DV73" s="276" t="str">
        <f t="shared" ref="DV73:DV136" si="62">IF(AC73=0,"",(AC73/$DP73))</f>
        <v/>
      </c>
      <c r="DW73" s="277" t="str">
        <f t="shared" si="48"/>
        <v/>
      </c>
      <c r="DX73" s="278" t="str">
        <f t="shared" si="49"/>
        <v>0</v>
      </c>
      <c r="DY73" s="279" t="str">
        <f t="shared" si="50"/>
        <v>0</v>
      </c>
      <c r="DZ73" s="280" t="str">
        <f t="shared" si="51"/>
        <v/>
      </c>
      <c r="EA73" s="335">
        <f t="shared" si="35"/>
        <v>0</v>
      </c>
      <c r="EB73" s="335">
        <f t="shared" si="36"/>
        <v>0</v>
      </c>
      <c r="EC73" s="335">
        <f t="shared" si="37"/>
        <v>0</v>
      </c>
    </row>
    <row r="74" spans="2:133" ht="27.75" customHeight="1" thickBot="1">
      <c r="B74" s="150"/>
      <c r="C74" s="146"/>
      <c r="D74" s="57"/>
      <c r="E74" s="43"/>
      <c r="F74" s="59"/>
      <c r="G74" s="74"/>
      <c r="H74" s="74"/>
      <c r="I74" s="74"/>
      <c r="J74" s="74"/>
      <c r="K74" s="305"/>
      <c r="L74" s="162"/>
      <c r="M74" s="306"/>
      <c r="N74" s="162"/>
      <c r="O74" s="164"/>
      <c r="P74" s="164"/>
      <c r="Q74" s="151"/>
      <c r="R74" s="150"/>
      <c r="S74" s="150"/>
      <c r="T74" s="150"/>
      <c r="U74" s="319"/>
      <c r="V74" s="326"/>
      <c r="W74" s="317" t="str">
        <f t="shared" ref="W74:W137" si="63">IFERROR(IF(OR(G74="15A CRX",G74="84K ECUBEX"),(STDEV(S74:U74)/100), IF(G74="84A SPONDYLUS",(STDEV(S74:T74)/100),(STDEV(S74:V74)/100))),"0")</f>
        <v>0</v>
      </c>
      <c r="X74" s="101"/>
      <c r="Y74" s="40"/>
      <c r="Z74" s="41"/>
      <c r="AA74" s="40"/>
      <c r="AB74" s="40"/>
      <c r="AC74" s="40"/>
      <c r="AD74" s="40" t="str">
        <f t="shared" si="45"/>
        <v/>
      </c>
      <c r="AE74" s="186"/>
      <c r="AF74" s="106" t="str">
        <f t="shared" si="52"/>
        <v>0</v>
      </c>
      <c r="AG74" s="99">
        <f t="shared" si="39"/>
        <v>0</v>
      </c>
      <c r="AH74" s="105" t="str">
        <f t="shared" si="40"/>
        <v>0</v>
      </c>
      <c r="AI74" s="106" t="str">
        <f t="shared" ref="AI74:AI137" si="64">IF(DF74=2,"S&amp;S",IF(DG74=1,W74,IF(DH74=1,AF74,"0")))</f>
        <v>0</v>
      </c>
      <c r="AJ74" s="99" t="str">
        <f t="shared" ref="AJ74:AJ137" si="65">IF(AI74="0","",IF(AI74&gt;15%,1,0))</f>
        <v/>
      </c>
      <c r="AK74" s="1" t="str">
        <f t="shared" ref="AK74:AK137" si="66">IF(AI74="0","",IF(AJ74=1,0,IF(AI74&gt;10%,1,0)))</f>
        <v/>
      </c>
      <c r="AL74" s="1" t="str">
        <f t="shared" ref="AL74:AL137" si="67">IF(AI74="0","",IF(AJ74=1,0,IF(AK74=1,0,IF(AI74&gt;5%,1,0))))</f>
        <v/>
      </c>
      <c r="AM74" s="1" t="str">
        <f t="shared" ref="AM74:AM137" si="68">IF(AI74="0","",IF(AJ74=1,0,IF(AK74=1,0,IF(AL74=1,0,IF(AI74&gt;=0%,1,0)))))</f>
        <v/>
      </c>
      <c r="AN74" s="164" t="str">
        <f t="shared" ref="AN74:AN137" si="69">IF(AG74=0,"",IF(AQ74=2,"SHIP &amp; SHORE CRANE",IF(AJ74=1,"PLS INSERT COMMENT",IF(AK74=1,"CAN YOU IMPROVE IT?",IF(AL74=1,"GOOD JOB &amp; HOW GET BETTER?",IF(AM74=1,"EXCELENT-BE CONSISTENT AND SHARE BEST PRACTICES","SINGLE CRANE"))))))</f>
        <v/>
      </c>
      <c r="AO74" s="337">
        <f t="shared" ref="AO74:AO137" si="70">IFERROR(EC74,"")</f>
        <v>0</v>
      </c>
      <c r="AP74" s="301"/>
      <c r="AQ74" s="273">
        <f t="shared" ref="AQ74:AQ137" si="71">DF74</f>
        <v>0</v>
      </c>
      <c r="DF74" s="104">
        <f t="shared" si="47"/>
        <v>0</v>
      </c>
      <c r="DG74" s="39" t="str">
        <f t="shared" si="41"/>
        <v/>
      </c>
      <c r="DH74" s="39" t="str">
        <f t="shared" si="42"/>
        <v/>
      </c>
      <c r="DJ74" s="98">
        <f t="shared" si="46"/>
        <v>0</v>
      </c>
      <c r="DK74" s="93" t="e">
        <f>VLOOKUP(H74,'PORT PRODUCTIVITY 1'!$A$25:$G$83,2,FALSE)</f>
        <v>#N/A</v>
      </c>
      <c r="DL74" s="97" t="str">
        <f t="shared" si="53"/>
        <v/>
      </c>
      <c r="DM74" s="97" t="str">
        <f t="shared" si="54"/>
        <v/>
      </c>
      <c r="DN74" s="97" t="str">
        <f t="shared" si="55"/>
        <v/>
      </c>
      <c r="DO74" s="97" t="str">
        <f t="shared" si="56"/>
        <v/>
      </c>
      <c r="DP74" s="94" t="e">
        <f>VLOOKUP(H74,'PORT PRODUCTIVITY 1'!$A$25:$G$83,3,FALSE)</f>
        <v>#N/A</v>
      </c>
      <c r="DQ74" s="276" t="str">
        <f t="shared" si="57"/>
        <v/>
      </c>
      <c r="DR74" s="276" t="str">
        <f t="shared" si="58"/>
        <v/>
      </c>
      <c r="DS74" s="276" t="str">
        <f t="shared" si="59"/>
        <v/>
      </c>
      <c r="DT74" s="276" t="str">
        <f t="shared" si="60"/>
        <v/>
      </c>
      <c r="DU74" s="276" t="str">
        <f t="shared" si="61"/>
        <v/>
      </c>
      <c r="DV74" s="276" t="str">
        <f t="shared" si="62"/>
        <v/>
      </c>
      <c r="DW74" s="277" t="str">
        <f t="shared" si="48"/>
        <v/>
      </c>
      <c r="DX74" s="278" t="str">
        <f t="shared" si="49"/>
        <v>0</v>
      </c>
      <c r="DY74" s="279" t="str">
        <f t="shared" si="50"/>
        <v>0</v>
      </c>
      <c r="DZ74" s="280" t="str">
        <f t="shared" si="51"/>
        <v/>
      </c>
      <c r="EA74" s="335">
        <f t="shared" ref="EA74:EA137" si="72">MAX(DL74:DO74,DQ74:DV74)</f>
        <v>0</v>
      </c>
      <c r="EB74" s="335">
        <f t="shared" ref="EB74:EB137" si="73">MIN(DL74:DO74,DQ74:DV74)</f>
        <v>0</v>
      </c>
      <c r="EC74" s="335">
        <f t="shared" ref="EC74:EC137" si="74">EA74-EB74</f>
        <v>0</v>
      </c>
    </row>
    <row r="75" spans="2:133" ht="27.75" customHeight="1" thickBot="1">
      <c r="B75" s="150"/>
      <c r="C75" s="146"/>
      <c r="D75" s="57"/>
      <c r="E75" s="43"/>
      <c r="F75" s="59"/>
      <c r="G75" s="74"/>
      <c r="H75" s="74"/>
      <c r="I75" s="74"/>
      <c r="J75" s="74"/>
      <c r="K75" s="162"/>
      <c r="L75" s="162"/>
      <c r="M75" s="162"/>
      <c r="N75" s="162"/>
      <c r="O75" s="164"/>
      <c r="P75" s="164"/>
      <c r="Q75" s="150"/>
      <c r="R75" s="150"/>
      <c r="S75" s="150"/>
      <c r="T75" s="150"/>
      <c r="U75" s="319"/>
      <c r="V75" s="326"/>
      <c r="W75" s="317" t="str">
        <f t="shared" si="63"/>
        <v>0</v>
      </c>
      <c r="X75" s="101"/>
      <c r="Y75" s="40"/>
      <c r="Z75" s="41"/>
      <c r="AA75" s="40"/>
      <c r="AB75" s="40"/>
      <c r="AC75" s="40"/>
      <c r="AD75" s="40" t="str">
        <f t="shared" si="45"/>
        <v/>
      </c>
      <c r="AE75" s="186"/>
      <c r="AF75" s="106" t="str">
        <f t="shared" si="52"/>
        <v>0</v>
      </c>
      <c r="AG75" s="99">
        <f t="shared" si="39"/>
        <v>0</v>
      </c>
      <c r="AH75" s="105" t="str">
        <f t="shared" si="40"/>
        <v>0</v>
      </c>
      <c r="AI75" s="106" t="str">
        <f t="shared" si="64"/>
        <v>0</v>
      </c>
      <c r="AJ75" s="99" t="str">
        <f t="shared" si="65"/>
        <v/>
      </c>
      <c r="AK75" s="1" t="str">
        <f t="shared" si="66"/>
        <v/>
      </c>
      <c r="AL75" s="1" t="str">
        <f t="shared" si="67"/>
        <v/>
      </c>
      <c r="AM75" s="1" t="str">
        <f t="shared" si="68"/>
        <v/>
      </c>
      <c r="AN75" s="164" t="str">
        <f t="shared" si="69"/>
        <v/>
      </c>
      <c r="AO75" s="337">
        <f t="shared" si="70"/>
        <v>0</v>
      </c>
      <c r="AP75" s="310"/>
      <c r="AQ75" s="273">
        <f t="shared" si="71"/>
        <v>0</v>
      </c>
      <c r="DF75" s="104">
        <f t="shared" si="47"/>
        <v>0</v>
      </c>
      <c r="DG75" s="39" t="str">
        <f t="shared" si="41"/>
        <v/>
      </c>
      <c r="DH75" s="39" t="str">
        <f t="shared" si="42"/>
        <v/>
      </c>
      <c r="DJ75" s="98">
        <f t="shared" si="46"/>
        <v>0</v>
      </c>
      <c r="DK75" s="93" t="e">
        <f>VLOOKUP(H75,'PORT PRODUCTIVITY 1'!$A$25:$G$83,2,FALSE)</f>
        <v>#N/A</v>
      </c>
      <c r="DL75" s="97" t="str">
        <f t="shared" si="53"/>
        <v/>
      </c>
      <c r="DM75" s="97" t="str">
        <f t="shared" si="54"/>
        <v/>
      </c>
      <c r="DN75" s="97" t="str">
        <f t="shared" si="55"/>
        <v/>
      </c>
      <c r="DO75" s="97" t="str">
        <f t="shared" si="56"/>
        <v/>
      </c>
      <c r="DP75" s="94" t="e">
        <f>VLOOKUP(H75,'PORT PRODUCTIVITY 1'!$A$25:$G$83,3,FALSE)</f>
        <v>#N/A</v>
      </c>
      <c r="DQ75" s="276" t="str">
        <f t="shared" si="57"/>
        <v/>
      </c>
      <c r="DR75" s="276" t="str">
        <f t="shared" si="58"/>
        <v/>
      </c>
      <c r="DS75" s="276" t="str">
        <f t="shared" si="59"/>
        <v/>
      </c>
      <c r="DT75" s="276" t="str">
        <f t="shared" si="60"/>
        <v/>
      </c>
      <c r="DU75" s="276" t="str">
        <f t="shared" si="61"/>
        <v/>
      </c>
      <c r="DV75" s="276" t="str">
        <f t="shared" si="62"/>
        <v/>
      </c>
      <c r="DW75" s="277" t="str">
        <f t="shared" si="48"/>
        <v/>
      </c>
      <c r="DX75" s="278" t="str">
        <f t="shared" si="49"/>
        <v>0</v>
      </c>
      <c r="DY75" s="279" t="str">
        <f t="shared" si="50"/>
        <v>0</v>
      </c>
      <c r="DZ75" s="280" t="str">
        <f t="shared" si="51"/>
        <v/>
      </c>
      <c r="EA75" s="335">
        <f t="shared" si="72"/>
        <v>0</v>
      </c>
      <c r="EB75" s="335">
        <f t="shared" si="73"/>
        <v>0</v>
      </c>
      <c r="EC75" s="335">
        <f t="shared" si="74"/>
        <v>0</v>
      </c>
    </row>
    <row r="76" spans="2:133" ht="27.75" customHeight="1" thickBot="1">
      <c r="B76" s="150"/>
      <c r="C76" s="146"/>
      <c r="D76" s="57"/>
      <c r="E76" s="43"/>
      <c r="F76" s="53"/>
      <c r="G76" s="74"/>
      <c r="H76" s="74"/>
      <c r="I76" s="74"/>
      <c r="J76" s="74"/>
      <c r="K76" s="305"/>
      <c r="L76" s="305"/>
      <c r="M76" s="305"/>
      <c r="N76" s="305"/>
      <c r="O76" s="164"/>
      <c r="P76" s="164"/>
      <c r="Q76" s="151"/>
      <c r="R76" s="150"/>
      <c r="S76" s="150"/>
      <c r="T76" s="177"/>
      <c r="U76" s="320"/>
      <c r="V76" s="326"/>
      <c r="W76" s="317" t="str">
        <f t="shared" si="63"/>
        <v>0</v>
      </c>
      <c r="X76" s="101"/>
      <c r="Y76" s="40"/>
      <c r="Z76" s="41"/>
      <c r="AA76" s="40"/>
      <c r="AB76" s="40"/>
      <c r="AC76" s="40"/>
      <c r="AD76" s="40" t="str">
        <f t="shared" si="45"/>
        <v/>
      </c>
      <c r="AE76" s="186"/>
      <c r="AF76" s="106" t="str">
        <f t="shared" si="52"/>
        <v>0</v>
      </c>
      <c r="AG76" s="99">
        <f t="shared" si="39"/>
        <v>0</v>
      </c>
      <c r="AH76" s="105" t="str">
        <f t="shared" si="40"/>
        <v>0</v>
      </c>
      <c r="AI76" s="106" t="str">
        <f t="shared" si="64"/>
        <v>0</v>
      </c>
      <c r="AJ76" s="99" t="str">
        <f t="shared" si="65"/>
        <v/>
      </c>
      <c r="AK76" s="1" t="str">
        <f t="shared" si="66"/>
        <v/>
      </c>
      <c r="AL76" s="1" t="str">
        <f t="shared" si="67"/>
        <v/>
      </c>
      <c r="AM76" s="1" t="str">
        <f t="shared" si="68"/>
        <v/>
      </c>
      <c r="AN76" s="164" t="str">
        <f t="shared" si="69"/>
        <v/>
      </c>
      <c r="AO76" s="337">
        <f t="shared" si="70"/>
        <v>0</v>
      </c>
      <c r="AP76" s="303"/>
      <c r="AQ76" s="273">
        <f t="shared" si="71"/>
        <v>0</v>
      </c>
      <c r="DF76" s="104">
        <f t="shared" si="47"/>
        <v>0</v>
      </c>
      <c r="DG76" s="39" t="str">
        <f t="shared" si="41"/>
        <v/>
      </c>
      <c r="DH76" s="39" t="str">
        <f t="shared" si="42"/>
        <v/>
      </c>
      <c r="DJ76" s="98">
        <f t="shared" si="46"/>
        <v>0</v>
      </c>
      <c r="DK76" s="93" t="e">
        <f>VLOOKUP(H76,'PORT PRODUCTIVITY 1'!$A$25:$G$83,2,FALSE)</f>
        <v>#N/A</v>
      </c>
      <c r="DL76" s="97" t="str">
        <f t="shared" si="53"/>
        <v/>
      </c>
      <c r="DM76" s="97" t="str">
        <f t="shared" si="54"/>
        <v/>
      </c>
      <c r="DN76" s="97" t="str">
        <f t="shared" si="55"/>
        <v/>
      </c>
      <c r="DO76" s="97" t="str">
        <f t="shared" si="56"/>
        <v/>
      </c>
      <c r="DP76" s="94" t="e">
        <f>VLOOKUP(H76,'PORT PRODUCTIVITY 1'!$A$25:$G$83,3,FALSE)</f>
        <v>#N/A</v>
      </c>
      <c r="DQ76" s="276" t="str">
        <f t="shared" si="57"/>
        <v/>
      </c>
      <c r="DR76" s="276" t="str">
        <f t="shared" si="58"/>
        <v/>
      </c>
      <c r="DS76" s="276" t="str">
        <f t="shared" si="59"/>
        <v/>
      </c>
      <c r="DT76" s="276" t="str">
        <f t="shared" si="60"/>
        <v/>
      </c>
      <c r="DU76" s="276" t="str">
        <f t="shared" si="61"/>
        <v/>
      </c>
      <c r="DV76" s="276" t="str">
        <f t="shared" si="62"/>
        <v/>
      </c>
      <c r="DW76" s="277" t="str">
        <f t="shared" si="48"/>
        <v/>
      </c>
      <c r="DX76" s="278" t="str">
        <f t="shared" si="49"/>
        <v>0</v>
      </c>
      <c r="DY76" s="279" t="str">
        <f t="shared" si="50"/>
        <v>0</v>
      </c>
      <c r="DZ76" s="280" t="str">
        <f t="shared" si="51"/>
        <v/>
      </c>
      <c r="EA76" s="335">
        <f t="shared" si="72"/>
        <v>0</v>
      </c>
      <c r="EB76" s="335">
        <f t="shared" si="73"/>
        <v>0</v>
      </c>
      <c r="EC76" s="335">
        <f t="shared" si="74"/>
        <v>0</v>
      </c>
    </row>
    <row r="77" spans="2:133" ht="27.75" customHeight="1" thickBot="1">
      <c r="B77" s="150"/>
      <c r="C77" s="146"/>
      <c r="D77" s="57"/>
      <c r="E77" s="43"/>
      <c r="F77" s="53"/>
      <c r="G77" s="74"/>
      <c r="H77" s="74"/>
      <c r="I77" s="74"/>
      <c r="J77" s="74"/>
      <c r="K77" s="305"/>
      <c r="L77" s="305"/>
      <c r="M77" s="305"/>
      <c r="N77" s="305"/>
      <c r="O77" s="164"/>
      <c r="P77" s="164"/>
      <c r="Q77" s="151"/>
      <c r="R77" s="150"/>
      <c r="S77" s="150"/>
      <c r="T77" s="177"/>
      <c r="U77" s="320"/>
      <c r="V77" s="326"/>
      <c r="W77" s="317" t="str">
        <f t="shared" si="63"/>
        <v>0</v>
      </c>
      <c r="X77" s="101"/>
      <c r="Y77" s="40"/>
      <c r="Z77" s="41"/>
      <c r="AA77" s="40"/>
      <c r="AB77" s="40"/>
      <c r="AC77" s="40"/>
      <c r="AD77" s="40" t="str">
        <f t="shared" si="45"/>
        <v/>
      </c>
      <c r="AE77" s="186"/>
      <c r="AF77" s="106" t="str">
        <f t="shared" si="52"/>
        <v>0</v>
      </c>
      <c r="AG77" s="99">
        <f t="shared" si="39"/>
        <v>0</v>
      </c>
      <c r="AH77" s="105" t="str">
        <f t="shared" si="40"/>
        <v>0</v>
      </c>
      <c r="AI77" s="106" t="str">
        <f t="shared" si="64"/>
        <v>0</v>
      </c>
      <c r="AJ77" s="99" t="str">
        <f t="shared" si="65"/>
        <v/>
      </c>
      <c r="AK77" s="1" t="str">
        <f t="shared" si="66"/>
        <v/>
      </c>
      <c r="AL77" s="1" t="str">
        <f t="shared" si="67"/>
        <v/>
      </c>
      <c r="AM77" s="1" t="str">
        <f t="shared" si="68"/>
        <v/>
      </c>
      <c r="AN77" s="164" t="str">
        <f t="shared" si="69"/>
        <v/>
      </c>
      <c r="AO77" s="337">
        <f t="shared" si="70"/>
        <v>0</v>
      </c>
      <c r="AP77" s="301"/>
      <c r="AQ77" s="273">
        <f t="shared" si="71"/>
        <v>0</v>
      </c>
      <c r="DF77" s="104">
        <f t="shared" si="47"/>
        <v>0</v>
      </c>
      <c r="DG77" s="39" t="str">
        <f t="shared" si="41"/>
        <v/>
      </c>
      <c r="DH77" s="39" t="str">
        <f t="shared" si="42"/>
        <v/>
      </c>
      <c r="DJ77" s="98">
        <f t="shared" si="46"/>
        <v>0</v>
      </c>
      <c r="DK77" s="93" t="e">
        <f>VLOOKUP(H77,'PORT PRODUCTIVITY 1'!$A$25:$G$83,2,FALSE)</f>
        <v>#N/A</v>
      </c>
      <c r="DL77" s="97" t="str">
        <f t="shared" si="53"/>
        <v/>
      </c>
      <c r="DM77" s="97" t="str">
        <f t="shared" si="54"/>
        <v/>
      </c>
      <c r="DN77" s="97" t="str">
        <f t="shared" si="55"/>
        <v/>
      </c>
      <c r="DO77" s="97" t="str">
        <f t="shared" si="56"/>
        <v/>
      </c>
      <c r="DP77" s="94" t="e">
        <f>VLOOKUP(H77,'PORT PRODUCTIVITY 1'!$A$25:$G$83,3,FALSE)</f>
        <v>#N/A</v>
      </c>
      <c r="DQ77" s="276" t="str">
        <f t="shared" si="57"/>
        <v/>
      </c>
      <c r="DR77" s="276" t="str">
        <f t="shared" si="58"/>
        <v/>
      </c>
      <c r="DS77" s="276" t="str">
        <f t="shared" si="59"/>
        <v/>
      </c>
      <c r="DT77" s="276" t="str">
        <f t="shared" si="60"/>
        <v/>
      </c>
      <c r="DU77" s="276" t="str">
        <f t="shared" si="61"/>
        <v/>
      </c>
      <c r="DV77" s="276" t="str">
        <f t="shared" si="62"/>
        <v/>
      </c>
      <c r="DW77" s="277" t="str">
        <f t="shared" si="48"/>
        <v/>
      </c>
      <c r="DX77" s="278" t="str">
        <f t="shared" si="49"/>
        <v>0</v>
      </c>
      <c r="DY77" s="279" t="str">
        <f t="shared" si="50"/>
        <v>0</v>
      </c>
      <c r="DZ77" s="280" t="str">
        <f t="shared" si="51"/>
        <v/>
      </c>
      <c r="EA77" s="335">
        <f t="shared" si="72"/>
        <v>0</v>
      </c>
      <c r="EB77" s="335">
        <f t="shared" si="73"/>
        <v>0</v>
      </c>
      <c r="EC77" s="335">
        <f t="shared" si="74"/>
        <v>0</v>
      </c>
    </row>
    <row r="78" spans="2:133" ht="27.75" customHeight="1" thickBot="1">
      <c r="B78" s="150"/>
      <c r="C78" s="146"/>
      <c r="D78" s="57"/>
      <c r="E78" s="43"/>
      <c r="F78" s="74"/>
      <c r="G78" s="74"/>
      <c r="H78" s="74"/>
      <c r="I78" s="74"/>
      <c r="J78" s="74"/>
      <c r="K78" s="305"/>
      <c r="L78" s="305"/>
      <c r="M78" s="305"/>
      <c r="N78" s="305"/>
      <c r="O78" s="164"/>
      <c r="P78" s="164"/>
      <c r="Q78" s="151"/>
      <c r="R78" s="150"/>
      <c r="S78" s="150"/>
      <c r="T78" s="177"/>
      <c r="U78" s="320"/>
      <c r="V78" s="326"/>
      <c r="W78" s="317" t="str">
        <f t="shared" si="63"/>
        <v>0</v>
      </c>
      <c r="X78" s="101"/>
      <c r="Y78" s="40"/>
      <c r="Z78" s="41"/>
      <c r="AA78" s="40"/>
      <c r="AB78" s="40"/>
      <c r="AC78" s="40"/>
      <c r="AD78" s="40" t="str">
        <f t="shared" si="45"/>
        <v/>
      </c>
      <c r="AE78" s="186"/>
      <c r="AF78" s="106" t="str">
        <f t="shared" si="52"/>
        <v>0</v>
      </c>
      <c r="AG78" s="99">
        <f t="shared" si="39"/>
        <v>0</v>
      </c>
      <c r="AH78" s="105" t="str">
        <f t="shared" si="40"/>
        <v>0</v>
      </c>
      <c r="AI78" s="106" t="str">
        <f t="shared" si="64"/>
        <v>0</v>
      </c>
      <c r="AJ78" s="99" t="str">
        <f t="shared" si="65"/>
        <v/>
      </c>
      <c r="AK78" s="1" t="str">
        <f t="shared" si="66"/>
        <v/>
      </c>
      <c r="AL78" s="1" t="str">
        <f t="shared" si="67"/>
        <v/>
      </c>
      <c r="AM78" s="1" t="str">
        <f t="shared" si="68"/>
        <v/>
      </c>
      <c r="AN78" s="164" t="str">
        <f t="shared" si="69"/>
        <v/>
      </c>
      <c r="AO78" s="337">
        <f t="shared" si="70"/>
        <v>0</v>
      </c>
      <c r="AP78" s="301"/>
      <c r="AQ78" s="273">
        <f t="shared" si="71"/>
        <v>0</v>
      </c>
      <c r="DF78" s="104">
        <f t="shared" si="47"/>
        <v>0</v>
      </c>
      <c r="DG78" s="39" t="str">
        <f t="shared" si="41"/>
        <v/>
      </c>
      <c r="DH78" s="39" t="str">
        <f t="shared" si="42"/>
        <v/>
      </c>
      <c r="DJ78" s="98">
        <f t="shared" si="46"/>
        <v>0</v>
      </c>
      <c r="DK78" s="93" t="e">
        <f>VLOOKUP(H78,'PORT PRODUCTIVITY 1'!$A$25:$G$83,2,FALSE)</f>
        <v>#N/A</v>
      </c>
      <c r="DL78" s="97" t="str">
        <f t="shared" si="53"/>
        <v/>
      </c>
      <c r="DM78" s="97" t="str">
        <f t="shared" si="54"/>
        <v/>
      </c>
      <c r="DN78" s="97" t="str">
        <f t="shared" si="55"/>
        <v/>
      </c>
      <c r="DO78" s="97" t="str">
        <f t="shared" si="56"/>
        <v/>
      </c>
      <c r="DP78" s="94" t="e">
        <f>VLOOKUP(H78,'PORT PRODUCTIVITY 1'!$A$25:$G$83,3,FALSE)</f>
        <v>#N/A</v>
      </c>
      <c r="DQ78" s="276" t="str">
        <f t="shared" si="57"/>
        <v/>
      </c>
      <c r="DR78" s="276" t="str">
        <f t="shared" si="58"/>
        <v/>
      </c>
      <c r="DS78" s="276" t="str">
        <f t="shared" si="59"/>
        <v/>
      </c>
      <c r="DT78" s="276" t="str">
        <f t="shared" si="60"/>
        <v/>
      </c>
      <c r="DU78" s="276" t="str">
        <f t="shared" si="61"/>
        <v/>
      </c>
      <c r="DV78" s="276" t="str">
        <f t="shared" si="62"/>
        <v/>
      </c>
      <c r="DW78" s="277" t="str">
        <f t="shared" si="48"/>
        <v/>
      </c>
      <c r="DX78" s="278" t="str">
        <f t="shared" si="49"/>
        <v>0</v>
      </c>
      <c r="DY78" s="279" t="str">
        <f t="shared" si="50"/>
        <v>0</v>
      </c>
      <c r="DZ78" s="280" t="str">
        <f t="shared" si="51"/>
        <v/>
      </c>
      <c r="EA78" s="335">
        <f t="shared" si="72"/>
        <v>0</v>
      </c>
      <c r="EB78" s="335">
        <f t="shared" si="73"/>
        <v>0</v>
      </c>
      <c r="EC78" s="335">
        <f t="shared" si="74"/>
        <v>0</v>
      </c>
    </row>
    <row r="79" spans="2:133" ht="27.75" customHeight="1" thickBot="1">
      <c r="B79" s="150"/>
      <c r="C79" s="146"/>
      <c r="D79" s="57"/>
      <c r="E79" s="43"/>
      <c r="F79" s="74"/>
      <c r="G79" s="74"/>
      <c r="H79" s="74"/>
      <c r="I79" s="74"/>
      <c r="J79" s="74"/>
      <c r="K79" s="305"/>
      <c r="L79" s="305"/>
      <c r="M79" s="305"/>
      <c r="N79" s="305"/>
      <c r="O79" s="164"/>
      <c r="P79" s="164"/>
      <c r="Q79" s="151"/>
      <c r="R79" s="150"/>
      <c r="S79" s="177"/>
      <c r="T79" s="177"/>
      <c r="U79" s="320"/>
      <c r="V79" s="326"/>
      <c r="W79" s="317" t="str">
        <f t="shared" si="63"/>
        <v>0</v>
      </c>
      <c r="X79" s="101"/>
      <c r="Y79" s="40"/>
      <c r="Z79" s="41"/>
      <c r="AA79" s="40"/>
      <c r="AB79" s="40"/>
      <c r="AC79" s="40"/>
      <c r="AD79" s="40" t="str">
        <f t="shared" si="45"/>
        <v/>
      </c>
      <c r="AE79" s="186"/>
      <c r="AF79" s="106" t="str">
        <f t="shared" si="52"/>
        <v>0</v>
      </c>
      <c r="AG79" s="99">
        <f t="shared" si="39"/>
        <v>0</v>
      </c>
      <c r="AH79" s="105" t="str">
        <f t="shared" si="40"/>
        <v>0</v>
      </c>
      <c r="AI79" s="106" t="str">
        <f t="shared" si="64"/>
        <v>0</v>
      </c>
      <c r="AJ79" s="99" t="str">
        <f t="shared" si="65"/>
        <v/>
      </c>
      <c r="AK79" s="1" t="str">
        <f t="shared" si="66"/>
        <v/>
      </c>
      <c r="AL79" s="1" t="str">
        <f t="shared" si="67"/>
        <v/>
      </c>
      <c r="AM79" s="1" t="str">
        <f t="shared" si="68"/>
        <v/>
      </c>
      <c r="AN79" s="164" t="str">
        <f t="shared" si="69"/>
        <v/>
      </c>
      <c r="AO79" s="337">
        <f t="shared" si="70"/>
        <v>0</v>
      </c>
      <c r="AP79" s="301"/>
      <c r="AQ79" s="273">
        <f t="shared" si="71"/>
        <v>0</v>
      </c>
      <c r="DF79" s="104">
        <f t="shared" si="47"/>
        <v>0</v>
      </c>
      <c r="DG79" s="39" t="str">
        <f t="shared" si="41"/>
        <v/>
      </c>
      <c r="DH79" s="39" t="str">
        <f t="shared" si="42"/>
        <v/>
      </c>
      <c r="DJ79" s="98">
        <f t="shared" si="46"/>
        <v>0</v>
      </c>
      <c r="DK79" s="93" t="e">
        <f>VLOOKUP(H79,'PORT PRODUCTIVITY 1'!$A$25:$G$83,2,FALSE)</f>
        <v>#N/A</v>
      </c>
      <c r="DL79" s="97" t="str">
        <f t="shared" si="53"/>
        <v/>
      </c>
      <c r="DM79" s="97" t="str">
        <f t="shared" si="54"/>
        <v/>
      </c>
      <c r="DN79" s="97" t="str">
        <f t="shared" si="55"/>
        <v/>
      </c>
      <c r="DO79" s="97" t="str">
        <f t="shared" si="56"/>
        <v/>
      </c>
      <c r="DP79" s="94" t="e">
        <f>VLOOKUP(H79,'PORT PRODUCTIVITY 1'!$A$25:$G$83,3,FALSE)</f>
        <v>#N/A</v>
      </c>
      <c r="DQ79" s="276" t="str">
        <f t="shared" si="57"/>
        <v/>
      </c>
      <c r="DR79" s="276" t="str">
        <f t="shared" si="58"/>
        <v/>
      </c>
      <c r="DS79" s="276" t="str">
        <f t="shared" si="59"/>
        <v/>
      </c>
      <c r="DT79" s="276" t="str">
        <f t="shared" si="60"/>
        <v/>
      </c>
      <c r="DU79" s="276" t="str">
        <f t="shared" si="61"/>
        <v/>
      </c>
      <c r="DV79" s="276" t="str">
        <f t="shared" si="62"/>
        <v/>
      </c>
      <c r="DW79" s="277" t="str">
        <f t="shared" si="48"/>
        <v/>
      </c>
      <c r="DX79" s="278" t="str">
        <f t="shared" si="49"/>
        <v>0</v>
      </c>
      <c r="DY79" s="279" t="str">
        <f t="shared" si="50"/>
        <v>0</v>
      </c>
      <c r="DZ79" s="280" t="str">
        <f t="shared" si="51"/>
        <v/>
      </c>
      <c r="EA79" s="335">
        <f t="shared" si="72"/>
        <v>0</v>
      </c>
      <c r="EB79" s="335">
        <f t="shared" si="73"/>
        <v>0</v>
      </c>
      <c r="EC79" s="335">
        <f t="shared" si="74"/>
        <v>0</v>
      </c>
    </row>
    <row r="80" spans="2:133" ht="27.75" customHeight="1" thickBot="1">
      <c r="B80" s="150"/>
      <c r="C80" s="146"/>
      <c r="D80" s="57"/>
      <c r="E80" s="43"/>
      <c r="F80" s="311"/>
      <c r="G80" s="74"/>
      <c r="H80" s="74"/>
      <c r="I80" s="176"/>
      <c r="J80" s="176"/>
      <c r="K80" s="176"/>
      <c r="L80" s="304"/>
      <c r="M80" s="304"/>
      <c r="N80" s="304"/>
      <c r="O80" s="164"/>
      <c r="P80" s="164"/>
      <c r="Q80" s="151"/>
      <c r="R80" s="150"/>
      <c r="S80" s="150"/>
      <c r="T80" s="150"/>
      <c r="U80" s="319"/>
      <c r="V80" s="328"/>
      <c r="W80" s="317" t="str">
        <f t="shared" si="63"/>
        <v>0</v>
      </c>
      <c r="X80" s="101"/>
      <c r="Y80" s="40"/>
      <c r="Z80" s="41"/>
      <c r="AA80" s="40"/>
      <c r="AB80" s="40"/>
      <c r="AC80" s="40"/>
      <c r="AD80" s="40" t="str">
        <f t="shared" si="45"/>
        <v/>
      </c>
      <c r="AE80" s="186"/>
      <c r="AF80" s="106" t="str">
        <f t="shared" si="52"/>
        <v>0</v>
      </c>
      <c r="AG80" s="99">
        <f t="shared" si="39"/>
        <v>0</v>
      </c>
      <c r="AH80" s="105" t="str">
        <f t="shared" si="40"/>
        <v>0</v>
      </c>
      <c r="AI80" s="106" t="str">
        <f t="shared" si="64"/>
        <v>0</v>
      </c>
      <c r="AJ80" s="99" t="str">
        <f t="shared" si="65"/>
        <v/>
      </c>
      <c r="AK80" s="1" t="str">
        <f t="shared" si="66"/>
        <v/>
      </c>
      <c r="AL80" s="1" t="str">
        <f t="shared" si="67"/>
        <v/>
      </c>
      <c r="AM80" s="1" t="str">
        <f t="shared" si="68"/>
        <v/>
      </c>
      <c r="AN80" s="164" t="str">
        <f t="shared" si="69"/>
        <v/>
      </c>
      <c r="AO80" s="337">
        <f t="shared" si="70"/>
        <v>0</v>
      </c>
      <c r="AP80" s="259"/>
      <c r="AQ80" s="273">
        <f t="shared" si="71"/>
        <v>0</v>
      </c>
      <c r="DF80" s="104">
        <f t="shared" si="47"/>
        <v>0</v>
      </c>
      <c r="DG80" s="39" t="str">
        <f t="shared" si="41"/>
        <v/>
      </c>
      <c r="DH80" s="39" t="str">
        <f t="shared" si="42"/>
        <v/>
      </c>
      <c r="DJ80" s="98">
        <f t="shared" si="46"/>
        <v>0</v>
      </c>
      <c r="DK80" s="93" t="e">
        <f>VLOOKUP(H80,'PORT PRODUCTIVITY 1'!$A$25:$G$83,2,FALSE)</f>
        <v>#N/A</v>
      </c>
      <c r="DL80" s="97" t="str">
        <f t="shared" si="53"/>
        <v/>
      </c>
      <c r="DM80" s="97" t="str">
        <f t="shared" si="54"/>
        <v/>
      </c>
      <c r="DN80" s="97" t="str">
        <f t="shared" si="55"/>
        <v/>
      </c>
      <c r="DO80" s="97" t="str">
        <f t="shared" si="56"/>
        <v/>
      </c>
      <c r="DP80" s="94" t="e">
        <f>VLOOKUP(H80,'PORT PRODUCTIVITY 1'!$A$25:$G$83,3,FALSE)</f>
        <v>#N/A</v>
      </c>
      <c r="DQ80" s="276" t="str">
        <f t="shared" si="57"/>
        <v/>
      </c>
      <c r="DR80" s="276" t="str">
        <f t="shared" si="58"/>
        <v/>
      </c>
      <c r="DS80" s="276" t="str">
        <f t="shared" si="59"/>
        <v/>
      </c>
      <c r="DT80" s="276" t="str">
        <f t="shared" si="60"/>
        <v/>
      </c>
      <c r="DU80" s="276" t="str">
        <f t="shared" si="61"/>
        <v/>
      </c>
      <c r="DV80" s="276" t="str">
        <f t="shared" si="62"/>
        <v/>
      </c>
      <c r="DW80" s="277" t="str">
        <f t="shared" si="48"/>
        <v/>
      </c>
      <c r="DX80" s="278" t="str">
        <f t="shared" si="49"/>
        <v>0</v>
      </c>
      <c r="DY80" s="279" t="str">
        <f t="shared" si="50"/>
        <v>0</v>
      </c>
      <c r="DZ80" s="280" t="str">
        <f t="shared" si="51"/>
        <v/>
      </c>
      <c r="EA80" s="335">
        <f t="shared" si="72"/>
        <v>0</v>
      </c>
      <c r="EB80" s="335">
        <f t="shared" si="73"/>
        <v>0</v>
      </c>
      <c r="EC80" s="335">
        <f t="shared" si="74"/>
        <v>0</v>
      </c>
    </row>
    <row r="81" spans="2:133" ht="27.75" customHeight="1" thickBot="1">
      <c r="B81" s="150"/>
      <c r="C81" s="146"/>
      <c r="D81" s="57"/>
      <c r="E81" s="43"/>
      <c r="F81" s="53"/>
      <c r="G81" s="74"/>
      <c r="H81" s="74"/>
      <c r="I81" s="74"/>
      <c r="J81" s="74"/>
      <c r="K81" s="176"/>
      <c r="L81" s="304"/>
      <c r="M81" s="304"/>
      <c r="N81" s="304"/>
      <c r="O81" s="164"/>
      <c r="P81" s="164"/>
      <c r="Q81" s="151"/>
      <c r="R81" s="150"/>
      <c r="S81" s="150"/>
      <c r="T81" s="150"/>
      <c r="U81" s="319"/>
      <c r="V81" s="328"/>
      <c r="W81" s="317" t="str">
        <f t="shared" si="63"/>
        <v>0</v>
      </c>
      <c r="X81" s="101"/>
      <c r="Y81" s="40"/>
      <c r="Z81" s="41"/>
      <c r="AA81" s="40"/>
      <c r="AB81" s="40"/>
      <c r="AC81" s="40"/>
      <c r="AD81" s="40" t="str">
        <f t="shared" si="45"/>
        <v/>
      </c>
      <c r="AE81" s="186"/>
      <c r="AF81" s="106" t="str">
        <f t="shared" si="52"/>
        <v>0</v>
      </c>
      <c r="AG81" s="99">
        <f t="shared" si="39"/>
        <v>0</v>
      </c>
      <c r="AH81" s="105" t="str">
        <f t="shared" si="40"/>
        <v>0</v>
      </c>
      <c r="AI81" s="106" t="str">
        <f t="shared" si="64"/>
        <v>0</v>
      </c>
      <c r="AJ81" s="99" t="str">
        <f t="shared" si="65"/>
        <v/>
      </c>
      <c r="AK81" s="1" t="str">
        <f t="shared" si="66"/>
        <v/>
      </c>
      <c r="AL81" s="1" t="str">
        <f t="shared" si="67"/>
        <v/>
      </c>
      <c r="AM81" s="1" t="str">
        <f t="shared" si="68"/>
        <v/>
      </c>
      <c r="AN81" s="164" t="str">
        <f t="shared" si="69"/>
        <v/>
      </c>
      <c r="AO81" s="337">
        <f t="shared" si="70"/>
        <v>0</v>
      </c>
      <c r="AP81" s="259"/>
      <c r="AQ81" s="273">
        <f t="shared" si="71"/>
        <v>0</v>
      </c>
      <c r="DF81" s="104">
        <f t="shared" si="47"/>
        <v>0</v>
      </c>
      <c r="DG81" s="39" t="str">
        <f t="shared" si="41"/>
        <v/>
      </c>
      <c r="DH81" s="39" t="str">
        <f t="shared" si="42"/>
        <v/>
      </c>
      <c r="DJ81" s="98">
        <f t="shared" si="46"/>
        <v>0</v>
      </c>
      <c r="DK81" s="93" t="e">
        <f>VLOOKUP(H81,'PORT PRODUCTIVITY 1'!$A$25:$G$83,2,FALSE)</f>
        <v>#N/A</v>
      </c>
      <c r="DL81" s="97" t="str">
        <f t="shared" si="53"/>
        <v/>
      </c>
      <c r="DM81" s="97" t="str">
        <f t="shared" si="54"/>
        <v/>
      </c>
      <c r="DN81" s="97" t="str">
        <f t="shared" si="55"/>
        <v/>
      </c>
      <c r="DO81" s="97" t="str">
        <f t="shared" si="56"/>
        <v/>
      </c>
      <c r="DP81" s="94" t="e">
        <f>VLOOKUP(H81,'PORT PRODUCTIVITY 1'!$A$25:$G$83,3,FALSE)</f>
        <v>#N/A</v>
      </c>
      <c r="DQ81" s="276" t="str">
        <f t="shared" si="57"/>
        <v/>
      </c>
      <c r="DR81" s="276" t="str">
        <f t="shared" si="58"/>
        <v/>
      </c>
      <c r="DS81" s="276" t="str">
        <f t="shared" si="59"/>
        <v/>
      </c>
      <c r="DT81" s="276" t="str">
        <f t="shared" si="60"/>
        <v/>
      </c>
      <c r="DU81" s="276" t="str">
        <f t="shared" si="61"/>
        <v/>
      </c>
      <c r="DV81" s="276" t="str">
        <f t="shared" si="62"/>
        <v/>
      </c>
      <c r="DW81" s="277" t="str">
        <f t="shared" si="48"/>
        <v/>
      </c>
      <c r="DX81" s="278" t="str">
        <f t="shared" si="49"/>
        <v>0</v>
      </c>
      <c r="DY81" s="279" t="str">
        <f t="shared" si="50"/>
        <v>0</v>
      </c>
      <c r="DZ81" s="280" t="str">
        <f t="shared" si="51"/>
        <v/>
      </c>
      <c r="EA81" s="335">
        <f t="shared" si="72"/>
        <v>0</v>
      </c>
      <c r="EB81" s="335">
        <f t="shared" si="73"/>
        <v>0</v>
      </c>
      <c r="EC81" s="335">
        <f t="shared" si="74"/>
        <v>0</v>
      </c>
    </row>
    <row r="82" spans="2:133" ht="27.75" customHeight="1" thickBot="1">
      <c r="B82" s="150"/>
      <c r="C82" s="146"/>
      <c r="D82" s="57"/>
      <c r="E82" s="43"/>
      <c r="F82" s="53"/>
      <c r="G82" s="74"/>
      <c r="H82" s="74"/>
      <c r="I82" s="74"/>
      <c r="J82" s="74"/>
      <c r="K82" s="176"/>
      <c r="L82" s="304"/>
      <c r="M82" s="304"/>
      <c r="N82" s="304"/>
      <c r="O82" s="164"/>
      <c r="P82" s="164"/>
      <c r="Q82" s="151"/>
      <c r="R82" s="150"/>
      <c r="S82" s="150"/>
      <c r="T82" s="150"/>
      <c r="U82" s="319"/>
      <c r="V82" s="328"/>
      <c r="W82" s="317" t="str">
        <f t="shared" si="63"/>
        <v>0</v>
      </c>
      <c r="X82" s="101"/>
      <c r="Y82" s="40"/>
      <c r="Z82" s="41"/>
      <c r="AA82" s="40"/>
      <c r="AB82" s="40"/>
      <c r="AC82" s="40"/>
      <c r="AD82" s="40" t="str">
        <f t="shared" si="45"/>
        <v/>
      </c>
      <c r="AE82" s="186"/>
      <c r="AF82" s="106" t="str">
        <f t="shared" si="52"/>
        <v>0</v>
      </c>
      <c r="AG82" s="99">
        <f t="shared" si="39"/>
        <v>0</v>
      </c>
      <c r="AH82" s="105" t="str">
        <f t="shared" si="40"/>
        <v>0</v>
      </c>
      <c r="AI82" s="106" t="str">
        <f t="shared" si="64"/>
        <v>0</v>
      </c>
      <c r="AJ82" s="99" t="str">
        <f t="shared" si="65"/>
        <v/>
      </c>
      <c r="AK82" s="1" t="str">
        <f t="shared" si="66"/>
        <v/>
      </c>
      <c r="AL82" s="1" t="str">
        <f t="shared" si="67"/>
        <v/>
      </c>
      <c r="AM82" s="1" t="str">
        <f t="shared" si="68"/>
        <v/>
      </c>
      <c r="AN82" s="164" t="str">
        <f t="shared" si="69"/>
        <v/>
      </c>
      <c r="AO82" s="337">
        <f t="shared" si="70"/>
        <v>0</v>
      </c>
      <c r="AP82" s="259"/>
      <c r="AQ82" s="273">
        <f t="shared" si="71"/>
        <v>0</v>
      </c>
      <c r="DF82" s="104">
        <f t="shared" si="47"/>
        <v>0</v>
      </c>
      <c r="DG82" s="39" t="str">
        <f t="shared" si="41"/>
        <v/>
      </c>
      <c r="DH82" s="39" t="str">
        <f t="shared" si="42"/>
        <v/>
      </c>
      <c r="DJ82" s="98">
        <f t="shared" si="46"/>
        <v>0</v>
      </c>
      <c r="DK82" s="93" t="e">
        <f>VLOOKUP(H82,'PORT PRODUCTIVITY 1'!$A$25:$G$83,2,FALSE)</f>
        <v>#N/A</v>
      </c>
      <c r="DL82" s="97" t="str">
        <f t="shared" si="53"/>
        <v/>
      </c>
      <c r="DM82" s="97" t="str">
        <f t="shared" si="54"/>
        <v/>
      </c>
      <c r="DN82" s="97" t="str">
        <f t="shared" si="55"/>
        <v/>
      </c>
      <c r="DO82" s="97" t="str">
        <f t="shared" si="56"/>
        <v/>
      </c>
      <c r="DP82" s="94" t="e">
        <f>VLOOKUP(H82,'PORT PRODUCTIVITY 1'!$A$25:$G$83,3,FALSE)</f>
        <v>#N/A</v>
      </c>
      <c r="DQ82" s="276" t="str">
        <f t="shared" si="57"/>
        <v/>
      </c>
      <c r="DR82" s="276" t="str">
        <f t="shared" si="58"/>
        <v/>
      </c>
      <c r="DS82" s="276" t="str">
        <f t="shared" si="59"/>
        <v/>
      </c>
      <c r="DT82" s="276" t="str">
        <f t="shared" si="60"/>
        <v/>
      </c>
      <c r="DU82" s="276" t="str">
        <f t="shared" si="61"/>
        <v/>
      </c>
      <c r="DV82" s="276" t="str">
        <f t="shared" si="62"/>
        <v/>
      </c>
      <c r="DW82" s="277" t="str">
        <f t="shared" si="48"/>
        <v/>
      </c>
      <c r="DX82" s="278" t="str">
        <f t="shared" si="49"/>
        <v>0</v>
      </c>
      <c r="DY82" s="279" t="str">
        <f t="shared" si="50"/>
        <v>0</v>
      </c>
      <c r="DZ82" s="280" t="str">
        <f t="shared" si="51"/>
        <v/>
      </c>
      <c r="EA82" s="335">
        <f t="shared" si="72"/>
        <v>0</v>
      </c>
      <c r="EB82" s="335">
        <f t="shared" si="73"/>
        <v>0</v>
      </c>
      <c r="EC82" s="335">
        <f t="shared" si="74"/>
        <v>0</v>
      </c>
    </row>
    <row r="83" spans="2:133" ht="27.75" customHeight="1" thickBot="1">
      <c r="B83" s="150"/>
      <c r="C83" s="146"/>
      <c r="D83" s="57"/>
      <c r="E83" s="43"/>
      <c r="F83" s="53"/>
      <c r="G83" s="74"/>
      <c r="H83" s="74"/>
      <c r="I83" s="74"/>
      <c r="J83" s="74"/>
      <c r="K83" s="304"/>
      <c r="L83" s="304"/>
      <c r="M83" s="304"/>
      <c r="N83" s="304"/>
      <c r="O83" s="164"/>
      <c r="P83" s="164"/>
      <c r="Q83" s="151"/>
      <c r="R83" s="150"/>
      <c r="S83" s="150"/>
      <c r="T83" s="40"/>
      <c r="U83" s="318"/>
      <c r="V83" s="329"/>
      <c r="W83" s="317" t="str">
        <f t="shared" si="63"/>
        <v>0</v>
      </c>
      <c r="X83" s="101"/>
      <c r="Y83" s="40"/>
      <c r="Z83" s="41"/>
      <c r="AA83" s="40"/>
      <c r="AB83" s="40"/>
      <c r="AC83" s="40"/>
      <c r="AD83" s="40" t="str">
        <f t="shared" si="45"/>
        <v/>
      </c>
      <c r="AE83" s="186"/>
      <c r="AF83" s="106" t="str">
        <f t="shared" si="52"/>
        <v>0</v>
      </c>
      <c r="AG83" s="99">
        <f t="shared" si="39"/>
        <v>0</v>
      </c>
      <c r="AH83" s="105" t="str">
        <f t="shared" si="40"/>
        <v>0</v>
      </c>
      <c r="AI83" s="106" t="str">
        <f t="shared" si="64"/>
        <v>0</v>
      </c>
      <c r="AJ83" s="99" t="str">
        <f t="shared" si="65"/>
        <v/>
      </c>
      <c r="AK83" s="1" t="str">
        <f t="shared" si="66"/>
        <v/>
      </c>
      <c r="AL83" s="1" t="str">
        <f t="shared" si="67"/>
        <v/>
      </c>
      <c r="AM83" s="1" t="str">
        <f t="shared" si="68"/>
        <v/>
      </c>
      <c r="AN83" s="164" t="str">
        <f t="shared" si="69"/>
        <v/>
      </c>
      <c r="AO83" s="337">
        <f t="shared" si="70"/>
        <v>0</v>
      </c>
      <c r="AP83" s="259"/>
      <c r="AQ83" s="273">
        <f t="shared" si="71"/>
        <v>0</v>
      </c>
      <c r="DF83" s="104">
        <f t="shared" si="47"/>
        <v>0</v>
      </c>
      <c r="DG83" s="39" t="str">
        <f t="shared" si="41"/>
        <v/>
      </c>
      <c r="DH83" s="39" t="str">
        <f t="shared" si="42"/>
        <v/>
      </c>
      <c r="DJ83" s="98">
        <f t="shared" si="46"/>
        <v>0</v>
      </c>
      <c r="DK83" s="93" t="e">
        <f>VLOOKUP(H83,'PORT PRODUCTIVITY 1'!$A$25:$G$83,2,FALSE)</f>
        <v>#N/A</v>
      </c>
      <c r="DL83" s="97" t="str">
        <f t="shared" si="53"/>
        <v/>
      </c>
      <c r="DM83" s="97" t="str">
        <f t="shared" si="54"/>
        <v/>
      </c>
      <c r="DN83" s="97" t="str">
        <f t="shared" si="55"/>
        <v/>
      </c>
      <c r="DO83" s="97" t="str">
        <f t="shared" si="56"/>
        <v/>
      </c>
      <c r="DP83" s="94" t="e">
        <f>VLOOKUP(H83,'PORT PRODUCTIVITY 1'!$A$25:$G$83,3,FALSE)</f>
        <v>#N/A</v>
      </c>
      <c r="DQ83" s="276" t="str">
        <f t="shared" si="57"/>
        <v/>
      </c>
      <c r="DR83" s="276" t="str">
        <f t="shared" si="58"/>
        <v/>
      </c>
      <c r="DS83" s="276" t="str">
        <f t="shared" si="59"/>
        <v/>
      </c>
      <c r="DT83" s="276" t="str">
        <f t="shared" si="60"/>
        <v/>
      </c>
      <c r="DU83" s="276" t="str">
        <f t="shared" si="61"/>
        <v/>
      </c>
      <c r="DV83" s="276" t="str">
        <f t="shared" si="62"/>
        <v/>
      </c>
      <c r="DW83" s="277" t="str">
        <f t="shared" si="48"/>
        <v/>
      </c>
      <c r="DX83" s="278" t="str">
        <f t="shared" si="49"/>
        <v>0</v>
      </c>
      <c r="DY83" s="279" t="str">
        <f t="shared" si="50"/>
        <v>0</v>
      </c>
      <c r="DZ83" s="280" t="str">
        <f t="shared" si="51"/>
        <v/>
      </c>
      <c r="EA83" s="335">
        <f t="shared" si="72"/>
        <v>0</v>
      </c>
      <c r="EB83" s="335">
        <f t="shared" si="73"/>
        <v>0</v>
      </c>
      <c r="EC83" s="335">
        <f t="shared" si="74"/>
        <v>0</v>
      </c>
    </row>
    <row r="84" spans="2:133" ht="27.75" customHeight="1" thickBot="1">
      <c r="B84" s="150"/>
      <c r="C84" s="146"/>
      <c r="D84" s="57"/>
      <c r="E84" s="43"/>
      <c r="F84" s="53"/>
      <c r="G84" s="74"/>
      <c r="H84" s="74"/>
      <c r="I84" s="74"/>
      <c r="J84" s="74"/>
      <c r="K84" s="304"/>
      <c r="L84" s="304"/>
      <c r="M84" s="304"/>
      <c r="N84" s="304"/>
      <c r="O84" s="164"/>
      <c r="P84" s="164"/>
      <c r="Q84" s="151"/>
      <c r="R84" s="150"/>
      <c r="S84" s="150"/>
      <c r="T84" s="40"/>
      <c r="U84" s="318"/>
      <c r="V84" s="329"/>
      <c r="W84" s="317" t="str">
        <f t="shared" si="63"/>
        <v>0</v>
      </c>
      <c r="X84" s="101"/>
      <c r="Y84" s="40"/>
      <c r="Z84" s="41"/>
      <c r="AA84" s="40"/>
      <c r="AB84" s="40"/>
      <c r="AC84" s="40"/>
      <c r="AD84" s="40" t="str">
        <f t="shared" si="45"/>
        <v/>
      </c>
      <c r="AE84" s="186"/>
      <c r="AF84" s="106" t="str">
        <f t="shared" si="52"/>
        <v>0</v>
      </c>
      <c r="AG84" s="99">
        <f t="shared" ref="AG84:AG147" si="75">SUM(S84:V84)+SUM(X84:AC84)+AE84</f>
        <v>0</v>
      </c>
      <c r="AH84" s="105" t="str">
        <f t="shared" ref="AH84:AH147" si="76">IF(DF84=2,DZ84,"0")</f>
        <v>0</v>
      </c>
      <c r="AI84" s="106" t="str">
        <f t="shared" si="64"/>
        <v>0</v>
      </c>
      <c r="AJ84" s="99" t="str">
        <f t="shared" si="65"/>
        <v/>
      </c>
      <c r="AK84" s="1" t="str">
        <f t="shared" si="66"/>
        <v/>
      </c>
      <c r="AL84" s="1" t="str">
        <f t="shared" si="67"/>
        <v/>
      </c>
      <c r="AM84" s="1" t="str">
        <f t="shared" si="68"/>
        <v/>
      </c>
      <c r="AN84" s="164" t="str">
        <f t="shared" si="69"/>
        <v/>
      </c>
      <c r="AO84" s="337">
        <f t="shared" si="70"/>
        <v>0</v>
      </c>
      <c r="AP84" s="259"/>
      <c r="AQ84" s="273">
        <f t="shared" si="71"/>
        <v>0</v>
      </c>
      <c r="DF84" s="104">
        <f t="shared" si="47"/>
        <v>0</v>
      </c>
      <c r="DG84" s="39" t="str">
        <f t="shared" ref="DG84:DG147" si="77">IF(SUM(S84:V84)&lt;1,"",1)</f>
        <v/>
      </c>
      <c r="DH84" s="39" t="str">
        <f t="shared" ref="DH84:DH147" si="78">IF(SUM(X84:AC84)&lt;1,"",1)</f>
        <v/>
      </c>
      <c r="DJ84" s="98">
        <f t="shared" si="46"/>
        <v>0</v>
      </c>
      <c r="DK84" s="93" t="e">
        <f>VLOOKUP(H84,'PORT PRODUCTIVITY 1'!$A$25:$G$83,2,FALSE)</f>
        <v>#N/A</v>
      </c>
      <c r="DL84" s="97" t="str">
        <f t="shared" si="53"/>
        <v/>
      </c>
      <c r="DM84" s="97" t="str">
        <f t="shared" si="54"/>
        <v/>
      </c>
      <c r="DN84" s="97" t="str">
        <f t="shared" si="55"/>
        <v/>
      </c>
      <c r="DO84" s="97" t="str">
        <f t="shared" si="56"/>
        <v/>
      </c>
      <c r="DP84" s="94" t="e">
        <f>VLOOKUP(H84,'PORT PRODUCTIVITY 1'!$A$25:$G$83,3,FALSE)</f>
        <v>#N/A</v>
      </c>
      <c r="DQ84" s="276" t="str">
        <f t="shared" si="57"/>
        <v/>
      </c>
      <c r="DR84" s="276" t="str">
        <f t="shared" si="58"/>
        <v/>
      </c>
      <c r="DS84" s="276" t="str">
        <f t="shared" si="59"/>
        <v/>
      </c>
      <c r="DT84" s="276" t="str">
        <f t="shared" si="60"/>
        <v/>
      </c>
      <c r="DU84" s="276" t="str">
        <f t="shared" si="61"/>
        <v/>
      </c>
      <c r="DV84" s="276" t="str">
        <f t="shared" si="62"/>
        <v/>
      </c>
      <c r="DW84" s="277" t="str">
        <f t="shared" si="48"/>
        <v/>
      </c>
      <c r="DX84" s="278" t="str">
        <f t="shared" si="49"/>
        <v>0</v>
      </c>
      <c r="DY84" s="279" t="str">
        <f t="shared" si="50"/>
        <v>0</v>
      </c>
      <c r="DZ84" s="280" t="str">
        <f t="shared" si="51"/>
        <v/>
      </c>
      <c r="EA84" s="335">
        <f t="shared" si="72"/>
        <v>0</v>
      </c>
      <c r="EB84" s="335">
        <f t="shared" si="73"/>
        <v>0</v>
      </c>
      <c r="EC84" s="335">
        <f t="shared" si="74"/>
        <v>0</v>
      </c>
    </row>
    <row r="85" spans="2:133" ht="27.75" customHeight="1" thickBot="1">
      <c r="B85" s="150"/>
      <c r="C85" s="146"/>
      <c r="D85" s="57"/>
      <c r="E85" s="43"/>
      <c r="F85" s="53"/>
      <c r="G85" s="74"/>
      <c r="H85" s="74"/>
      <c r="I85" s="74"/>
      <c r="J85" s="74"/>
      <c r="K85" s="304"/>
      <c r="L85" s="304"/>
      <c r="M85" s="304"/>
      <c r="N85" s="304"/>
      <c r="O85" s="164"/>
      <c r="P85" s="164"/>
      <c r="Q85" s="151"/>
      <c r="R85" s="150"/>
      <c r="S85" s="150"/>
      <c r="T85" s="40"/>
      <c r="U85" s="318"/>
      <c r="V85" s="329"/>
      <c r="W85" s="317" t="str">
        <f t="shared" si="63"/>
        <v>0</v>
      </c>
      <c r="X85" s="101"/>
      <c r="Y85" s="40"/>
      <c r="Z85" s="41"/>
      <c r="AA85" s="40"/>
      <c r="AB85" s="40"/>
      <c r="AC85" s="40"/>
      <c r="AD85" s="40" t="str">
        <f t="shared" si="45"/>
        <v/>
      </c>
      <c r="AE85" s="186"/>
      <c r="AF85" s="106" t="str">
        <f t="shared" si="52"/>
        <v>0</v>
      </c>
      <c r="AG85" s="99">
        <f t="shared" si="75"/>
        <v>0</v>
      </c>
      <c r="AH85" s="105" t="str">
        <f t="shared" si="76"/>
        <v>0</v>
      </c>
      <c r="AI85" s="106" t="str">
        <f t="shared" si="64"/>
        <v>0</v>
      </c>
      <c r="AJ85" s="99" t="str">
        <f t="shared" si="65"/>
        <v/>
      </c>
      <c r="AK85" s="1" t="str">
        <f t="shared" si="66"/>
        <v/>
      </c>
      <c r="AL85" s="1" t="str">
        <f t="shared" si="67"/>
        <v/>
      </c>
      <c r="AM85" s="1" t="str">
        <f t="shared" si="68"/>
        <v/>
      </c>
      <c r="AN85" s="164" t="str">
        <f t="shared" si="69"/>
        <v/>
      </c>
      <c r="AO85" s="337">
        <f t="shared" si="70"/>
        <v>0</v>
      </c>
      <c r="AP85" s="259"/>
      <c r="AQ85" s="273">
        <f t="shared" si="71"/>
        <v>0</v>
      </c>
      <c r="DF85" s="104">
        <f t="shared" si="47"/>
        <v>0</v>
      </c>
      <c r="DG85" s="39" t="str">
        <f t="shared" si="77"/>
        <v/>
      </c>
      <c r="DH85" s="39" t="str">
        <f t="shared" si="78"/>
        <v/>
      </c>
      <c r="DJ85" s="98">
        <f t="shared" si="46"/>
        <v>0</v>
      </c>
      <c r="DK85" s="93" t="e">
        <f>VLOOKUP(H85,'PORT PRODUCTIVITY 1'!$A$25:$G$83,2,FALSE)</f>
        <v>#N/A</v>
      </c>
      <c r="DL85" s="97" t="str">
        <f t="shared" si="53"/>
        <v/>
      </c>
      <c r="DM85" s="97" t="str">
        <f t="shared" si="54"/>
        <v/>
      </c>
      <c r="DN85" s="97" t="str">
        <f t="shared" si="55"/>
        <v/>
      </c>
      <c r="DO85" s="97" t="str">
        <f t="shared" si="56"/>
        <v/>
      </c>
      <c r="DP85" s="94" t="e">
        <f>VLOOKUP(H85,'PORT PRODUCTIVITY 1'!$A$25:$G$83,3,FALSE)</f>
        <v>#N/A</v>
      </c>
      <c r="DQ85" s="276" t="str">
        <f t="shared" si="57"/>
        <v/>
      </c>
      <c r="DR85" s="276" t="str">
        <f t="shared" si="58"/>
        <v/>
      </c>
      <c r="DS85" s="276" t="str">
        <f t="shared" si="59"/>
        <v/>
      </c>
      <c r="DT85" s="276" t="str">
        <f t="shared" si="60"/>
        <v/>
      </c>
      <c r="DU85" s="276" t="str">
        <f t="shared" si="61"/>
        <v/>
      </c>
      <c r="DV85" s="276" t="str">
        <f t="shared" si="62"/>
        <v/>
      </c>
      <c r="DW85" s="277" t="str">
        <f t="shared" si="48"/>
        <v/>
      </c>
      <c r="DX85" s="278" t="str">
        <f t="shared" si="49"/>
        <v>0</v>
      </c>
      <c r="DY85" s="279" t="str">
        <f t="shared" si="50"/>
        <v>0</v>
      </c>
      <c r="DZ85" s="280" t="str">
        <f t="shared" si="51"/>
        <v/>
      </c>
      <c r="EA85" s="335">
        <f t="shared" si="72"/>
        <v>0</v>
      </c>
      <c r="EB85" s="335">
        <f t="shared" si="73"/>
        <v>0</v>
      </c>
      <c r="EC85" s="335">
        <f t="shared" si="74"/>
        <v>0</v>
      </c>
    </row>
    <row r="86" spans="2:133" ht="27.75" customHeight="1" thickBot="1">
      <c r="B86" s="150"/>
      <c r="C86" s="146"/>
      <c r="D86" s="57"/>
      <c r="E86" s="43"/>
      <c r="F86" s="74"/>
      <c r="G86" s="74"/>
      <c r="H86" s="74"/>
      <c r="I86" s="74"/>
      <c r="J86" s="74"/>
      <c r="K86" s="304"/>
      <c r="L86" s="304"/>
      <c r="M86" s="304"/>
      <c r="N86" s="304"/>
      <c r="O86" s="164"/>
      <c r="P86" s="164"/>
      <c r="Q86" s="150"/>
      <c r="R86" s="150"/>
      <c r="S86" s="150"/>
      <c r="T86" s="40"/>
      <c r="U86" s="318"/>
      <c r="V86" s="329"/>
      <c r="W86" s="317" t="str">
        <f t="shared" si="63"/>
        <v>0</v>
      </c>
      <c r="X86" s="101"/>
      <c r="Y86" s="40"/>
      <c r="Z86" s="41"/>
      <c r="AA86" s="40"/>
      <c r="AB86" s="40"/>
      <c r="AC86" s="40"/>
      <c r="AD86" s="40" t="str">
        <f t="shared" si="45"/>
        <v/>
      </c>
      <c r="AE86" s="186"/>
      <c r="AF86" s="106" t="str">
        <f t="shared" si="52"/>
        <v>0</v>
      </c>
      <c r="AG86" s="99">
        <f t="shared" si="75"/>
        <v>0</v>
      </c>
      <c r="AH86" s="105" t="str">
        <f t="shared" si="76"/>
        <v>0</v>
      </c>
      <c r="AI86" s="106" t="str">
        <f t="shared" si="64"/>
        <v>0</v>
      </c>
      <c r="AJ86" s="99" t="str">
        <f t="shared" si="65"/>
        <v/>
      </c>
      <c r="AK86" s="1" t="str">
        <f t="shared" si="66"/>
        <v/>
      </c>
      <c r="AL86" s="1" t="str">
        <f t="shared" si="67"/>
        <v/>
      </c>
      <c r="AM86" s="1" t="str">
        <f t="shared" si="68"/>
        <v/>
      </c>
      <c r="AN86" s="164" t="str">
        <f t="shared" si="69"/>
        <v/>
      </c>
      <c r="AO86" s="337">
        <f t="shared" si="70"/>
        <v>0</v>
      </c>
      <c r="AP86" s="259"/>
      <c r="AQ86" s="273">
        <f t="shared" si="71"/>
        <v>0</v>
      </c>
      <c r="DF86" s="104">
        <f t="shared" si="47"/>
        <v>0</v>
      </c>
      <c r="DG86" s="39" t="str">
        <f t="shared" si="77"/>
        <v/>
      </c>
      <c r="DH86" s="39" t="str">
        <f t="shared" si="78"/>
        <v/>
      </c>
      <c r="DJ86" s="98">
        <f t="shared" si="46"/>
        <v>0</v>
      </c>
      <c r="DK86" s="93" t="e">
        <f>VLOOKUP(H86,'PORT PRODUCTIVITY 1'!$A$25:$G$83,2,FALSE)</f>
        <v>#N/A</v>
      </c>
      <c r="DL86" s="97" t="str">
        <f t="shared" si="53"/>
        <v/>
      </c>
      <c r="DM86" s="97" t="str">
        <f t="shared" si="54"/>
        <v/>
      </c>
      <c r="DN86" s="97" t="str">
        <f t="shared" si="55"/>
        <v/>
      </c>
      <c r="DO86" s="97" t="str">
        <f t="shared" si="56"/>
        <v/>
      </c>
      <c r="DP86" s="94" t="e">
        <f>VLOOKUP(H86,'PORT PRODUCTIVITY 1'!$A$25:$G$83,3,FALSE)</f>
        <v>#N/A</v>
      </c>
      <c r="DQ86" s="276" t="str">
        <f t="shared" si="57"/>
        <v/>
      </c>
      <c r="DR86" s="276" t="str">
        <f t="shared" si="58"/>
        <v/>
      </c>
      <c r="DS86" s="276" t="str">
        <f t="shared" si="59"/>
        <v/>
      </c>
      <c r="DT86" s="276" t="str">
        <f t="shared" si="60"/>
        <v/>
      </c>
      <c r="DU86" s="276" t="str">
        <f t="shared" si="61"/>
        <v/>
      </c>
      <c r="DV86" s="276" t="str">
        <f t="shared" si="62"/>
        <v/>
      </c>
      <c r="DW86" s="277" t="str">
        <f t="shared" si="48"/>
        <v/>
      </c>
      <c r="DX86" s="278" t="str">
        <f t="shared" si="49"/>
        <v>0</v>
      </c>
      <c r="DY86" s="279" t="str">
        <f t="shared" si="50"/>
        <v>0</v>
      </c>
      <c r="DZ86" s="280" t="str">
        <f t="shared" si="51"/>
        <v/>
      </c>
      <c r="EA86" s="335">
        <f t="shared" si="72"/>
        <v>0</v>
      </c>
      <c r="EB86" s="335">
        <f t="shared" si="73"/>
        <v>0</v>
      </c>
      <c r="EC86" s="335">
        <f t="shared" si="74"/>
        <v>0</v>
      </c>
    </row>
    <row r="87" spans="2:133" ht="27.75" customHeight="1" thickBot="1">
      <c r="B87" s="150"/>
      <c r="C87" s="146"/>
      <c r="D87" s="57"/>
      <c r="E87" s="43"/>
      <c r="F87" s="74"/>
      <c r="G87" s="74"/>
      <c r="H87" s="74"/>
      <c r="I87" s="74"/>
      <c r="J87" s="74"/>
      <c r="K87" s="305"/>
      <c r="L87" s="305"/>
      <c r="M87" s="305"/>
      <c r="N87" s="305"/>
      <c r="O87" s="164"/>
      <c r="P87" s="164"/>
      <c r="Q87" s="150"/>
      <c r="R87" s="150"/>
      <c r="S87" s="150"/>
      <c r="T87" s="177"/>
      <c r="U87" s="320"/>
      <c r="V87" s="326"/>
      <c r="W87" s="317" t="str">
        <f t="shared" si="63"/>
        <v>0</v>
      </c>
      <c r="X87" s="101"/>
      <c r="Y87" s="40"/>
      <c r="Z87" s="41"/>
      <c r="AA87" s="40"/>
      <c r="AB87" s="40"/>
      <c r="AC87" s="40"/>
      <c r="AD87" s="40" t="str">
        <f t="shared" si="45"/>
        <v/>
      </c>
      <c r="AE87" s="186"/>
      <c r="AF87" s="106" t="str">
        <f t="shared" si="52"/>
        <v>0</v>
      </c>
      <c r="AG87" s="99">
        <f t="shared" si="75"/>
        <v>0</v>
      </c>
      <c r="AH87" s="105" t="str">
        <f t="shared" si="76"/>
        <v>0</v>
      </c>
      <c r="AI87" s="106" t="str">
        <f t="shared" si="64"/>
        <v>0</v>
      </c>
      <c r="AJ87" s="99" t="str">
        <f t="shared" si="65"/>
        <v/>
      </c>
      <c r="AK87" s="1" t="str">
        <f t="shared" si="66"/>
        <v/>
      </c>
      <c r="AL87" s="1" t="str">
        <f t="shared" si="67"/>
        <v/>
      </c>
      <c r="AM87" s="1" t="str">
        <f t="shared" si="68"/>
        <v/>
      </c>
      <c r="AN87" s="164" t="str">
        <f t="shared" si="69"/>
        <v/>
      </c>
      <c r="AO87" s="337">
        <f t="shared" si="70"/>
        <v>0</v>
      </c>
      <c r="AP87" s="259"/>
      <c r="AQ87" s="273">
        <f t="shared" si="71"/>
        <v>0</v>
      </c>
      <c r="DF87" s="104">
        <f t="shared" si="47"/>
        <v>0</v>
      </c>
      <c r="DG87" s="39" t="str">
        <f t="shared" si="77"/>
        <v/>
      </c>
      <c r="DH87" s="39" t="str">
        <f t="shared" si="78"/>
        <v/>
      </c>
      <c r="DJ87" s="98">
        <f t="shared" si="46"/>
        <v>0</v>
      </c>
      <c r="DK87" s="93" t="e">
        <f>VLOOKUP(H87,'PORT PRODUCTIVITY 1'!$A$25:$G$83,2,FALSE)</f>
        <v>#N/A</v>
      </c>
      <c r="DL87" s="97" t="str">
        <f t="shared" si="53"/>
        <v/>
      </c>
      <c r="DM87" s="97" t="str">
        <f t="shared" si="54"/>
        <v/>
      </c>
      <c r="DN87" s="97" t="str">
        <f t="shared" si="55"/>
        <v/>
      </c>
      <c r="DO87" s="97" t="str">
        <f t="shared" si="56"/>
        <v/>
      </c>
      <c r="DP87" s="94" t="e">
        <f>VLOOKUP(H87,'PORT PRODUCTIVITY 1'!$A$25:$G$83,3,FALSE)</f>
        <v>#N/A</v>
      </c>
      <c r="DQ87" s="276" t="str">
        <f t="shared" si="57"/>
        <v/>
      </c>
      <c r="DR87" s="276" t="str">
        <f t="shared" si="58"/>
        <v/>
      </c>
      <c r="DS87" s="276" t="str">
        <f t="shared" si="59"/>
        <v/>
      </c>
      <c r="DT87" s="276" t="str">
        <f t="shared" si="60"/>
        <v/>
      </c>
      <c r="DU87" s="276" t="str">
        <f t="shared" si="61"/>
        <v/>
      </c>
      <c r="DV87" s="276" t="str">
        <f t="shared" si="62"/>
        <v/>
      </c>
      <c r="DW87" s="277" t="str">
        <f t="shared" si="48"/>
        <v/>
      </c>
      <c r="DX87" s="278" t="str">
        <f t="shared" si="49"/>
        <v>0</v>
      </c>
      <c r="DY87" s="279" t="str">
        <f t="shared" si="50"/>
        <v>0</v>
      </c>
      <c r="DZ87" s="280" t="str">
        <f t="shared" si="51"/>
        <v/>
      </c>
      <c r="EA87" s="335">
        <f t="shared" si="72"/>
        <v>0</v>
      </c>
      <c r="EB87" s="335">
        <f t="shared" si="73"/>
        <v>0</v>
      </c>
      <c r="EC87" s="335">
        <f t="shared" si="74"/>
        <v>0</v>
      </c>
    </row>
    <row r="88" spans="2:133" ht="27.75" customHeight="1" thickBot="1">
      <c r="B88" s="150"/>
      <c r="C88" s="146"/>
      <c r="D88" s="57"/>
      <c r="E88" s="43"/>
      <c r="F88" s="74"/>
      <c r="G88" s="74"/>
      <c r="H88" s="74"/>
      <c r="I88" s="74"/>
      <c r="J88" s="74"/>
      <c r="K88" s="305"/>
      <c r="L88" s="305"/>
      <c r="M88" s="305"/>
      <c r="N88" s="305"/>
      <c r="O88" s="164"/>
      <c r="P88" s="164"/>
      <c r="Q88" s="150"/>
      <c r="R88" s="150"/>
      <c r="S88" s="150"/>
      <c r="T88" s="177"/>
      <c r="U88" s="320"/>
      <c r="V88" s="326"/>
      <c r="W88" s="317" t="str">
        <f t="shared" si="63"/>
        <v>0</v>
      </c>
      <c r="X88" s="101"/>
      <c r="Y88" s="40"/>
      <c r="Z88" s="41"/>
      <c r="AA88" s="40"/>
      <c r="AB88" s="40"/>
      <c r="AC88" s="40"/>
      <c r="AD88" s="40" t="str">
        <f t="shared" si="45"/>
        <v/>
      </c>
      <c r="AE88" s="186"/>
      <c r="AF88" s="106" t="str">
        <f t="shared" si="52"/>
        <v>0</v>
      </c>
      <c r="AG88" s="99">
        <f t="shared" si="75"/>
        <v>0</v>
      </c>
      <c r="AH88" s="105" t="str">
        <f t="shared" si="76"/>
        <v>0</v>
      </c>
      <c r="AI88" s="106" t="str">
        <f t="shared" si="64"/>
        <v>0</v>
      </c>
      <c r="AJ88" s="99" t="str">
        <f t="shared" si="65"/>
        <v/>
      </c>
      <c r="AK88" s="1" t="str">
        <f t="shared" si="66"/>
        <v/>
      </c>
      <c r="AL88" s="1" t="str">
        <f t="shared" si="67"/>
        <v/>
      </c>
      <c r="AM88" s="1" t="str">
        <f t="shared" si="68"/>
        <v/>
      </c>
      <c r="AN88" s="164" t="str">
        <f t="shared" si="69"/>
        <v/>
      </c>
      <c r="AO88" s="337">
        <f t="shared" si="70"/>
        <v>0</v>
      </c>
      <c r="AP88" s="259"/>
      <c r="AQ88" s="273">
        <f t="shared" si="71"/>
        <v>0</v>
      </c>
      <c r="DF88" s="104">
        <f t="shared" si="47"/>
        <v>0</v>
      </c>
      <c r="DG88" s="39" t="str">
        <f t="shared" si="77"/>
        <v/>
      </c>
      <c r="DH88" s="39" t="str">
        <f t="shared" si="78"/>
        <v/>
      </c>
      <c r="DJ88" s="98">
        <f t="shared" si="46"/>
        <v>0</v>
      </c>
      <c r="DK88" s="93" t="e">
        <f>VLOOKUP(H88,'PORT PRODUCTIVITY 1'!$A$25:$G$83,2,FALSE)</f>
        <v>#N/A</v>
      </c>
      <c r="DL88" s="97" t="str">
        <f t="shared" si="53"/>
        <v/>
      </c>
      <c r="DM88" s="97" t="str">
        <f t="shared" si="54"/>
        <v/>
      </c>
      <c r="DN88" s="97" t="str">
        <f t="shared" si="55"/>
        <v/>
      </c>
      <c r="DO88" s="97" t="str">
        <f t="shared" si="56"/>
        <v/>
      </c>
      <c r="DP88" s="94" t="e">
        <f>VLOOKUP(H88,'PORT PRODUCTIVITY 1'!$A$25:$G$83,3,FALSE)</f>
        <v>#N/A</v>
      </c>
      <c r="DQ88" s="276" t="str">
        <f t="shared" si="57"/>
        <v/>
      </c>
      <c r="DR88" s="276" t="str">
        <f t="shared" si="58"/>
        <v/>
      </c>
      <c r="DS88" s="276" t="str">
        <f t="shared" si="59"/>
        <v/>
      </c>
      <c r="DT88" s="276" t="str">
        <f t="shared" si="60"/>
        <v/>
      </c>
      <c r="DU88" s="276" t="str">
        <f t="shared" si="61"/>
        <v/>
      </c>
      <c r="DV88" s="276" t="str">
        <f t="shared" si="62"/>
        <v/>
      </c>
      <c r="DW88" s="277" t="str">
        <f t="shared" si="48"/>
        <v/>
      </c>
      <c r="DX88" s="278" t="str">
        <f t="shared" si="49"/>
        <v>0</v>
      </c>
      <c r="DY88" s="279" t="str">
        <f t="shared" si="50"/>
        <v>0</v>
      </c>
      <c r="DZ88" s="280" t="str">
        <f t="shared" si="51"/>
        <v/>
      </c>
      <c r="EA88" s="335">
        <f t="shared" si="72"/>
        <v>0</v>
      </c>
      <c r="EB88" s="335">
        <f t="shared" si="73"/>
        <v>0</v>
      </c>
      <c r="EC88" s="335">
        <f t="shared" si="74"/>
        <v>0</v>
      </c>
    </row>
    <row r="89" spans="2:133" ht="27.75" customHeight="1" thickBot="1">
      <c r="B89" s="150"/>
      <c r="C89" s="146"/>
      <c r="D89" s="57"/>
      <c r="E89" s="43"/>
      <c r="F89" s="74"/>
      <c r="G89" s="74"/>
      <c r="H89" s="74"/>
      <c r="I89" s="74"/>
      <c r="J89" s="74"/>
      <c r="K89" s="305"/>
      <c r="L89" s="305"/>
      <c r="M89" s="305"/>
      <c r="N89" s="305"/>
      <c r="O89" s="164"/>
      <c r="P89" s="164"/>
      <c r="Q89" s="150"/>
      <c r="R89" s="150"/>
      <c r="S89" s="150"/>
      <c r="T89" s="177"/>
      <c r="U89" s="320"/>
      <c r="V89" s="326"/>
      <c r="W89" s="317" t="str">
        <f t="shared" si="63"/>
        <v>0</v>
      </c>
      <c r="X89" s="101"/>
      <c r="Y89" s="40"/>
      <c r="Z89" s="41"/>
      <c r="AA89" s="40"/>
      <c r="AB89" s="40"/>
      <c r="AC89" s="40"/>
      <c r="AD89" s="40" t="str">
        <f t="shared" si="45"/>
        <v/>
      </c>
      <c r="AE89" s="186"/>
      <c r="AF89" s="106" t="str">
        <f t="shared" si="52"/>
        <v>0</v>
      </c>
      <c r="AG89" s="99">
        <f t="shared" si="75"/>
        <v>0</v>
      </c>
      <c r="AH89" s="105" t="str">
        <f t="shared" si="76"/>
        <v>0</v>
      </c>
      <c r="AI89" s="106" t="str">
        <f t="shared" si="64"/>
        <v>0</v>
      </c>
      <c r="AJ89" s="99" t="str">
        <f t="shared" si="65"/>
        <v/>
      </c>
      <c r="AK89" s="1" t="str">
        <f t="shared" si="66"/>
        <v/>
      </c>
      <c r="AL89" s="1" t="str">
        <f t="shared" si="67"/>
        <v/>
      </c>
      <c r="AM89" s="1" t="str">
        <f t="shared" si="68"/>
        <v/>
      </c>
      <c r="AN89" s="164" t="str">
        <f t="shared" si="69"/>
        <v/>
      </c>
      <c r="AO89" s="337">
        <f t="shared" si="70"/>
        <v>0</v>
      </c>
      <c r="AP89" s="259"/>
      <c r="AQ89" s="273">
        <f t="shared" si="71"/>
        <v>0</v>
      </c>
      <c r="DF89" s="104">
        <f t="shared" si="47"/>
        <v>0</v>
      </c>
      <c r="DG89" s="39" t="str">
        <f t="shared" si="77"/>
        <v/>
      </c>
      <c r="DH89" s="39" t="str">
        <f t="shared" si="78"/>
        <v/>
      </c>
      <c r="DJ89" s="98">
        <f t="shared" si="46"/>
        <v>0</v>
      </c>
      <c r="DK89" s="93" t="e">
        <f>VLOOKUP(H89,'PORT PRODUCTIVITY 1'!$A$25:$G$83,2,FALSE)</f>
        <v>#N/A</v>
      </c>
      <c r="DL89" s="97" t="str">
        <f t="shared" si="53"/>
        <v/>
      </c>
      <c r="DM89" s="97" t="str">
        <f t="shared" si="54"/>
        <v/>
      </c>
      <c r="DN89" s="97" t="str">
        <f t="shared" si="55"/>
        <v/>
      </c>
      <c r="DO89" s="97" t="str">
        <f t="shared" si="56"/>
        <v/>
      </c>
      <c r="DP89" s="94" t="e">
        <f>VLOOKUP(H89,'PORT PRODUCTIVITY 1'!$A$25:$G$83,3,FALSE)</f>
        <v>#N/A</v>
      </c>
      <c r="DQ89" s="276" t="str">
        <f t="shared" si="57"/>
        <v/>
      </c>
      <c r="DR89" s="276" t="str">
        <f t="shared" si="58"/>
        <v/>
      </c>
      <c r="DS89" s="276" t="str">
        <f t="shared" si="59"/>
        <v/>
      </c>
      <c r="DT89" s="276" t="str">
        <f t="shared" si="60"/>
        <v/>
      </c>
      <c r="DU89" s="276" t="str">
        <f t="shared" si="61"/>
        <v/>
      </c>
      <c r="DV89" s="276" t="str">
        <f t="shared" si="62"/>
        <v/>
      </c>
      <c r="DW89" s="277" t="str">
        <f t="shared" si="48"/>
        <v/>
      </c>
      <c r="DX89" s="278" t="str">
        <f t="shared" si="49"/>
        <v>0</v>
      </c>
      <c r="DY89" s="279" t="str">
        <f t="shared" si="50"/>
        <v>0</v>
      </c>
      <c r="DZ89" s="280" t="str">
        <f t="shared" si="51"/>
        <v/>
      </c>
      <c r="EA89" s="335">
        <f t="shared" si="72"/>
        <v>0</v>
      </c>
      <c r="EB89" s="335">
        <f t="shared" si="73"/>
        <v>0</v>
      </c>
      <c r="EC89" s="335">
        <f t="shared" si="74"/>
        <v>0</v>
      </c>
    </row>
    <row r="90" spans="2:133" ht="27.75" customHeight="1" thickBot="1">
      <c r="B90" s="150"/>
      <c r="C90" s="146"/>
      <c r="D90" s="57"/>
      <c r="E90" s="43"/>
      <c r="F90" s="74"/>
      <c r="G90" s="74"/>
      <c r="H90" s="74"/>
      <c r="I90" s="74"/>
      <c r="J90" s="74"/>
      <c r="K90" s="305"/>
      <c r="L90" s="305"/>
      <c r="M90" s="305"/>
      <c r="N90" s="305"/>
      <c r="O90" s="164"/>
      <c r="P90" s="164"/>
      <c r="Q90" s="151"/>
      <c r="R90" s="150"/>
      <c r="S90" s="150"/>
      <c r="T90" s="177"/>
      <c r="U90" s="320"/>
      <c r="V90" s="326"/>
      <c r="W90" s="317" t="str">
        <f t="shared" si="63"/>
        <v>0</v>
      </c>
      <c r="X90" s="101"/>
      <c r="Y90" s="40"/>
      <c r="Z90" s="41"/>
      <c r="AA90" s="40"/>
      <c r="AB90" s="40"/>
      <c r="AC90" s="40"/>
      <c r="AD90" s="40" t="str">
        <f t="shared" si="45"/>
        <v/>
      </c>
      <c r="AE90" s="186"/>
      <c r="AF90" s="106" t="str">
        <f t="shared" si="52"/>
        <v>0</v>
      </c>
      <c r="AG90" s="99">
        <f t="shared" si="75"/>
        <v>0</v>
      </c>
      <c r="AH90" s="105" t="str">
        <f t="shared" si="76"/>
        <v>0</v>
      </c>
      <c r="AI90" s="106" t="str">
        <f t="shared" si="64"/>
        <v>0</v>
      </c>
      <c r="AJ90" s="99" t="str">
        <f t="shared" si="65"/>
        <v/>
      </c>
      <c r="AK90" s="1" t="str">
        <f t="shared" si="66"/>
        <v/>
      </c>
      <c r="AL90" s="1" t="str">
        <f t="shared" si="67"/>
        <v/>
      </c>
      <c r="AM90" s="1" t="str">
        <f t="shared" si="68"/>
        <v/>
      </c>
      <c r="AN90" s="164" t="str">
        <f t="shared" si="69"/>
        <v/>
      </c>
      <c r="AO90" s="337">
        <f t="shared" si="70"/>
        <v>0</v>
      </c>
      <c r="AP90" s="259"/>
      <c r="AQ90" s="273">
        <f t="shared" si="71"/>
        <v>0</v>
      </c>
      <c r="DF90" s="104">
        <f t="shared" si="47"/>
        <v>0</v>
      </c>
      <c r="DG90" s="39" t="str">
        <f t="shared" si="77"/>
        <v/>
      </c>
      <c r="DH90" s="39" t="str">
        <f t="shared" si="78"/>
        <v/>
      </c>
      <c r="DJ90" s="98">
        <f t="shared" si="46"/>
        <v>0</v>
      </c>
      <c r="DK90" s="93" t="e">
        <f>VLOOKUP(H90,'PORT PRODUCTIVITY 1'!$A$25:$G$83,2,FALSE)</f>
        <v>#N/A</v>
      </c>
      <c r="DL90" s="97" t="str">
        <f t="shared" si="53"/>
        <v/>
      </c>
      <c r="DM90" s="97" t="str">
        <f t="shared" si="54"/>
        <v/>
      </c>
      <c r="DN90" s="97" t="str">
        <f t="shared" si="55"/>
        <v/>
      </c>
      <c r="DO90" s="97" t="str">
        <f t="shared" si="56"/>
        <v/>
      </c>
      <c r="DP90" s="94" t="e">
        <f>VLOOKUP(H90,'PORT PRODUCTIVITY 1'!$A$25:$G$83,3,FALSE)</f>
        <v>#N/A</v>
      </c>
      <c r="DQ90" s="276" t="str">
        <f t="shared" si="57"/>
        <v/>
      </c>
      <c r="DR90" s="276" t="str">
        <f t="shared" si="58"/>
        <v/>
      </c>
      <c r="DS90" s="276" t="str">
        <f t="shared" si="59"/>
        <v/>
      </c>
      <c r="DT90" s="276" t="str">
        <f t="shared" si="60"/>
        <v/>
      </c>
      <c r="DU90" s="276" t="str">
        <f t="shared" si="61"/>
        <v/>
      </c>
      <c r="DV90" s="276" t="str">
        <f t="shared" si="62"/>
        <v/>
      </c>
      <c r="DW90" s="277" t="str">
        <f t="shared" si="48"/>
        <v/>
      </c>
      <c r="DX90" s="278" t="str">
        <f t="shared" si="49"/>
        <v>0</v>
      </c>
      <c r="DY90" s="279" t="str">
        <f t="shared" si="50"/>
        <v>0</v>
      </c>
      <c r="DZ90" s="280" t="str">
        <f t="shared" si="51"/>
        <v/>
      </c>
      <c r="EA90" s="335">
        <f t="shared" si="72"/>
        <v>0</v>
      </c>
      <c r="EB90" s="335">
        <f t="shared" si="73"/>
        <v>0</v>
      </c>
      <c r="EC90" s="335">
        <f t="shared" si="74"/>
        <v>0</v>
      </c>
    </row>
    <row r="91" spans="2:133" ht="27.75" customHeight="1" thickBot="1">
      <c r="B91" s="150"/>
      <c r="C91" s="146"/>
      <c r="D91" s="57"/>
      <c r="E91" s="43"/>
      <c r="F91" s="74"/>
      <c r="G91" s="74"/>
      <c r="H91" s="74"/>
      <c r="I91" s="74"/>
      <c r="J91" s="74"/>
      <c r="K91" s="305"/>
      <c r="L91" s="305"/>
      <c r="M91" s="305"/>
      <c r="N91" s="305"/>
      <c r="O91" s="164"/>
      <c r="P91" s="164"/>
      <c r="Q91" s="312"/>
      <c r="R91" s="150"/>
      <c r="S91" s="150"/>
      <c r="T91" s="177"/>
      <c r="U91" s="320"/>
      <c r="V91" s="326"/>
      <c r="W91" s="317" t="str">
        <f t="shared" si="63"/>
        <v>0</v>
      </c>
      <c r="X91" s="101"/>
      <c r="Y91" s="40"/>
      <c r="Z91" s="41"/>
      <c r="AA91" s="40"/>
      <c r="AB91" s="40"/>
      <c r="AC91" s="40"/>
      <c r="AD91" s="40" t="str">
        <f t="shared" si="45"/>
        <v/>
      </c>
      <c r="AE91" s="186"/>
      <c r="AF91" s="106" t="str">
        <f t="shared" si="52"/>
        <v>0</v>
      </c>
      <c r="AG91" s="99">
        <f t="shared" si="75"/>
        <v>0</v>
      </c>
      <c r="AH91" s="105" t="str">
        <f t="shared" si="76"/>
        <v>0</v>
      </c>
      <c r="AI91" s="106" t="str">
        <f t="shared" si="64"/>
        <v>0</v>
      </c>
      <c r="AJ91" s="99" t="str">
        <f t="shared" si="65"/>
        <v/>
      </c>
      <c r="AK91" s="1" t="str">
        <f t="shared" si="66"/>
        <v/>
      </c>
      <c r="AL91" s="1" t="str">
        <f t="shared" si="67"/>
        <v/>
      </c>
      <c r="AM91" s="1" t="str">
        <f t="shared" si="68"/>
        <v/>
      </c>
      <c r="AN91" s="164" t="str">
        <f t="shared" si="69"/>
        <v/>
      </c>
      <c r="AO91" s="337">
        <f t="shared" si="70"/>
        <v>0</v>
      </c>
      <c r="AP91" s="259"/>
      <c r="AQ91" s="273">
        <f t="shared" si="71"/>
        <v>0</v>
      </c>
      <c r="DF91" s="104">
        <f t="shared" si="47"/>
        <v>0</v>
      </c>
      <c r="DG91" s="39" t="str">
        <f t="shared" si="77"/>
        <v/>
      </c>
      <c r="DH91" s="39" t="str">
        <f t="shared" si="78"/>
        <v/>
      </c>
      <c r="DJ91" s="98">
        <f t="shared" si="46"/>
        <v>0</v>
      </c>
      <c r="DK91" s="93" t="e">
        <f>VLOOKUP(H91,'PORT PRODUCTIVITY 1'!$A$25:$G$83,2,FALSE)</f>
        <v>#N/A</v>
      </c>
      <c r="DL91" s="97" t="str">
        <f t="shared" si="53"/>
        <v/>
      </c>
      <c r="DM91" s="97" t="str">
        <f t="shared" si="54"/>
        <v/>
      </c>
      <c r="DN91" s="97" t="str">
        <f t="shared" si="55"/>
        <v/>
      </c>
      <c r="DO91" s="97" t="str">
        <f t="shared" si="56"/>
        <v/>
      </c>
      <c r="DP91" s="94" t="e">
        <f>VLOOKUP(H91,'PORT PRODUCTIVITY 1'!$A$25:$G$83,3,FALSE)</f>
        <v>#N/A</v>
      </c>
      <c r="DQ91" s="276" t="str">
        <f t="shared" si="57"/>
        <v/>
      </c>
      <c r="DR91" s="276" t="str">
        <f t="shared" si="58"/>
        <v/>
      </c>
      <c r="DS91" s="276" t="str">
        <f t="shared" si="59"/>
        <v/>
      </c>
      <c r="DT91" s="276" t="str">
        <f t="shared" si="60"/>
        <v/>
      </c>
      <c r="DU91" s="276" t="str">
        <f t="shared" si="61"/>
        <v/>
      </c>
      <c r="DV91" s="276" t="str">
        <f t="shared" si="62"/>
        <v/>
      </c>
      <c r="DW91" s="277" t="str">
        <f t="shared" si="48"/>
        <v/>
      </c>
      <c r="DX91" s="278" t="str">
        <f t="shared" si="49"/>
        <v>0</v>
      </c>
      <c r="DY91" s="279" t="str">
        <f t="shared" si="50"/>
        <v>0</v>
      </c>
      <c r="DZ91" s="280" t="str">
        <f t="shared" si="51"/>
        <v/>
      </c>
      <c r="EA91" s="335">
        <f t="shared" si="72"/>
        <v>0</v>
      </c>
      <c r="EB91" s="335">
        <f t="shared" si="73"/>
        <v>0</v>
      </c>
      <c r="EC91" s="335">
        <f t="shared" si="74"/>
        <v>0</v>
      </c>
    </row>
    <row r="92" spans="2:133" ht="27.75" customHeight="1" thickBot="1">
      <c r="B92" s="150"/>
      <c r="C92" s="146"/>
      <c r="D92" s="57"/>
      <c r="E92" s="43"/>
      <c r="F92" s="74"/>
      <c r="G92" s="74"/>
      <c r="H92" s="74"/>
      <c r="I92" s="74"/>
      <c r="J92" s="74"/>
      <c r="K92" s="305"/>
      <c r="L92" s="305"/>
      <c r="M92" s="305"/>
      <c r="N92" s="305"/>
      <c r="O92" s="164"/>
      <c r="P92" s="164"/>
      <c r="Q92" s="150"/>
      <c r="R92" s="150"/>
      <c r="S92" s="150"/>
      <c r="T92" s="177"/>
      <c r="U92" s="320"/>
      <c r="V92" s="326"/>
      <c r="W92" s="317" t="str">
        <f t="shared" si="63"/>
        <v>0</v>
      </c>
      <c r="X92" s="101"/>
      <c r="Y92" s="40"/>
      <c r="Z92" s="41"/>
      <c r="AA92" s="40"/>
      <c r="AB92" s="40"/>
      <c r="AC92" s="40"/>
      <c r="AD92" s="40" t="str">
        <f t="shared" si="45"/>
        <v/>
      </c>
      <c r="AE92" s="186"/>
      <c r="AF92" s="106" t="str">
        <f t="shared" si="52"/>
        <v>0</v>
      </c>
      <c r="AG92" s="99">
        <f t="shared" si="75"/>
        <v>0</v>
      </c>
      <c r="AH92" s="105" t="str">
        <f t="shared" si="76"/>
        <v>0</v>
      </c>
      <c r="AI92" s="106" t="str">
        <f t="shared" si="64"/>
        <v>0</v>
      </c>
      <c r="AJ92" s="99" t="str">
        <f t="shared" si="65"/>
        <v/>
      </c>
      <c r="AK92" s="1" t="str">
        <f t="shared" si="66"/>
        <v/>
      </c>
      <c r="AL92" s="1" t="str">
        <f t="shared" si="67"/>
        <v/>
      </c>
      <c r="AM92" s="1" t="str">
        <f t="shared" si="68"/>
        <v/>
      </c>
      <c r="AN92" s="164" t="str">
        <f t="shared" si="69"/>
        <v/>
      </c>
      <c r="AO92" s="337">
        <f t="shared" si="70"/>
        <v>0</v>
      </c>
      <c r="AP92" s="259"/>
      <c r="AQ92" s="273">
        <f t="shared" si="71"/>
        <v>0</v>
      </c>
      <c r="DF92" s="104">
        <f t="shared" si="47"/>
        <v>0</v>
      </c>
      <c r="DG92" s="39" t="str">
        <f t="shared" si="77"/>
        <v/>
      </c>
      <c r="DH92" s="39" t="str">
        <f t="shared" si="78"/>
        <v/>
      </c>
      <c r="DJ92" s="98">
        <f t="shared" si="46"/>
        <v>0</v>
      </c>
      <c r="DK92" s="93" t="e">
        <f>VLOOKUP(H92,'PORT PRODUCTIVITY 1'!$A$25:$G$83,2,FALSE)</f>
        <v>#N/A</v>
      </c>
      <c r="DL92" s="97" t="str">
        <f t="shared" si="53"/>
        <v/>
      </c>
      <c r="DM92" s="97" t="str">
        <f t="shared" si="54"/>
        <v/>
      </c>
      <c r="DN92" s="97" t="str">
        <f t="shared" si="55"/>
        <v/>
      </c>
      <c r="DO92" s="97" t="str">
        <f t="shared" si="56"/>
        <v/>
      </c>
      <c r="DP92" s="94" t="e">
        <f>VLOOKUP(H92,'PORT PRODUCTIVITY 1'!$A$25:$G$83,3,FALSE)</f>
        <v>#N/A</v>
      </c>
      <c r="DQ92" s="276" t="str">
        <f t="shared" si="57"/>
        <v/>
      </c>
      <c r="DR92" s="276" t="str">
        <f t="shared" si="58"/>
        <v/>
      </c>
      <c r="DS92" s="276" t="str">
        <f t="shared" si="59"/>
        <v/>
      </c>
      <c r="DT92" s="276" t="str">
        <f t="shared" si="60"/>
        <v/>
      </c>
      <c r="DU92" s="276" t="str">
        <f t="shared" si="61"/>
        <v/>
      </c>
      <c r="DV92" s="276" t="str">
        <f t="shared" si="62"/>
        <v/>
      </c>
      <c r="DW92" s="277" t="str">
        <f t="shared" si="48"/>
        <v/>
      </c>
      <c r="DX92" s="278" t="str">
        <f t="shared" si="49"/>
        <v>0</v>
      </c>
      <c r="DY92" s="279" t="str">
        <f t="shared" si="50"/>
        <v>0</v>
      </c>
      <c r="DZ92" s="280" t="str">
        <f t="shared" si="51"/>
        <v/>
      </c>
      <c r="EA92" s="335">
        <f t="shared" si="72"/>
        <v>0</v>
      </c>
      <c r="EB92" s="335">
        <f t="shared" si="73"/>
        <v>0</v>
      </c>
      <c r="EC92" s="335">
        <f t="shared" si="74"/>
        <v>0</v>
      </c>
    </row>
    <row r="93" spans="2:133" ht="27.75" customHeight="1" thickBot="1">
      <c r="B93" s="150"/>
      <c r="C93" s="146"/>
      <c r="D93" s="57"/>
      <c r="E93" s="43"/>
      <c r="F93" s="74"/>
      <c r="G93" s="74"/>
      <c r="H93" s="74"/>
      <c r="I93" s="74"/>
      <c r="J93" s="74"/>
      <c r="K93" s="305"/>
      <c r="L93" s="305"/>
      <c r="M93" s="305"/>
      <c r="N93" s="305"/>
      <c r="O93" s="164"/>
      <c r="P93" s="164"/>
      <c r="Q93" s="150"/>
      <c r="R93" s="150"/>
      <c r="S93" s="177"/>
      <c r="T93" s="177"/>
      <c r="U93" s="320"/>
      <c r="V93" s="326"/>
      <c r="W93" s="317" t="str">
        <f t="shared" si="63"/>
        <v>0</v>
      </c>
      <c r="X93" s="101"/>
      <c r="Y93" s="40"/>
      <c r="Z93" s="41"/>
      <c r="AA93" s="40"/>
      <c r="AB93" s="40"/>
      <c r="AC93" s="40"/>
      <c r="AD93" s="40" t="str">
        <f t="shared" si="45"/>
        <v/>
      </c>
      <c r="AE93" s="186"/>
      <c r="AF93" s="106" t="str">
        <f t="shared" si="52"/>
        <v>0</v>
      </c>
      <c r="AG93" s="99">
        <f t="shared" si="75"/>
        <v>0</v>
      </c>
      <c r="AH93" s="105" t="str">
        <f t="shared" si="76"/>
        <v>0</v>
      </c>
      <c r="AI93" s="106" t="str">
        <f t="shared" si="64"/>
        <v>0</v>
      </c>
      <c r="AJ93" s="99" t="str">
        <f t="shared" si="65"/>
        <v/>
      </c>
      <c r="AK93" s="1" t="str">
        <f t="shared" si="66"/>
        <v/>
      </c>
      <c r="AL93" s="1" t="str">
        <f t="shared" si="67"/>
        <v/>
      </c>
      <c r="AM93" s="1" t="str">
        <f t="shared" si="68"/>
        <v/>
      </c>
      <c r="AN93" s="164" t="str">
        <f t="shared" si="69"/>
        <v/>
      </c>
      <c r="AO93" s="337">
        <f t="shared" si="70"/>
        <v>0</v>
      </c>
      <c r="AP93" s="259"/>
      <c r="AQ93" s="273">
        <f t="shared" si="71"/>
        <v>0</v>
      </c>
      <c r="DF93" s="104">
        <f t="shared" si="47"/>
        <v>0</v>
      </c>
      <c r="DG93" s="39" t="str">
        <f t="shared" si="77"/>
        <v/>
      </c>
      <c r="DH93" s="39" t="str">
        <f t="shared" si="78"/>
        <v/>
      </c>
      <c r="DJ93" s="98">
        <f t="shared" si="46"/>
        <v>0</v>
      </c>
      <c r="DK93" s="93" t="e">
        <f>VLOOKUP(H93,'PORT PRODUCTIVITY 1'!$A$25:$G$83,2,FALSE)</f>
        <v>#N/A</v>
      </c>
      <c r="DL93" s="97" t="str">
        <f t="shared" si="53"/>
        <v/>
      </c>
      <c r="DM93" s="97" t="str">
        <f t="shared" si="54"/>
        <v/>
      </c>
      <c r="DN93" s="97" t="str">
        <f t="shared" si="55"/>
        <v/>
      </c>
      <c r="DO93" s="97" t="str">
        <f t="shared" si="56"/>
        <v/>
      </c>
      <c r="DP93" s="94" t="e">
        <f>VLOOKUP(H93,'PORT PRODUCTIVITY 1'!$A$25:$G$83,3,FALSE)</f>
        <v>#N/A</v>
      </c>
      <c r="DQ93" s="276" t="str">
        <f t="shared" si="57"/>
        <v/>
      </c>
      <c r="DR93" s="276" t="str">
        <f t="shared" si="58"/>
        <v/>
      </c>
      <c r="DS93" s="276" t="str">
        <f t="shared" si="59"/>
        <v/>
      </c>
      <c r="DT93" s="276" t="str">
        <f t="shared" si="60"/>
        <v/>
      </c>
      <c r="DU93" s="276" t="str">
        <f t="shared" si="61"/>
        <v/>
      </c>
      <c r="DV93" s="276" t="str">
        <f t="shared" si="62"/>
        <v/>
      </c>
      <c r="DW93" s="277" t="str">
        <f t="shared" si="48"/>
        <v/>
      </c>
      <c r="DX93" s="278" t="str">
        <f t="shared" si="49"/>
        <v>0</v>
      </c>
      <c r="DY93" s="279" t="str">
        <f t="shared" si="50"/>
        <v>0</v>
      </c>
      <c r="DZ93" s="280" t="str">
        <f t="shared" si="51"/>
        <v/>
      </c>
      <c r="EA93" s="335">
        <f t="shared" si="72"/>
        <v>0</v>
      </c>
      <c r="EB93" s="335">
        <f t="shared" si="73"/>
        <v>0</v>
      </c>
      <c r="EC93" s="335">
        <f t="shared" si="74"/>
        <v>0</v>
      </c>
    </row>
    <row r="94" spans="2:133" ht="27.75" customHeight="1" thickBot="1">
      <c r="B94" s="150"/>
      <c r="C94" s="146"/>
      <c r="D94" s="57"/>
      <c r="E94" s="43"/>
      <c r="F94" s="74"/>
      <c r="G94" s="74"/>
      <c r="H94" s="74"/>
      <c r="I94" s="74"/>
      <c r="J94" s="74"/>
      <c r="K94" s="305"/>
      <c r="L94" s="305"/>
      <c r="M94" s="305"/>
      <c r="N94" s="305"/>
      <c r="O94" s="164"/>
      <c r="P94" s="164"/>
      <c r="Q94" s="150"/>
      <c r="R94" s="150"/>
      <c r="S94" s="177"/>
      <c r="T94" s="177"/>
      <c r="U94" s="320"/>
      <c r="V94" s="326"/>
      <c r="W94" s="317" t="str">
        <f t="shared" si="63"/>
        <v>0</v>
      </c>
      <c r="X94" s="101"/>
      <c r="Y94" s="40"/>
      <c r="Z94" s="41"/>
      <c r="AA94" s="40"/>
      <c r="AB94" s="40"/>
      <c r="AC94" s="40"/>
      <c r="AD94" s="40" t="str">
        <f t="shared" si="45"/>
        <v/>
      </c>
      <c r="AE94" s="186"/>
      <c r="AF94" s="106" t="str">
        <f t="shared" si="52"/>
        <v>0</v>
      </c>
      <c r="AG94" s="99">
        <f t="shared" si="75"/>
        <v>0</v>
      </c>
      <c r="AH94" s="105" t="str">
        <f t="shared" si="76"/>
        <v>0</v>
      </c>
      <c r="AI94" s="106" t="str">
        <f t="shared" si="64"/>
        <v>0</v>
      </c>
      <c r="AJ94" s="99" t="str">
        <f t="shared" si="65"/>
        <v/>
      </c>
      <c r="AK94" s="1" t="str">
        <f t="shared" si="66"/>
        <v/>
      </c>
      <c r="AL94" s="1" t="str">
        <f t="shared" si="67"/>
        <v/>
      </c>
      <c r="AM94" s="1" t="str">
        <f t="shared" si="68"/>
        <v/>
      </c>
      <c r="AN94" s="164" t="str">
        <f t="shared" si="69"/>
        <v/>
      </c>
      <c r="AO94" s="337">
        <f t="shared" si="70"/>
        <v>0</v>
      </c>
      <c r="AP94" s="259"/>
      <c r="AQ94" s="273">
        <f t="shared" si="71"/>
        <v>0</v>
      </c>
      <c r="DF94" s="104">
        <f t="shared" si="47"/>
        <v>0</v>
      </c>
      <c r="DG94" s="39" t="str">
        <f t="shared" si="77"/>
        <v/>
      </c>
      <c r="DH94" s="39" t="str">
        <f t="shared" si="78"/>
        <v/>
      </c>
      <c r="DJ94" s="98">
        <f t="shared" si="46"/>
        <v>0</v>
      </c>
      <c r="DK94" s="93" t="e">
        <f>VLOOKUP(H94,'PORT PRODUCTIVITY 1'!$A$25:$G$83,2,FALSE)</f>
        <v>#N/A</v>
      </c>
      <c r="DL94" s="97" t="str">
        <f t="shared" si="53"/>
        <v/>
      </c>
      <c r="DM94" s="97" t="str">
        <f t="shared" si="54"/>
        <v/>
      </c>
      <c r="DN94" s="97" t="str">
        <f t="shared" si="55"/>
        <v/>
      </c>
      <c r="DO94" s="97" t="str">
        <f t="shared" si="56"/>
        <v/>
      </c>
      <c r="DP94" s="94" t="e">
        <f>VLOOKUP(H94,'PORT PRODUCTIVITY 1'!$A$25:$G$83,3,FALSE)</f>
        <v>#N/A</v>
      </c>
      <c r="DQ94" s="276" t="str">
        <f t="shared" si="57"/>
        <v/>
      </c>
      <c r="DR94" s="276" t="str">
        <f t="shared" si="58"/>
        <v/>
      </c>
      <c r="DS94" s="276" t="str">
        <f t="shared" si="59"/>
        <v/>
      </c>
      <c r="DT94" s="276" t="str">
        <f t="shared" si="60"/>
        <v/>
      </c>
      <c r="DU94" s="276" t="str">
        <f t="shared" si="61"/>
        <v/>
      </c>
      <c r="DV94" s="276" t="str">
        <f t="shared" si="62"/>
        <v/>
      </c>
      <c r="DW94" s="277" t="str">
        <f t="shared" si="48"/>
        <v/>
      </c>
      <c r="DX94" s="278" t="str">
        <f t="shared" si="49"/>
        <v>0</v>
      </c>
      <c r="DY94" s="279" t="str">
        <f t="shared" si="50"/>
        <v>0</v>
      </c>
      <c r="DZ94" s="280" t="str">
        <f t="shared" si="51"/>
        <v/>
      </c>
      <c r="EA94" s="335">
        <f t="shared" si="72"/>
        <v>0</v>
      </c>
      <c r="EB94" s="335">
        <f t="shared" si="73"/>
        <v>0</v>
      </c>
      <c r="EC94" s="335">
        <f t="shared" si="74"/>
        <v>0</v>
      </c>
    </row>
    <row r="95" spans="2:133" ht="27.75" customHeight="1" thickBot="1">
      <c r="B95" s="150"/>
      <c r="C95" s="146"/>
      <c r="D95" s="57"/>
      <c r="E95" s="43"/>
      <c r="F95" s="74"/>
      <c r="G95" s="74"/>
      <c r="H95" s="74"/>
      <c r="I95" s="74"/>
      <c r="J95" s="74"/>
      <c r="K95" s="305"/>
      <c r="L95" s="305"/>
      <c r="M95" s="305"/>
      <c r="N95" s="305"/>
      <c r="O95" s="164"/>
      <c r="P95" s="164"/>
      <c r="Q95" s="150"/>
      <c r="R95" s="150"/>
      <c r="S95" s="177"/>
      <c r="T95" s="177"/>
      <c r="U95" s="320"/>
      <c r="V95" s="326"/>
      <c r="W95" s="317" t="str">
        <f t="shared" si="63"/>
        <v>0</v>
      </c>
      <c r="X95" s="101"/>
      <c r="Y95" s="40"/>
      <c r="Z95" s="41"/>
      <c r="AA95" s="40"/>
      <c r="AB95" s="40"/>
      <c r="AC95" s="40"/>
      <c r="AD95" s="40" t="str">
        <f t="shared" si="45"/>
        <v/>
      </c>
      <c r="AE95" s="186"/>
      <c r="AF95" s="106" t="str">
        <f t="shared" si="52"/>
        <v>0</v>
      </c>
      <c r="AG95" s="99">
        <f t="shared" si="75"/>
        <v>0</v>
      </c>
      <c r="AH95" s="105" t="str">
        <f t="shared" si="76"/>
        <v>0</v>
      </c>
      <c r="AI95" s="106" t="str">
        <f t="shared" si="64"/>
        <v>0</v>
      </c>
      <c r="AJ95" s="99" t="str">
        <f t="shared" si="65"/>
        <v/>
      </c>
      <c r="AK95" s="1" t="str">
        <f t="shared" si="66"/>
        <v/>
      </c>
      <c r="AL95" s="1" t="str">
        <f t="shared" si="67"/>
        <v/>
      </c>
      <c r="AM95" s="1" t="str">
        <f t="shared" si="68"/>
        <v/>
      </c>
      <c r="AN95" s="164" t="str">
        <f t="shared" si="69"/>
        <v/>
      </c>
      <c r="AO95" s="337">
        <f t="shared" si="70"/>
        <v>0</v>
      </c>
      <c r="AP95" s="259"/>
      <c r="AQ95" s="273">
        <f t="shared" si="71"/>
        <v>0</v>
      </c>
      <c r="DF95" s="104">
        <f t="shared" si="47"/>
        <v>0</v>
      </c>
      <c r="DG95" s="39" t="str">
        <f t="shared" si="77"/>
        <v/>
      </c>
      <c r="DH95" s="39" t="str">
        <f t="shared" si="78"/>
        <v/>
      </c>
      <c r="DJ95" s="98">
        <f t="shared" si="46"/>
        <v>0</v>
      </c>
      <c r="DK95" s="93" t="e">
        <f>VLOOKUP(H95,'PORT PRODUCTIVITY 1'!$A$25:$G$83,2,FALSE)</f>
        <v>#N/A</v>
      </c>
      <c r="DL95" s="97" t="str">
        <f t="shared" si="53"/>
        <v/>
      </c>
      <c r="DM95" s="97" t="str">
        <f t="shared" si="54"/>
        <v/>
      </c>
      <c r="DN95" s="97" t="str">
        <f t="shared" si="55"/>
        <v/>
      </c>
      <c r="DO95" s="97" t="str">
        <f t="shared" si="56"/>
        <v/>
      </c>
      <c r="DP95" s="94" t="e">
        <f>VLOOKUP(H95,'PORT PRODUCTIVITY 1'!$A$25:$G$83,3,FALSE)</f>
        <v>#N/A</v>
      </c>
      <c r="DQ95" s="276" t="str">
        <f t="shared" si="57"/>
        <v/>
      </c>
      <c r="DR95" s="276" t="str">
        <f t="shared" si="58"/>
        <v/>
      </c>
      <c r="DS95" s="276" t="str">
        <f t="shared" si="59"/>
        <v/>
      </c>
      <c r="DT95" s="276" t="str">
        <f t="shared" si="60"/>
        <v/>
      </c>
      <c r="DU95" s="276" t="str">
        <f t="shared" si="61"/>
        <v/>
      </c>
      <c r="DV95" s="276" t="str">
        <f t="shared" si="62"/>
        <v/>
      </c>
      <c r="DW95" s="277" t="str">
        <f t="shared" si="48"/>
        <v/>
      </c>
      <c r="DX95" s="278" t="str">
        <f t="shared" si="49"/>
        <v>0</v>
      </c>
      <c r="DY95" s="279" t="str">
        <f t="shared" si="50"/>
        <v>0</v>
      </c>
      <c r="DZ95" s="280" t="str">
        <f t="shared" si="51"/>
        <v/>
      </c>
      <c r="EA95" s="335">
        <f t="shared" si="72"/>
        <v>0</v>
      </c>
      <c r="EB95" s="335">
        <f t="shared" si="73"/>
        <v>0</v>
      </c>
      <c r="EC95" s="335">
        <f t="shared" si="74"/>
        <v>0</v>
      </c>
    </row>
    <row r="96" spans="2:133" ht="27.75" customHeight="1" thickBot="1">
      <c r="B96" s="150"/>
      <c r="C96" s="146"/>
      <c r="D96" s="57"/>
      <c r="E96" s="43"/>
      <c r="F96" s="59"/>
      <c r="G96" s="74"/>
      <c r="H96" s="74"/>
      <c r="I96" s="74"/>
      <c r="J96" s="74"/>
      <c r="K96" s="162"/>
      <c r="L96" s="162"/>
      <c r="M96" s="162"/>
      <c r="N96" s="162"/>
      <c r="O96" s="164"/>
      <c r="P96" s="164"/>
      <c r="Q96" s="151"/>
      <c r="R96" s="40"/>
      <c r="S96" s="40"/>
      <c r="T96" s="40"/>
      <c r="U96" s="318"/>
      <c r="V96" s="326"/>
      <c r="W96" s="317" t="str">
        <f t="shared" si="63"/>
        <v>0</v>
      </c>
      <c r="X96" s="101"/>
      <c r="Y96" s="40"/>
      <c r="Z96" s="41"/>
      <c r="AA96" s="40"/>
      <c r="AB96" s="40"/>
      <c r="AC96" s="40"/>
      <c r="AD96" s="40" t="str">
        <f t="shared" si="45"/>
        <v/>
      </c>
      <c r="AE96" s="186"/>
      <c r="AF96" s="106" t="str">
        <f t="shared" si="52"/>
        <v>0</v>
      </c>
      <c r="AG96" s="99">
        <f t="shared" ref="AG96:AG103" si="79">SUM(S96:V96)+SUM(X96:AC96)+AE96</f>
        <v>0</v>
      </c>
      <c r="AH96" s="105" t="str">
        <f t="shared" si="76"/>
        <v>0</v>
      </c>
      <c r="AI96" s="106" t="str">
        <f t="shared" si="64"/>
        <v>0</v>
      </c>
      <c r="AJ96" s="99" t="str">
        <f t="shared" si="65"/>
        <v/>
      </c>
      <c r="AK96" s="1" t="str">
        <f t="shared" si="66"/>
        <v/>
      </c>
      <c r="AL96" s="1" t="str">
        <f t="shared" si="67"/>
        <v/>
      </c>
      <c r="AM96" s="1" t="str">
        <f t="shared" si="68"/>
        <v/>
      </c>
      <c r="AN96" s="164" t="str">
        <f t="shared" si="69"/>
        <v/>
      </c>
      <c r="AO96" s="337">
        <f t="shared" si="70"/>
        <v>0</v>
      </c>
      <c r="AP96" s="313"/>
      <c r="AQ96" s="273">
        <f t="shared" si="71"/>
        <v>0</v>
      </c>
      <c r="DF96" s="104">
        <f t="shared" si="47"/>
        <v>0</v>
      </c>
      <c r="DG96" s="39" t="str">
        <f t="shared" si="77"/>
        <v/>
      </c>
      <c r="DH96" s="39" t="str">
        <f t="shared" si="78"/>
        <v/>
      </c>
      <c r="DJ96" s="98">
        <f t="shared" si="46"/>
        <v>0</v>
      </c>
      <c r="DK96" s="93" t="e">
        <f>VLOOKUP(H96,'PORT PRODUCTIVITY 1'!$A$25:$G$83,2,FALSE)</f>
        <v>#N/A</v>
      </c>
      <c r="DL96" s="97" t="str">
        <f t="shared" si="53"/>
        <v/>
      </c>
      <c r="DM96" s="97" t="str">
        <f t="shared" si="54"/>
        <v/>
      </c>
      <c r="DN96" s="97" t="str">
        <f t="shared" si="55"/>
        <v/>
      </c>
      <c r="DO96" s="97" t="str">
        <f t="shared" si="56"/>
        <v/>
      </c>
      <c r="DP96" s="94" t="e">
        <f>VLOOKUP(H96,'PORT PRODUCTIVITY 1'!$A$25:$G$83,3,FALSE)</f>
        <v>#N/A</v>
      </c>
      <c r="DQ96" s="276" t="str">
        <f t="shared" si="57"/>
        <v/>
      </c>
      <c r="DR96" s="276" t="str">
        <f t="shared" si="58"/>
        <v/>
      </c>
      <c r="DS96" s="276" t="str">
        <f t="shared" si="59"/>
        <v/>
      </c>
      <c r="DT96" s="276" t="str">
        <f t="shared" si="60"/>
        <v/>
      </c>
      <c r="DU96" s="276" t="str">
        <f t="shared" si="61"/>
        <v/>
      </c>
      <c r="DV96" s="276" t="str">
        <f t="shared" si="62"/>
        <v/>
      </c>
      <c r="DW96" s="277" t="str">
        <f t="shared" si="48"/>
        <v/>
      </c>
      <c r="DX96" s="278" t="str">
        <f t="shared" si="49"/>
        <v>0</v>
      </c>
      <c r="DY96" s="279" t="str">
        <f t="shared" si="50"/>
        <v>0</v>
      </c>
      <c r="DZ96" s="280" t="str">
        <f t="shared" si="51"/>
        <v/>
      </c>
      <c r="EA96" s="335">
        <f t="shared" si="72"/>
        <v>0</v>
      </c>
      <c r="EB96" s="335">
        <f t="shared" si="73"/>
        <v>0</v>
      </c>
      <c r="EC96" s="335">
        <f t="shared" si="74"/>
        <v>0</v>
      </c>
    </row>
    <row r="97" spans="2:133" ht="27.75" customHeight="1" thickBot="1">
      <c r="B97" s="150"/>
      <c r="C97" s="146"/>
      <c r="D97" s="57"/>
      <c r="E97" s="43"/>
      <c r="F97" s="59"/>
      <c r="G97" s="74"/>
      <c r="H97" s="74"/>
      <c r="I97" s="74"/>
      <c r="J97" s="74"/>
      <c r="K97" s="162"/>
      <c r="L97" s="162"/>
      <c r="M97" s="162"/>
      <c r="N97" s="162"/>
      <c r="O97" s="164"/>
      <c r="P97" s="164"/>
      <c r="Q97" s="151"/>
      <c r="R97" s="40"/>
      <c r="S97" s="40"/>
      <c r="T97" s="40"/>
      <c r="U97" s="318"/>
      <c r="V97" s="326"/>
      <c r="W97" s="317" t="str">
        <f t="shared" si="63"/>
        <v>0</v>
      </c>
      <c r="X97" s="101"/>
      <c r="Y97" s="40"/>
      <c r="Z97" s="41"/>
      <c r="AA97" s="40"/>
      <c r="AB97" s="40"/>
      <c r="AC97" s="40"/>
      <c r="AD97" s="40" t="str">
        <f t="shared" si="45"/>
        <v/>
      </c>
      <c r="AE97" s="186"/>
      <c r="AF97" s="106" t="str">
        <f t="shared" si="52"/>
        <v>0</v>
      </c>
      <c r="AG97" s="99">
        <f t="shared" si="79"/>
        <v>0</v>
      </c>
      <c r="AH97" s="105" t="str">
        <f t="shared" si="76"/>
        <v>0</v>
      </c>
      <c r="AI97" s="106" t="str">
        <f t="shared" si="64"/>
        <v>0</v>
      </c>
      <c r="AJ97" s="99" t="str">
        <f t="shared" si="65"/>
        <v/>
      </c>
      <c r="AK97" s="1" t="str">
        <f t="shared" si="66"/>
        <v/>
      </c>
      <c r="AL97" s="1" t="str">
        <f t="shared" si="67"/>
        <v/>
      </c>
      <c r="AM97" s="1" t="str">
        <f t="shared" si="68"/>
        <v/>
      </c>
      <c r="AN97" s="164" t="str">
        <f t="shared" si="69"/>
        <v/>
      </c>
      <c r="AO97" s="337">
        <f t="shared" si="70"/>
        <v>0</v>
      </c>
      <c r="AP97" s="302"/>
      <c r="AQ97" s="273">
        <f t="shared" si="71"/>
        <v>0</v>
      </c>
      <c r="DF97" s="104">
        <f t="shared" si="47"/>
        <v>0</v>
      </c>
      <c r="DG97" s="39" t="str">
        <f t="shared" si="77"/>
        <v/>
      </c>
      <c r="DH97" s="39" t="str">
        <f t="shared" si="78"/>
        <v/>
      </c>
      <c r="DJ97" s="98">
        <f t="shared" si="46"/>
        <v>0</v>
      </c>
      <c r="DK97" s="93" t="e">
        <f>VLOOKUP(H97,'PORT PRODUCTIVITY 1'!$A$25:$G$83,2,FALSE)</f>
        <v>#N/A</v>
      </c>
      <c r="DL97" s="97" t="str">
        <f t="shared" si="53"/>
        <v/>
      </c>
      <c r="DM97" s="97" t="str">
        <f t="shared" si="54"/>
        <v/>
      </c>
      <c r="DN97" s="97" t="str">
        <f t="shared" si="55"/>
        <v/>
      </c>
      <c r="DO97" s="97" t="str">
        <f t="shared" si="56"/>
        <v/>
      </c>
      <c r="DP97" s="94" t="e">
        <f>VLOOKUP(H97,'PORT PRODUCTIVITY 1'!$A$25:$G$83,3,FALSE)</f>
        <v>#N/A</v>
      </c>
      <c r="DQ97" s="276" t="str">
        <f t="shared" si="57"/>
        <v/>
      </c>
      <c r="DR97" s="276" t="str">
        <f t="shared" si="58"/>
        <v/>
      </c>
      <c r="DS97" s="276" t="str">
        <f t="shared" si="59"/>
        <v/>
      </c>
      <c r="DT97" s="276" t="str">
        <f t="shared" si="60"/>
        <v/>
      </c>
      <c r="DU97" s="276" t="str">
        <f t="shared" si="61"/>
        <v/>
      </c>
      <c r="DV97" s="276" t="str">
        <f t="shared" si="62"/>
        <v/>
      </c>
      <c r="DW97" s="277" t="str">
        <f t="shared" si="48"/>
        <v/>
      </c>
      <c r="DX97" s="278" t="str">
        <f t="shared" si="49"/>
        <v>0</v>
      </c>
      <c r="DY97" s="279" t="str">
        <f t="shared" si="50"/>
        <v>0</v>
      </c>
      <c r="DZ97" s="280" t="str">
        <f t="shared" si="51"/>
        <v/>
      </c>
      <c r="EA97" s="335">
        <f t="shared" si="72"/>
        <v>0</v>
      </c>
      <c r="EB97" s="335">
        <f t="shared" si="73"/>
        <v>0</v>
      </c>
      <c r="EC97" s="335">
        <f t="shared" si="74"/>
        <v>0</v>
      </c>
    </row>
    <row r="98" spans="2:133" ht="27.75" customHeight="1" thickBot="1">
      <c r="B98" s="150"/>
      <c r="C98" s="146"/>
      <c r="D98" s="57"/>
      <c r="E98" s="43"/>
      <c r="F98" s="53"/>
      <c r="G98" s="74"/>
      <c r="H98" s="74"/>
      <c r="I98" s="74"/>
      <c r="J98" s="74"/>
      <c r="K98" s="305"/>
      <c r="L98" s="305"/>
      <c r="M98" s="305"/>
      <c r="N98" s="305"/>
      <c r="O98" s="164"/>
      <c r="P98" s="164"/>
      <c r="Q98" s="151"/>
      <c r="R98" s="150"/>
      <c r="S98" s="150"/>
      <c r="T98" s="177"/>
      <c r="U98" s="320"/>
      <c r="V98" s="326"/>
      <c r="W98" s="317" t="str">
        <f t="shared" si="63"/>
        <v>0</v>
      </c>
      <c r="X98" s="101"/>
      <c r="Y98" s="40"/>
      <c r="Z98" s="41"/>
      <c r="AA98" s="40"/>
      <c r="AB98" s="40"/>
      <c r="AC98" s="40"/>
      <c r="AD98" s="40" t="str">
        <f t="shared" si="45"/>
        <v/>
      </c>
      <c r="AE98" s="186"/>
      <c r="AF98" s="106" t="str">
        <f t="shared" si="52"/>
        <v>0</v>
      </c>
      <c r="AG98" s="99">
        <f t="shared" si="79"/>
        <v>0</v>
      </c>
      <c r="AH98" s="105" t="str">
        <f t="shared" si="76"/>
        <v>0</v>
      </c>
      <c r="AI98" s="106" t="str">
        <f t="shared" si="64"/>
        <v>0</v>
      </c>
      <c r="AJ98" s="99" t="str">
        <f t="shared" si="65"/>
        <v/>
      </c>
      <c r="AK98" s="1" t="str">
        <f t="shared" si="66"/>
        <v/>
      </c>
      <c r="AL98" s="1" t="str">
        <f t="shared" si="67"/>
        <v/>
      </c>
      <c r="AM98" s="1" t="str">
        <f t="shared" si="68"/>
        <v/>
      </c>
      <c r="AN98" s="164" t="str">
        <f t="shared" si="69"/>
        <v/>
      </c>
      <c r="AO98" s="337">
        <f t="shared" si="70"/>
        <v>0</v>
      </c>
      <c r="AP98" s="301"/>
      <c r="AQ98" s="273">
        <f t="shared" si="71"/>
        <v>0</v>
      </c>
      <c r="DF98" s="104">
        <f t="shared" si="47"/>
        <v>0</v>
      </c>
      <c r="DG98" s="39" t="str">
        <f t="shared" si="77"/>
        <v/>
      </c>
      <c r="DH98" s="39" t="str">
        <f t="shared" si="78"/>
        <v/>
      </c>
      <c r="DJ98" s="98">
        <f t="shared" si="46"/>
        <v>0</v>
      </c>
      <c r="DK98" s="93" t="e">
        <f>VLOOKUP(H98,'PORT PRODUCTIVITY 1'!$A$25:$G$83,2,FALSE)</f>
        <v>#N/A</v>
      </c>
      <c r="DL98" s="97" t="str">
        <f t="shared" si="53"/>
        <v/>
      </c>
      <c r="DM98" s="97" t="str">
        <f t="shared" si="54"/>
        <v/>
      </c>
      <c r="DN98" s="97" t="str">
        <f t="shared" si="55"/>
        <v/>
      </c>
      <c r="DO98" s="97" t="str">
        <f t="shared" si="56"/>
        <v/>
      </c>
      <c r="DP98" s="94" t="e">
        <f>VLOOKUP(H98,'PORT PRODUCTIVITY 1'!$A$25:$G$83,3,FALSE)</f>
        <v>#N/A</v>
      </c>
      <c r="DQ98" s="276" t="str">
        <f t="shared" si="57"/>
        <v/>
      </c>
      <c r="DR98" s="276" t="str">
        <f t="shared" si="58"/>
        <v/>
      </c>
      <c r="DS98" s="276" t="str">
        <f t="shared" si="59"/>
        <v/>
      </c>
      <c r="DT98" s="276" t="str">
        <f t="shared" si="60"/>
        <v/>
      </c>
      <c r="DU98" s="276" t="str">
        <f t="shared" si="61"/>
        <v/>
      </c>
      <c r="DV98" s="276" t="str">
        <f t="shared" si="62"/>
        <v/>
      </c>
      <c r="DW98" s="277" t="str">
        <f t="shared" si="48"/>
        <v/>
      </c>
      <c r="DX98" s="278" t="str">
        <f t="shared" si="49"/>
        <v>0</v>
      </c>
      <c r="DY98" s="279" t="str">
        <f t="shared" si="50"/>
        <v>0</v>
      </c>
      <c r="DZ98" s="280" t="str">
        <f t="shared" si="51"/>
        <v/>
      </c>
      <c r="EA98" s="335">
        <f t="shared" si="72"/>
        <v>0</v>
      </c>
      <c r="EB98" s="335">
        <f t="shared" si="73"/>
        <v>0</v>
      </c>
      <c r="EC98" s="335">
        <f t="shared" si="74"/>
        <v>0</v>
      </c>
    </row>
    <row r="99" spans="2:133" ht="27.75" customHeight="1" thickBot="1">
      <c r="B99" s="150"/>
      <c r="C99" s="146"/>
      <c r="D99" s="57"/>
      <c r="E99" s="43"/>
      <c r="F99" s="53"/>
      <c r="G99" s="74"/>
      <c r="H99" s="74"/>
      <c r="I99" s="74"/>
      <c r="J99" s="74"/>
      <c r="K99" s="305"/>
      <c r="L99" s="305"/>
      <c r="M99" s="305"/>
      <c r="N99" s="305"/>
      <c r="O99" s="164"/>
      <c r="P99" s="164"/>
      <c r="Q99" s="151"/>
      <c r="R99" s="150"/>
      <c r="S99" s="150"/>
      <c r="T99" s="177"/>
      <c r="U99" s="320"/>
      <c r="V99" s="326"/>
      <c r="W99" s="317" t="str">
        <f t="shared" si="63"/>
        <v>0</v>
      </c>
      <c r="X99" s="101"/>
      <c r="Y99" s="40"/>
      <c r="Z99" s="41"/>
      <c r="AA99" s="40"/>
      <c r="AB99" s="40"/>
      <c r="AC99" s="40"/>
      <c r="AD99" s="40" t="str">
        <f t="shared" si="45"/>
        <v/>
      </c>
      <c r="AE99" s="186"/>
      <c r="AF99" s="106" t="str">
        <f t="shared" si="52"/>
        <v>0</v>
      </c>
      <c r="AG99" s="99">
        <f t="shared" si="79"/>
        <v>0</v>
      </c>
      <c r="AH99" s="105" t="str">
        <f t="shared" si="76"/>
        <v>0</v>
      </c>
      <c r="AI99" s="106" t="str">
        <f t="shared" si="64"/>
        <v>0</v>
      </c>
      <c r="AJ99" s="99" t="str">
        <f t="shared" si="65"/>
        <v/>
      </c>
      <c r="AK99" s="1" t="str">
        <f t="shared" si="66"/>
        <v/>
      </c>
      <c r="AL99" s="1" t="str">
        <f t="shared" si="67"/>
        <v/>
      </c>
      <c r="AM99" s="1" t="str">
        <f t="shared" si="68"/>
        <v/>
      </c>
      <c r="AN99" s="164" t="str">
        <f t="shared" si="69"/>
        <v/>
      </c>
      <c r="AO99" s="337">
        <f t="shared" si="70"/>
        <v>0</v>
      </c>
      <c r="AP99" s="301"/>
      <c r="AQ99" s="273">
        <f t="shared" si="71"/>
        <v>0</v>
      </c>
      <c r="DF99" s="104">
        <f t="shared" si="47"/>
        <v>0</v>
      </c>
      <c r="DG99" s="39" t="str">
        <f t="shared" si="77"/>
        <v/>
      </c>
      <c r="DH99" s="39" t="str">
        <f t="shared" si="78"/>
        <v/>
      </c>
      <c r="DJ99" s="98">
        <f t="shared" si="46"/>
        <v>0</v>
      </c>
      <c r="DK99" s="93" t="e">
        <f>VLOOKUP(H99,'PORT PRODUCTIVITY 1'!$A$25:$G$83,2,FALSE)</f>
        <v>#N/A</v>
      </c>
      <c r="DL99" s="97" t="str">
        <f t="shared" si="53"/>
        <v/>
      </c>
      <c r="DM99" s="97" t="str">
        <f t="shared" si="54"/>
        <v/>
      </c>
      <c r="DN99" s="97" t="str">
        <f t="shared" si="55"/>
        <v/>
      </c>
      <c r="DO99" s="97" t="str">
        <f t="shared" si="56"/>
        <v/>
      </c>
      <c r="DP99" s="94" t="e">
        <f>VLOOKUP(H99,'PORT PRODUCTIVITY 1'!$A$25:$G$83,3,FALSE)</f>
        <v>#N/A</v>
      </c>
      <c r="DQ99" s="276" t="str">
        <f t="shared" si="57"/>
        <v/>
      </c>
      <c r="DR99" s="276" t="str">
        <f t="shared" si="58"/>
        <v/>
      </c>
      <c r="DS99" s="276" t="str">
        <f t="shared" si="59"/>
        <v/>
      </c>
      <c r="DT99" s="276" t="str">
        <f t="shared" si="60"/>
        <v/>
      </c>
      <c r="DU99" s="276" t="str">
        <f t="shared" si="61"/>
        <v/>
      </c>
      <c r="DV99" s="276" t="str">
        <f t="shared" si="62"/>
        <v/>
      </c>
      <c r="DW99" s="277" t="str">
        <f t="shared" si="48"/>
        <v/>
      </c>
      <c r="DX99" s="278" t="str">
        <f t="shared" si="49"/>
        <v>0</v>
      </c>
      <c r="DY99" s="279" t="str">
        <f t="shared" si="50"/>
        <v>0</v>
      </c>
      <c r="DZ99" s="280" t="str">
        <f t="shared" si="51"/>
        <v/>
      </c>
      <c r="EA99" s="335">
        <f t="shared" si="72"/>
        <v>0</v>
      </c>
      <c r="EB99" s="335">
        <f t="shared" si="73"/>
        <v>0</v>
      </c>
      <c r="EC99" s="335">
        <f t="shared" si="74"/>
        <v>0</v>
      </c>
    </row>
    <row r="100" spans="2:133" ht="27.75" customHeight="1" thickBot="1">
      <c r="B100" s="150"/>
      <c r="C100" s="146"/>
      <c r="D100" s="57"/>
      <c r="E100" s="43"/>
      <c r="F100" s="53"/>
      <c r="G100" s="74"/>
      <c r="H100" s="74"/>
      <c r="I100" s="74"/>
      <c r="J100" s="74"/>
      <c r="K100" s="305"/>
      <c r="L100" s="305"/>
      <c r="M100" s="305"/>
      <c r="N100" s="305"/>
      <c r="O100" s="164"/>
      <c r="P100" s="164"/>
      <c r="Q100" s="151"/>
      <c r="R100" s="150"/>
      <c r="S100" s="150"/>
      <c r="T100" s="177"/>
      <c r="U100" s="320"/>
      <c r="V100" s="326"/>
      <c r="W100" s="317" t="str">
        <f t="shared" si="63"/>
        <v>0</v>
      </c>
      <c r="X100" s="101"/>
      <c r="Y100" s="40"/>
      <c r="Z100" s="41"/>
      <c r="AA100" s="40"/>
      <c r="AB100" s="40"/>
      <c r="AC100" s="40"/>
      <c r="AD100" s="40" t="str">
        <f t="shared" si="45"/>
        <v/>
      </c>
      <c r="AE100" s="186"/>
      <c r="AF100" s="106" t="str">
        <f t="shared" si="52"/>
        <v>0</v>
      </c>
      <c r="AG100" s="99">
        <f t="shared" si="79"/>
        <v>0</v>
      </c>
      <c r="AH100" s="105" t="str">
        <f t="shared" si="76"/>
        <v>0</v>
      </c>
      <c r="AI100" s="106" t="str">
        <f t="shared" si="64"/>
        <v>0</v>
      </c>
      <c r="AJ100" s="99" t="str">
        <f t="shared" si="65"/>
        <v/>
      </c>
      <c r="AK100" s="1" t="str">
        <f t="shared" si="66"/>
        <v/>
      </c>
      <c r="AL100" s="1" t="str">
        <f t="shared" si="67"/>
        <v/>
      </c>
      <c r="AM100" s="1" t="str">
        <f t="shared" si="68"/>
        <v/>
      </c>
      <c r="AN100" s="164" t="str">
        <f t="shared" si="69"/>
        <v/>
      </c>
      <c r="AO100" s="337">
        <f t="shared" si="70"/>
        <v>0</v>
      </c>
      <c r="AP100" s="310"/>
      <c r="AQ100" s="273">
        <f t="shared" si="71"/>
        <v>0</v>
      </c>
      <c r="DF100" s="104">
        <f t="shared" si="47"/>
        <v>0</v>
      </c>
      <c r="DG100" s="39" t="str">
        <f t="shared" si="77"/>
        <v/>
      </c>
      <c r="DH100" s="39" t="str">
        <f t="shared" si="78"/>
        <v/>
      </c>
      <c r="DJ100" s="98">
        <f t="shared" si="46"/>
        <v>0</v>
      </c>
      <c r="DK100" s="93" t="e">
        <f>VLOOKUP(H100,'PORT PRODUCTIVITY 1'!$A$25:$G$83,2,FALSE)</f>
        <v>#N/A</v>
      </c>
      <c r="DL100" s="97" t="str">
        <f t="shared" si="53"/>
        <v/>
      </c>
      <c r="DM100" s="97" t="str">
        <f t="shared" si="54"/>
        <v/>
      </c>
      <c r="DN100" s="97" t="str">
        <f t="shared" si="55"/>
        <v/>
      </c>
      <c r="DO100" s="97" t="str">
        <f t="shared" si="56"/>
        <v/>
      </c>
      <c r="DP100" s="94" t="e">
        <f>VLOOKUP(H100,'PORT PRODUCTIVITY 1'!$A$25:$G$83,3,FALSE)</f>
        <v>#N/A</v>
      </c>
      <c r="DQ100" s="276" t="str">
        <f t="shared" si="57"/>
        <v/>
      </c>
      <c r="DR100" s="276" t="str">
        <f t="shared" si="58"/>
        <v/>
      </c>
      <c r="DS100" s="276" t="str">
        <f t="shared" si="59"/>
        <v/>
      </c>
      <c r="DT100" s="276" t="str">
        <f t="shared" si="60"/>
        <v/>
      </c>
      <c r="DU100" s="276" t="str">
        <f t="shared" si="61"/>
        <v/>
      </c>
      <c r="DV100" s="276" t="str">
        <f t="shared" si="62"/>
        <v/>
      </c>
      <c r="DW100" s="277" t="str">
        <f t="shared" si="48"/>
        <v/>
      </c>
      <c r="DX100" s="278" t="str">
        <f t="shared" si="49"/>
        <v>0</v>
      </c>
      <c r="DY100" s="279" t="str">
        <f t="shared" si="50"/>
        <v>0</v>
      </c>
      <c r="DZ100" s="280" t="str">
        <f t="shared" si="51"/>
        <v/>
      </c>
      <c r="EA100" s="335">
        <f t="shared" si="72"/>
        <v>0</v>
      </c>
      <c r="EB100" s="335">
        <f t="shared" si="73"/>
        <v>0</v>
      </c>
      <c r="EC100" s="335">
        <f t="shared" si="74"/>
        <v>0</v>
      </c>
    </row>
    <row r="101" spans="2:133" ht="27.75" customHeight="1" thickBot="1">
      <c r="B101" s="150"/>
      <c r="C101" s="146"/>
      <c r="D101" s="57"/>
      <c r="E101" s="43"/>
      <c r="F101" s="74"/>
      <c r="G101" s="74"/>
      <c r="H101" s="74"/>
      <c r="I101" s="74"/>
      <c r="J101" s="74"/>
      <c r="K101" s="305"/>
      <c r="L101" s="305"/>
      <c r="M101" s="305"/>
      <c r="N101" s="305"/>
      <c r="O101" s="164"/>
      <c r="P101" s="164"/>
      <c r="Q101" s="151"/>
      <c r="R101" s="150"/>
      <c r="S101" s="150"/>
      <c r="T101" s="177"/>
      <c r="U101" s="320"/>
      <c r="V101" s="326"/>
      <c r="W101" s="317" t="str">
        <f t="shared" si="63"/>
        <v>0</v>
      </c>
      <c r="X101" s="101"/>
      <c r="Y101" s="40"/>
      <c r="Z101" s="41"/>
      <c r="AA101" s="40"/>
      <c r="AB101" s="40"/>
      <c r="AC101" s="40"/>
      <c r="AD101" s="40" t="str">
        <f t="shared" si="45"/>
        <v/>
      </c>
      <c r="AE101" s="186"/>
      <c r="AF101" s="106" t="str">
        <f t="shared" si="52"/>
        <v>0</v>
      </c>
      <c r="AG101" s="99">
        <f t="shared" si="79"/>
        <v>0</v>
      </c>
      <c r="AH101" s="105" t="str">
        <f t="shared" si="76"/>
        <v>0</v>
      </c>
      <c r="AI101" s="106" t="str">
        <f t="shared" si="64"/>
        <v>0</v>
      </c>
      <c r="AJ101" s="99" t="str">
        <f t="shared" si="65"/>
        <v/>
      </c>
      <c r="AK101" s="1" t="str">
        <f t="shared" si="66"/>
        <v/>
      </c>
      <c r="AL101" s="1" t="str">
        <f t="shared" si="67"/>
        <v/>
      </c>
      <c r="AM101" s="1" t="str">
        <f t="shared" si="68"/>
        <v/>
      </c>
      <c r="AN101" s="164" t="str">
        <f t="shared" si="69"/>
        <v/>
      </c>
      <c r="AO101" s="337">
        <f t="shared" si="70"/>
        <v>0</v>
      </c>
      <c r="AP101" s="301"/>
      <c r="AQ101" s="273">
        <f t="shared" si="71"/>
        <v>0</v>
      </c>
      <c r="DF101" s="104">
        <f t="shared" si="47"/>
        <v>0</v>
      </c>
      <c r="DG101" s="39" t="str">
        <f t="shared" si="77"/>
        <v/>
      </c>
      <c r="DH101" s="39" t="str">
        <f t="shared" si="78"/>
        <v/>
      </c>
      <c r="DJ101" s="98">
        <f t="shared" si="46"/>
        <v>0</v>
      </c>
      <c r="DK101" s="93" t="e">
        <f>VLOOKUP(H101,'PORT PRODUCTIVITY 1'!$A$25:$G$83,2,FALSE)</f>
        <v>#N/A</v>
      </c>
      <c r="DL101" s="97" t="str">
        <f t="shared" si="53"/>
        <v/>
      </c>
      <c r="DM101" s="97" t="str">
        <f t="shared" si="54"/>
        <v/>
      </c>
      <c r="DN101" s="97" t="str">
        <f t="shared" si="55"/>
        <v/>
      </c>
      <c r="DO101" s="97" t="str">
        <f t="shared" si="56"/>
        <v/>
      </c>
      <c r="DP101" s="94" t="e">
        <f>VLOOKUP(H101,'PORT PRODUCTIVITY 1'!$A$25:$G$83,3,FALSE)</f>
        <v>#N/A</v>
      </c>
      <c r="DQ101" s="276" t="str">
        <f t="shared" si="57"/>
        <v/>
      </c>
      <c r="DR101" s="276" t="str">
        <f t="shared" si="58"/>
        <v/>
      </c>
      <c r="DS101" s="276" t="str">
        <f t="shared" si="59"/>
        <v/>
      </c>
      <c r="DT101" s="276" t="str">
        <f t="shared" si="60"/>
        <v/>
      </c>
      <c r="DU101" s="276" t="str">
        <f t="shared" si="61"/>
        <v/>
      </c>
      <c r="DV101" s="276" t="str">
        <f t="shared" si="62"/>
        <v/>
      </c>
      <c r="DW101" s="277" t="str">
        <f t="shared" si="48"/>
        <v/>
      </c>
      <c r="DX101" s="278" t="str">
        <f t="shared" si="49"/>
        <v>0</v>
      </c>
      <c r="DY101" s="279" t="str">
        <f t="shared" si="50"/>
        <v>0</v>
      </c>
      <c r="DZ101" s="280" t="str">
        <f t="shared" si="51"/>
        <v/>
      </c>
      <c r="EA101" s="335">
        <f t="shared" si="72"/>
        <v>0</v>
      </c>
      <c r="EB101" s="335">
        <f t="shared" si="73"/>
        <v>0</v>
      </c>
      <c r="EC101" s="335">
        <f t="shared" si="74"/>
        <v>0</v>
      </c>
    </row>
    <row r="102" spans="2:133" ht="27.75" customHeight="1" thickBot="1">
      <c r="B102" s="150"/>
      <c r="C102" s="36"/>
      <c r="D102" s="57"/>
      <c r="E102" s="300"/>
      <c r="F102" s="75"/>
      <c r="G102" s="74"/>
      <c r="H102" s="44"/>
      <c r="I102" s="283"/>
      <c r="J102" s="283"/>
      <c r="K102" s="162"/>
      <c r="L102" s="162"/>
      <c r="M102" s="162"/>
      <c r="N102" s="162"/>
      <c r="O102" s="164"/>
      <c r="P102" s="164"/>
      <c r="Q102" s="151"/>
      <c r="R102" s="40"/>
      <c r="S102" s="40"/>
      <c r="T102" s="40"/>
      <c r="U102" s="318"/>
      <c r="V102" s="326"/>
      <c r="W102" s="317" t="str">
        <f t="shared" si="63"/>
        <v>0</v>
      </c>
      <c r="X102" s="101"/>
      <c r="Y102" s="40"/>
      <c r="Z102" s="41"/>
      <c r="AA102" s="40"/>
      <c r="AB102" s="40"/>
      <c r="AC102" s="40"/>
      <c r="AD102" s="40" t="str">
        <f t="shared" si="45"/>
        <v/>
      </c>
      <c r="AE102" s="186"/>
      <c r="AF102" s="106" t="str">
        <f t="shared" si="52"/>
        <v>0</v>
      </c>
      <c r="AG102" s="99">
        <f t="shared" si="79"/>
        <v>0</v>
      </c>
      <c r="AH102" s="105" t="str">
        <f t="shared" si="76"/>
        <v>0</v>
      </c>
      <c r="AI102" s="106" t="str">
        <f t="shared" si="64"/>
        <v>0</v>
      </c>
      <c r="AJ102" s="99" t="str">
        <f t="shared" si="65"/>
        <v/>
      </c>
      <c r="AK102" s="1" t="str">
        <f t="shared" si="66"/>
        <v/>
      </c>
      <c r="AL102" s="1" t="str">
        <f t="shared" si="67"/>
        <v/>
      </c>
      <c r="AM102" s="1" t="str">
        <f t="shared" si="68"/>
        <v/>
      </c>
      <c r="AN102" s="164" t="str">
        <f t="shared" si="69"/>
        <v/>
      </c>
      <c r="AO102" s="337">
        <f t="shared" si="70"/>
        <v>0</v>
      </c>
      <c r="AP102" s="307"/>
      <c r="AQ102" s="273">
        <f t="shared" si="71"/>
        <v>0</v>
      </c>
      <c r="DF102" s="104">
        <f t="shared" si="47"/>
        <v>0</v>
      </c>
      <c r="DG102" s="39" t="str">
        <f t="shared" si="77"/>
        <v/>
      </c>
      <c r="DH102" s="39" t="str">
        <f t="shared" si="78"/>
        <v/>
      </c>
      <c r="DJ102" s="98">
        <f t="shared" si="46"/>
        <v>0</v>
      </c>
      <c r="DK102" s="93" t="e">
        <f>VLOOKUP(H102,'PORT PRODUCTIVITY 1'!$A$25:$G$83,2,FALSE)</f>
        <v>#N/A</v>
      </c>
      <c r="DL102" s="97" t="str">
        <f t="shared" si="53"/>
        <v/>
      </c>
      <c r="DM102" s="97" t="str">
        <f t="shared" si="54"/>
        <v/>
      </c>
      <c r="DN102" s="97" t="str">
        <f t="shared" si="55"/>
        <v/>
      </c>
      <c r="DO102" s="97" t="str">
        <f t="shared" si="56"/>
        <v/>
      </c>
      <c r="DP102" s="94" t="e">
        <f>VLOOKUP(H102,'PORT PRODUCTIVITY 1'!$A$25:$G$83,3,FALSE)</f>
        <v>#N/A</v>
      </c>
      <c r="DQ102" s="276" t="str">
        <f t="shared" si="57"/>
        <v/>
      </c>
      <c r="DR102" s="276" t="str">
        <f t="shared" si="58"/>
        <v/>
      </c>
      <c r="DS102" s="276" t="str">
        <f t="shared" si="59"/>
        <v/>
      </c>
      <c r="DT102" s="276" t="str">
        <f t="shared" si="60"/>
        <v/>
      </c>
      <c r="DU102" s="276" t="str">
        <f t="shared" si="61"/>
        <v/>
      </c>
      <c r="DV102" s="276" t="str">
        <f t="shared" si="62"/>
        <v/>
      </c>
      <c r="DW102" s="277" t="str">
        <f t="shared" si="48"/>
        <v/>
      </c>
      <c r="DX102" s="278" t="str">
        <f t="shared" si="49"/>
        <v>0</v>
      </c>
      <c r="DY102" s="279" t="str">
        <f t="shared" si="50"/>
        <v>0</v>
      </c>
      <c r="DZ102" s="280" t="str">
        <f t="shared" si="51"/>
        <v/>
      </c>
      <c r="EA102" s="335">
        <f t="shared" si="72"/>
        <v>0</v>
      </c>
      <c r="EB102" s="335">
        <f t="shared" si="73"/>
        <v>0</v>
      </c>
      <c r="EC102" s="335">
        <f t="shared" si="74"/>
        <v>0</v>
      </c>
    </row>
    <row r="103" spans="2:133" ht="27.75" customHeight="1" thickBot="1">
      <c r="B103" s="150"/>
      <c r="C103" s="36"/>
      <c r="D103" s="57"/>
      <c r="E103" s="300"/>
      <c r="F103" s="59"/>
      <c r="G103" s="74"/>
      <c r="H103" s="44"/>
      <c r="I103" s="283"/>
      <c r="J103" s="283"/>
      <c r="K103" s="162"/>
      <c r="L103" s="162"/>
      <c r="M103" s="162"/>
      <c r="N103" s="162"/>
      <c r="O103" s="164"/>
      <c r="P103" s="164"/>
      <c r="Q103" s="151"/>
      <c r="R103" s="40"/>
      <c r="S103" s="40"/>
      <c r="T103" s="40"/>
      <c r="U103" s="318"/>
      <c r="V103" s="326"/>
      <c r="W103" s="317" t="str">
        <f t="shared" si="63"/>
        <v>0</v>
      </c>
      <c r="X103" s="101"/>
      <c r="Y103" s="40"/>
      <c r="Z103" s="41"/>
      <c r="AA103" s="40"/>
      <c r="AB103" s="40"/>
      <c r="AC103" s="40"/>
      <c r="AD103" s="40" t="str">
        <f t="shared" si="45"/>
        <v/>
      </c>
      <c r="AE103" s="186"/>
      <c r="AF103" s="106" t="str">
        <f t="shared" si="52"/>
        <v>0</v>
      </c>
      <c r="AG103" s="99">
        <f t="shared" si="79"/>
        <v>0</v>
      </c>
      <c r="AH103" s="105" t="str">
        <f t="shared" si="76"/>
        <v>0</v>
      </c>
      <c r="AI103" s="106" t="str">
        <f t="shared" si="64"/>
        <v>0</v>
      </c>
      <c r="AJ103" s="99" t="str">
        <f t="shared" si="65"/>
        <v/>
      </c>
      <c r="AK103" s="1" t="str">
        <f t="shared" si="66"/>
        <v/>
      </c>
      <c r="AL103" s="1" t="str">
        <f t="shared" si="67"/>
        <v/>
      </c>
      <c r="AM103" s="1" t="str">
        <f t="shared" si="68"/>
        <v/>
      </c>
      <c r="AN103" s="164" t="str">
        <f t="shared" si="69"/>
        <v/>
      </c>
      <c r="AO103" s="337">
        <f t="shared" si="70"/>
        <v>0</v>
      </c>
      <c r="AP103" s="301"/>
      <c r="AQ103" s="273">
        <f t="shared" si="71"/>
        <v>0</v>
      </c>
      <c r="DF103" s="104">
        <f t="shared" si="47"/>
        <v>0</v>
      </c>
      <c r="DG103" s="39" t="str">
        <f t="shared" si="77"/>
        <v/>
      </c>
      <c r="DH103" s="39" t="str">
        <f t="shared" si="78"/>
        <v/>
      </c>
      <c r="DJ103" s="98">
        <f t="shared" si="46"/>
        <v>0</v>
      </c>
      <c r="DK103" s="93" t="e">
        <f>VLOOKUP(H103,'PORT PRODUCTIVITY 1'!$A$25:$G$83,2,FALSE)</f>
        <v>#N/A</v>
      </c>
      <c r="DL103" s="97" t="str">
        <f t="shared" si="53"/>
        <v/>
      </c>
      <c r="DM103" s="97" t="str">
        <f t="shared" si="54"/>
        <v/>
      </c>
      <c r="DN103" s="97" t="str">
        <f t="shared" si="55"/>
        <v/>
      </c>
      <c r="DO103" s="97" t="str">
        <f t="shared" si="56"/>
        <v/>
      </c>
      <c r="DP103" s="94" t="e">
        <f>VLOOKUP(H103,'PORT PRODUCTIVITY 1'!$A$25:$G$83,3,FALSE)</f>
        <v>#N/A</v>
      </c>
      <c r="DQ103" s="276" t="str">
        <f t="shared" si="57"/>
        <v/>
      </c>
      <c r="DR103" s="276" t="str">
        <f t="shared" si="58"/>
        <v/>
      </c>
      <c r="DS103" s="276" t="str">
        <f t="shared" si="59"/>
        <v/>
      </c>
      <c r="DT103" s="276" t="str">
        <f t="shared" si="60"/>
        <v/>
      </c>
      <c r="DU103" s="276" t="str">
        <f t="shared" si="61"/>
        <v/>
      </c>
      <c r="DV103" s="276" t="str">
        <f t="shared" si="62"/>
        <v/>
      </c>
      <c r="DW103" s="277" t="str">
        <f t="shared" si="48"/>
        <v/>
      </c>
      <c r="DX103" s="278" t="str">
        <f t="shared" si="49"/>
        <v>0</v>
      </c>
      <c r="DY103" s="279" t="str">
        <f t="shared" si="50"/>
        <v>0</v>
      </c>
      <c r="DZ103" s="280" t="str">
        <f t="shared" si="51"/>
        <v/>
      </c>
      <c r="EA103" s="335">
        <f t="shared" si="72"/>
        <v>0</v>
      </c>
      <c r="EB103" s="335">
        <f t="shared" si="73"/>
        <v>0</v>
      </c>
      <c r="EC103" s="335">
        <f t="shared" si="74"/>
        <v>0</v>
      </c>
    </row>
    <row r="104" spans="2:133" ht="27.75" customHeight="1" thickBot="1">
      <c r="B104" s="150"/>
      <c r="C104" s="146"/>
      <c r="D104" s="57"/>
      <c r="E104" s="43"/>
      <c r="F104" s="176"/>
      <c r="G104" s="74"/>
      <c r="H104" s="74"/>
      <c r="I104" s="74"/>
      <c r="J104" s="74"/>
      <c r="K104" s="37"/>
      <c r="L104" s="37"/>
      <c r="M104" s="37"/>
      <c r="N104" s="37"/>
      <c r="O104" s="22"/>
      <c r="P104" s="22"/>
      <c r="Q104" s="42"/>
      <c r="R104" s="150"/>
      <c r="S104" s="39"/>
      <c r="T104" s="39"/>
      <c r="U104" s="321"/>
      <c r="V104" s="327"/>
      <c r="W104" s="317" t="str">
        <f t="shared" si="63"/>
        <v>0</v>
      </c>
      <c r="X104" s="150"/>
      <c r="Y104" s="150"/>
      <c r="Z104" s="150"/>
      <c r="AA104" s="177"/>
      <c r="AB104" s="40"/>
      <c r="AC104" s="40"/>
      <c r="AD104" s="40" t="str">
        <f t="shared" si="45"/>
        <v/>
      </c>
      <c r="AE104" s="186"/>
      <c r="AF104" s="106" t="str">
        <f t="shared" si="52"/>
        <v>0</v>
      </c>
      <c r="AG104" s="99">
        <f t="shared" si="75"/>
        <v>0</v>
      </c>
      <c r="AH104" s="105" t="str">
        <f t="shared" si="76"/>
        <v>0</v>
      </c>
      <c r="AI104" s="106" t="str">
        <f t="shared" si="64"/>
        <v>0</v>
      </c>
      <c r="AJ104" s="99" t="str">
        <f t="shared" si="65"/>
        <v/>
      </c>
      <c r="AK104" s="1" t="str">
        <f t="shared" si="66"/>
        <v/>
      </c>
      <c r="AL104" s="1" t="str">
        <f t="shared" si="67"/>
        <v/>
      </c>
      <c r="AM104" s="1" t="str">
        <f t="shared" si="68"/>
        <v/>
      </c>
      <c r="AN104" s="164" t="str">
        <f t="shared" si="69"/>
        <v/>
      </c>
      <c r="AO104" s="337">
        <f t="shared" si="70"/>
        <v>0</v>
      </c>
      <c r="AP104" s="307"/>
      <c r="AQ104" s="273">
        <f t="shared" si="71"/>
        <v>0</v>
      </c>
      <c r="DF104" s="104">
        <f t="shared" si="47"/>
        <v>0</v>
      </c>
      <c r="DG104" s="39" t="str">
        <f t="shared" si="77"/>
        <v/>
      </c>
      <c r="DH104" s="39" t="str">
        <f t="shared" si="78"/>
        <v/>
      </c>
      <c r="DJ104" s="98">
        <f t="shared" si="46"/>
        <v>0</v>
      </c>
      <c r="DK104" s="93" t="e">
        <f>VLOOKUP(H104,'PORT PRODUCTIVITY 1'!$A$25:$G$83,2,FALSE)</f>
        <v>#N/A</v>
      </c>
      <c r="DL104" s="97" t="str">
        <f t="shared" si="53"/>
        <v/>
      </c>
      <c r="DM104" s="97" t="str">
        <f t="shared" si="54"/>
        <v/>
      </c>
      <c r="DN104" s="97" t="str">
        <f t="shared" si="55"/>
        <v/>
      </c>
      <c r="DO104" s="97" t="str">
        <f t="shared" si="56"/>
        <v/>
      </c>
      <c r="DP104" s="94" t="e">
        <f>VLOOKUP(H104,'PORT PRODUCTIVITY 1'!$A$25:$G$83,3,FALSE)</f>
        <v>#N/A</v>
      </c>
      <c r="DQ104" s="276" t="str">
        <f t="shared" si="57"/>
        <v/>
      </c>
      <c r="DR104" s="276" t="str">
        <f t="shared" si="58"/>
        <v/>
      </c>
      <c r="DS104" s="276" t="str">
        <f t="shared" si="59"/>
        <v/>
      </c>
      <c r="DT104" s="276" t="str">
        <f t="shared" si="60"/>
        <v/>
      </c>
      <c r="DU104" s="276" t="str">
        <f t="shared" si="61"/>
        <v/>
      </c>
      <c r="DV104" s="276" t="str">
        <f t="shared" si="62"/>
        <v/>
      </c>
      <c r="DW104" s="277" t="str">
        <f t="shared" si="48"/>
        <v/>
      </c>
      <c r="DX104" s="278" t="str">
        <f t="shared" si="49"/>
        <v>0</v>
      </c>
      <c r="DY104" s="279" t="str">
        <f t="shared" si="50"/>
        <v>0</v>
      </c>
      <c r="DZ104" s="280" t="str">
        <f t="shared" si="51"/>
        <v/>
      </c>
      <c r="EA104" s="335">
        <f t="shared" si="72"/>
        <v>0</v>
      </c>
      <c r="EB104" s="335">
        <f t="shared" si="73"/>
        <v>0</v>
      </c>
      <c r="EC104" s="335">
        <f t="shared" si="74"/>
        <v>0</v>
      </c>
    </row>
    <row r="105" spans="2:133" ht="27.75" customHeight="1" thickBot="1">
      <c r="B105" s="150"/>
      <c r="C105" s="146"/>
      <c r="D105" s="57"/>
      <c r="E105" s="43"/>
      <c r="F105" s="176"/>
      <c r="G105" s="74"/>
      <c r="H105" s="74"/>
      <c r="I105" s="74"/>
      <c r="J105" s="74"/>
      <c r="K105" s="37"/>
      <c r="L105" s="37"/>
      <c r="M105" s="37"/>
      <c r="N105" s="37"/>
      <c r="O105" s="22"/>
      <c r="P105" s="22"/>
      <c r="Q105" s="42"/>
      <c r="R105" s="150"/>
      <c r="S105" s="39"/>
      <c r="T105" s="39"/>
      <c r="U105" s="321"/>
      <c r="V105" s="327"/>
      <c r="W105" s="317" t="str">
        <f t="shared" si="63"/>
        <v>0</v>
      </c>
      <c r="X105" s="150"/>
      <c r="Y105" s="150"/>
      <c r="Z105" s="150"/>
      <c r="AA105" s="177"/>
      <c r="AB105" s="40"/>
      <c r="AC105" s="40"/>
      <c r="AD105" s="40" t="str">
        <f t="shared" si="45"/>
        <v/>
      </c>
      <c r="AE105" s="186"/>
      <c r="AF105" s="106" t="str">
        <f t="shared" si="52"/>
        <v>0</v>
      </c>
      <c r="AG105" s="99">
        <f t="shared" si="75"/>
        <v>0</v>
      </c>
      <c r="AH105" s="105" t="str">
        <f t="shared" si="76"/>
        <v>0</v>
      </c>
      <c r="AI105" s="106" t="str">
        <f t="shared" si="64"/>
        <v>0</v>
      </c>
      <c r="AJ105" s="99" t="str">
        <f t="shared" si="65"/>
        <v/>
      </c>
      <c r="AK105" s="1" t="str">
        <f t="shared" si="66"/>
        <v/>
      </c>
      <c r="AL105" s="1" t="str">
        <f t="shared" si="67"/>
        <v/>
      </c>
      <c r="AM105" s="1" t="str">
        <f t="shared" si="68"/>
        <v/>
      </c>
      <c r="AN105" s="164" t="str">
        <f t="shared" si="69"/>
        <v/>
      </c>
      <c r="AO105" s="337">
        <f t="shared" si="70"/>
        <v>0</v>
      </c>
      <c r="AP105" s="314"/>
      <c r="AQ105" s="273">
        <f t="shared" si="71"/>
        <v>0</v>
      </c>
      <c r="DF105" s="104">
        <f t="shared" si="47"/>
        <v>0</v>
      </c>
      <c r="DG105" s="39" t="str">
        <f t="shared" si="77"/>
        <v/>
      </c>
      <c r="DH105" s="39" t="str">
        <f t="shared" si="78"/>
        <v/>
      </c>
      <c r="DJ105" s="98">
        <f t="shared" si="46"/>
        <v>0</v>
      </c>
      <c r="DK105" s="93" t="e">
        <f>VLOOKUP(H105,'PORT PRODUCTIVITY 1'!$A$25:$G$83,2,FALSE)</f>
        <v>#N/A</v>
      </c>
      <c r="DL105" s="97" t="str">
        <f t="shared" si="53"/>
        <v/>
      </c>
      <c r="DM105" s="97" t="str">
        <f t="shared" si="54"/>
        <v/>
      </c>
      <c r="DN105" s="97" t="str">
        <f t="shared" si="55"/>
        <v/>
      </c>
      <c r="DO105" s="97" t="str">
        <f t="shared" si="56"/>
        <v/>
      </c>
      <c r="DP105" s="94" t="e">
        <f>VLOOKUP(H105,'PORT PRODUCTIVITY 1'!$A$25:$G$83,3,FALSE)</f>
        <v>#N/A</v>
      </c>
      <c r="DQ105" s="276" t="str">
        <f t="shared" si="57"/>
        <v/>
      </c>
      <c r="DR105" s="276" t="str">
        <f t="shared" si="58"/>
        <v/>
      </c>
      <c r="DS105" s="276" t="str">
        <f t="shared" si="59"/>
        <v/>
      </c>
      <c r="DT105" s="276" t="str">
        <f t="shared" si="60"/>
        <v/>
      </c>
      <c r="DU105" s="276" t="str">
        <f t="shared" si="61"/>
        <v/>
      </c>
      <c r="DV105" s="276" t="str">
        <f t="shared" si="62"/>
        <v/>
      </c>
      <c r="DW105" s="277" t="str">
        <f t="shared" si="48"/>
        <v/>
      </c>
      <c r="DX105" s="278" t="str">
        <f t="shared" si="49"/>
        <v>0</v>
      </c>
      <c r="DY105" s="279" t="str">
        <f t="shared" si="50"/>
        <v>0</v>
      </c>
      <c r="DZ105" s="280" t="str">
        <f t="shared" si="51"/>
        <v/>
      </c>
      <c r="EA105" s="335">
        <f t="shared" si="72"/>
        <v>0</v>
      </c>
      <c r="EB105" s="335">
        <f t="shared" si="73"/>
        <v>0</v>
      </c>
      <c r="EC105" s="335">
        <f t="shared" si="74"/>
        <v>0</v>
      </c>
    </row>
    <row r="106" spans="2:133" ht="27.75" customHeight="1" thickBot="1">
      <c r="B106" s="150"/>
      <c r="C106" s="146"/>
      <c r="D106" s="57"/>
      <c r="E106" s="43"/>
      <c r="F106" s="176"/>
      <c r="G106" s="74"/>
      <c r="H106" s="74"/>
      <c r="I106" s="74"/>
      <c r="J106" s="74"/>
      <c r="K106" s="37"/>
      <c r="L106" s="37"/>
      <c r="M106" s="37"/>
      <c r="N106" s="37"/>
      <c r="O106" s="22"/>
      <c r="P106" s="22"/>
      <c r="Q106" s="42"/>
      <c r="R106" s="150"/>
      <c r="S106" s="39"/>
      <c r="T106" s="39"/>
      <c r="U106" s="321"/>
      <c r="V106" s="327"/>
      <c r="W106" s="317" t="str">
        <f t="shared" si="63"/>
        <v>0</v>
      </c>
      <c r="X106" s="150"/>
      <c r="Y106" s="150"/>
      <c r="Z106" s="150"/>
      <c r="AA106" s="177"/>
      <c r="AB106" s="40"/>
      <c r="AC106" s="40"/>
      <c r="AD106" s="40" t="str">
        <f t="shared" si="45"/>
        <v/>
      </c>
      <c r="AE106" s="186"/>
      <c r="AF106" s="106" t="str">
        <f t="shared" si="52"/>
        <v>0</v>
      </c>
      <c r="AG106" s="99">
        <f t="shared" si="75"/>
        <v>0</v>
      </c>
      <c r="AH106" s="105" t="str">
        <f t="shared" si="76"/>
        <v>0</v>
      </c>
      <c r="AI106" s="106" t="str">
        <f t="shared" si="64"/>
        <v>0</v>
      </c>
      <c r="AJ106" s="99" t="str">
        <f t="shared" si="65"/>
        <v/>
      </c>
      <c r="AK106" s="1" t="str">
        <f t="shared" si="66"/>
        <v/>
      </c>
      <c r="AL106" s="1" t="str">
        <f t="shared" si="67"/>
        <v/>
      </c>
      <c r="AM106" s="1" t="str">
        <f t="shared" si="68"/>
        <v/>
      </c>
      <c r="AN106" s="164" t="str">
        <f t="shared" si="69"/>
        <v/>
      </c>
      <c r="AO106" s="337">
        <f t="shared" si="70"/>
        <v>0</v>
      </c>
      <c r="AP106" s="315"/>
      <c r="AQ106" s="273">
        <f t="shared" si="71"/>
        <v>0</v>
      </c>
      <c r="DF106" s="104">
        <f t="shared" si="47"/>
        <v>0</v>
      </c>
      <c r="DG106" s="39" t="str">
        <f t="shared" si="77"/>
        <v/>
      </c>
      <c r="DH106" s="39" t="str">
        <f t="shared" si="78"/>
        <v/>
      </c>
      <c r="DJ106" s="98">
        <f t="shared" si="46"/>
        <v>0</v>
      </c>
      <c r="DK106" s="93" t="e">
        <f>VLOOKUP(H106,'PORT PRODUCTIVITY 1'!$A$25:$G$83,2,FALSE)</f>
        <v>#N/A</v>
      </c>
      <c r="DL106" s="97" t="str">
        <f t="shared" si="53"/>
        <v/>
      </c>
      <c r="DM106" s="97" t="str">
        <f t="shared" si="54"/>
        <v/>
      </c>
      <c r="DN106" s="97" t="str">
        <f t="shared" si="55"/>
        <v/>
      </c>
      <c r="DO106" s="97" t="str">
        <f t="shared" si="56"/>
        <v/>
      </c>
      <c r="DP106" s="94" t="e">
        <f>VLOOKUP(H106,'PORT PRODUCTIVITY 1'!$A$25:$G$83,3,FALSE)</f>
        <v>#N/A</v>
      </c>
      <c r="DQ106" s="276" t="str">
        <f t="shared" si="57"/>
        <v/>
      </c>
      <c r="DR106" s="276" t="str">
        <f t="shared" si="58"/>
        <v/>
      </c>
      <c r="DS106" s="276" t="str">
        <f t="shared" si="59"/>
        <v/>
      </c>
      <c r="DT106" s="276" t="str">
        <f t="shared" si="60"/>
        <v/>
      </c>
      <c r="DU106" s="276" t="str">
        <f t="shared" si="61"/>
        <v/>
      </c>
      <c r="DV106" s="276" t="str">
        <f t="shared" si="62"/>
        <v/>
      </c>
      <c r="DW106" s="277" t="str">
        <f t="shared" si="48"/>
        <v/>
      </c>
      <c r="DX106" s="278" t="str">
        <f t="shared" si="49"/>
        <v>0</v>
      </c>
      <c r="DY106" s="279" t="str">
        <f t="shared" si="50"/>
        <v>0</v>
      </c>
      <c r="DZ106" s="280" t="str">
        <f t="shared" si="51"/>
        <v/>
      </c>
      <c r="EA106" s="335">
        <f t="shared" si="72"/>
        <v>0</v>
      </c>
      <c r="EB106" s="335">
        <f t="shared" si="73"/>
        <v>0</v>
      </c>
      <c r="EC106" s="335">
        <f t="shared" si="74"/>
        <v>0</v>
      </c>
    </row>
    <row r="107" spans="2:133" ht="27.75" customHeight="1" thickBot="1">
      <c r="B107" s="150"/>
      <c r="C107" s="146"/>
      <c r="D107" s="57"/>
      <c r="E107" s="43"/>
      <c r="F107" s="74"/>
      <c r="G107" s="74"/>
      <c r="H107" s="74"/>
      <c r="I107" s="74"/>
      <c r="J107" s="74"/>
      <c r="K107" s="37"/>
      <c r="L107" s="37"/>
      <c r="M107" s="37"/>
      <c r="N107" s="37"/>
      <c r="O107" s="22"/>
      <c r="P107" s="22"/>
      <c r="Q107" s="42"/>
      <c r="R107" s="150"/>
      <c r="S107" s="39"/>
      <c r="T107" s="39"/>
      <c r="U107" s="321"/>
      <c r="V107" s="327"/>
      <c r="W107" s="317" t="str">
        <f t="shared" si="63"/>
        <v>0</v>
      </c>
      <c r="X107" s="150"/>
      <c r="Y107" s="150"/>
      <c r="Z107" s="150"/>
      <c r="AA107" s="177"/>
      <c r="AB107" s="40"/>
      <c r="AC107" s="40"/>
      <c r="AD107" s="40" t="str">
        <f t="shared" si="45"/>
        <v/>
      </c>
      <c r="AE107" s="186"/>
      <c r="AF107" s="106" t="str">
        <f t="shared" si="52"/>
        <v>0</v>
      </c>
      <c r="AG107" s="99">
        <f t="shared" si="75"/>
        <v>0</v>
      </c>
      <c r="AH107" s="105" t="str">
        <f t="shared" si="76"/>
        <v>0</v>
      </c>
      <c r="AI107" s="106" t="str">
        <f t="shared" si="64"/>
        <v>0</v>
      </c>
      <c r="AJ107" s="99" t="str">
        <f t="shared" si="65"/>
        <v/>
      </c>
      <c r="AK107" s="1" t="str">
        <f t="shared" si="66"/>
        <v/>
      </c>
      <c r="AL107" s="1" t="str">
        <f t="shared" si="67"/>
        <v/>
      </c>
      <c r="AM107" s="1" t="str">
        <f t="shared" si="68"/>
        <v/>
      </c>
      <c r="AN107" s="164" t="str">
        <f t="shared" si="69"/>
        <v/>
      </c>
      <c r="AO107" s="337">
        <f t="shared" si="70"/>
        <v>0</v>
      </c>
      <c r="AP107" s="314"/>
      <c r="AQ107" s="273">
        <f t="shared" si="71"/>
        <v>0</v>
      </c>
      <c r="DF107" s="104">
        <f t="shared" si="47"/>
        <v>0</v>
      </c>
      <c r="DG107" s="39" t="str">
        <f t="shared" si="77"/>
        <v/>
      </c>
      <c r="DH107" s="39" t="str">
        <f t="shared" si="78"/>
        <v/>
      </c>
      <c r="DJ107" s="98">
        <f t="shared" si="46"/>
        <v>0</v>
      </c>
      <c r="DK107" s="93" t="e">
        <f>VLOOKUP(H107,'PORT PRODUCTIVITY 1'!$A$25:$G$83,2,FALSE)</f>
        <v>#N/A</v>
      </c>
      <c r="DL107" s="97" t="str">
        <f t="shared" si="53"/>
        <v/>
      </c>
      <c r="DM107" s="97" t="str">
        <f t="shared" si="54"/>
        <v/>
      </c>
      <c r="DN107" s="97" t="str">
        <f t="shared" si="55"/>
        <v/>
      </c>
      <c r="DO107" s="97" t="str">
        <f t="shared" si="56"/>
        <v/>
      </c>
      <c r="DP107" s="94" t="e">
        <f>VLOOKUP(H107,'PORT PRODUCTIVITY 1'!$A$25:$G$83,3,FALSE)</f>
        <v>#N/A</v>
      </c>
      <c r="DQ107" s="276" t="str">
        <f t="shared" si="57"/>
        <v/>
      </c>
      <c r="DR107" s="276" t="str">
        <f t="shared" si="58"/>
        <v/>
      </c>
      <c r="DS107" s="276" t="str">
        <f t="shared" si="59"/>
        <v/>
      </c>
      <c r="DT107" s="276" t="str">
        <f t="shared" si="60"/>
        <v/>
      </c>
      <c r="DU107" s="276" t="str">
        <f t="shared" si="61"/>
        <v/>
      </c>
      <c r="DV107" s="276" t="str">
        <f t="shared" si="62"/>
        <v/>
      </c>
      <c r="DW107" s="277" t="str">
        <f t="shared" si="48"/>
        <v/>
      </c>
      <c r="DX107" s="278" t="str">
        <f t="shared" si="49"/>
        <v>0</v>
      </c>
      <c r="DY107" s="279" t="str">
        <f t="shared" si="50"/>
        <v>0</v>
      </c>
      <c r="DZ107" s="280" t="str">
        <f t="shared" si="51"/>
        <v/>
      </c>
      <c r="EA107" s="335">
        <f t="shared" si="72"/>
        <v>0</v>
      </c>
      <c r="EB107" s="335">
        <f t="shared" si="73"/>
        <v>0</v>
      </c>
      <c r="EC107" s="335">
        <f t="shared" si="74"/>
        <v>0</v>
      </c>
    </row>
    <row r="108" spans="2:133" ht="27.75" customHeight="1" thickBot="1">
      <c r="B108" s="150"/>
      <c r="C108" s="146"/>
      <c r="D108" s="57"/>
      <c r="E108" s="43"/>
      <c r="F108" s="74"/>
      <c r="G108" s="74"/>
      <c r="H108" s="74"/>
      <c r="I108" s="74"/>
      <c r="J108" s="74"/>
      <c r="K108" s="37"/>
      <c r="L108" s="37"/>
      <c r="M108" s="37"/>
      <c r="N108" s="37"/>
      <c r="O108" s="22"/>
      <c r="P108" s="22"/>
      <c r="Q108" s="42"/>
      <c r="R108" s="150"/>
      <c r="S108" s="39"/>
      <c r="T108" s="39"/>
      <c r="U108" s="321"/>
      <c r="V108" s="327"/>
      <c r="W108" s="317" t="str">
        <f t="shared" si="63"/>
        <v>0</v>
      </c>
      <c r="X108" s="150"/>
      <c r="Y108" s="150"/>
      <c r="Z108" s="150"/>
      <c r="AA108" s="177"/>
      <c r="AB108" s="40"/>
      <c r="AC108" s="40"/>
      <c r="AD108" s="40" t="str">
        <f t="shared" si="45"/>
        <v/>
      </c>
      <c r="AE108" s="186"/>
      <c r="AF108" s="106" t="str">
        <f t="shared" si="52"/>
        <v>0</v>
      </c>
      <c r="AG108" s="99">
        <f t="shared" si="75"/>
        <v>0</v>
      </c>
      <c r="AH108" s="105" t="str">
        <f t="shared" si="76"/>
        <v>0</v>
      </c>
      <c r="AI108" s="106" t="str">
        <f t="shared" si="64"/>
        <v>0</v>
      </c>
      <c r="AJ108" s="99" t="str">
        <f t="shared" si="65"/>
        <v/>
      </c>
      <c r="AK108" s="1" t="str">
        <f t="shared" si="66"/>
        <v/>
      </c>
      <c r="AL108" s="1" t="str">
        <f t="shared" si="67"/>
        <v/>
      </c>
      <c r="AM108" s="1" t="str">
        <f t="shared" si="68"/>
        <v/>
      </c>
      <c r="AN108" s="164" t="str">
        <f t="shared" si="69"/>
        <v/>
      </c>
      <c r="AO108" s="337">
        <f t="shared" si="70"/>
        <v>0</v>
      </c>
      <c r="AP108" s="314"/>
      <c r="AQ108" s="273">
        <f t="shared" si="71"/>
        <v>0</v>
      </c>
      <c r="DF108" s="104">
        <f t="shared" si="47"/>
        <v>0</v>
      </c>
      <c r="DG108" s="39" t="str">
        <f t="shared" si="77"/>
        <v/>
      </c>
      <c r="DH108" s="39" t="str">
        <f t="shared" si="78"/>
        <v/>
      </c>
      <c r="DJ108" s="98">
        <f t="shared" si="46"/>
        <v>0</v>
      </c>
      <c r="DK108" s="93" t="e">
        <f>VLOOKUP(H108,'PORT PRODUCTIVITY 1'!$A$25:$G$83,2,FALSE)</f>
        <v>#N/A</v>
      </c>
      <c r="DL108" s="97" t="str">
        <f t="shared" si="53"/>
        <v/>
      </c>
      <c r="DM108" s="97" t="str">
        <f t="shared" si="54"/>
        <v/>
      </c>
      <c r="DN108" s="97" t="str">
        <f t="shared" si="55"/>
        <v/>
      </c>
      <c r="DO108" s="97" t="str">
        <f t="shared" si="56"/>
        <v/>
      </c>
      <c r="DP108" s="94" t="e">
        <f>VLOOKUP(H108,'PORT PRODUCTIVITY 1'!$A$25:$G$83,3,FALSE)</f>
        <v>#N/A</v>
      </c>
      <c r="DQ108" s="276" t="str">
        <f t="shared" si="57"/>
        <v/>
      </c>
      <c r="DR108" s="276" t="str">
        <f t="shared" si="58"/>
        <v/>
      </c>
      <c r="DS108" s="276" t="str">
        <f t="shared" si="59"/>
        <v/>
      </c>
      <c r="DT108" s="276" t="str">
        <f t="shared" si="60"/>
        <v/>
      </c>
      <c r="DU108" s="276" t="str">
        <f t="shared" si="61"/>
        <v/>
      </c>
      <c r="DV108" s="276" t="str">
        <f t="shared" si="62"/>
        <v/>
      </c>
      <c r="DW108" s="277" t="str">
        <f t="shared" si="48"/>
        <v/>
      </c>
      <c r="DX108" s="278" t="str">
        <f t="shared" si="49"/>
        <v>0</v>
      </c>
      <c r="DY108" s="279" t="str">
        <f t="shared" si="50"/>
        <v>0</v>
      </c>
      <c r="DZ108" s="280" t="str">
        <f t="shared" si="51"/>
        <v/>
      </c>
      <c r="EA108" s="335">
        <f t="shared" si="72"/>
        <v>0</v>
      </c>
      <c r="EB108" s="335">
        <f t="shared" si="73"/>
        <v>0</v>
      </c>
      <c r="EC108" s="335">
        <f t="shared" si="74"/>
        <v>0</v>
      </c>
    </row>
    <row r="109" spans="2:133" ht="27.75" customHeight="1" thickBot="1">
      <c r="B109" s="150"/>
      <c r="C109" s="146"/>
      <c r="D109" s="57"/>
      <c r="E109" s="43"/>
      <c r="F109" s="74"/>
      <c r="G109" s="74"/>
      <c r="H109" s="74"/>
      <c r="I109" s="74"/>
      <c r="J109" s="74"/>
      <c r="K109" s="37"/>
      <c r="L109" s="37"/>
      <c r="M109" s="37"/>
      <c r="N109" s="37"/>
      <c r="O109" s="22"/>
      <c r="P109" s="22"/>
      <c r="Q109" s="42"/>
      <c r="R109" s="150"/>
      <c r="S109" s="39"/>
      <c r="T109" s="39"/>
      <c r="U109" s="321"/>
      <c r="V109" s="327"/>
      <c r="W109" s="317" t="str">
        <f t="shared" si="63"/>
        <v>0</v>
      </c>
      <c r="X109" s="150"/>
      <c r="Y109" s="150"/>
      <c r="Z109" s="150"/>
      <c r="AA109" s="177"/>
      <c r="AB109" s="40"/>
      <c r="AC109" s="40"/>
      <c r="AD109" s="40" t="str">
        <f t="shared" si="45"/>
        <v/>
      </c>
      <c r="AE109" s="186"/>
      <c r="AF109" s="106" t="str">
        <f t="shared" si="52"/>
        <v>0</v>
      </c>
      <c r="AG109" s="99">
        <f t="shared" si="75"/>
        <v>0</v>
      </c>
      <c r="AH109" s="105" t="str">
        <f t="shared" si="76"/>
        <v>0</v>
      </c>
      <c r="AI109" s="106" t="str">
        <f t="shared" si="64"/>
        <v>0</v>
      </c>
      <c r="AJ109" s="99" t="str">
        <f t="shared" si="65"/>
        <v/>
      </c>
      <c r="AK109" s="1" t="str">
        <f t="shared" si="66"/>
        <v/>
      </c>
      <c r="AL109" s="1" t="str">
        <f t="shared" si="67"/>
        <v/>
      </c>
      <c r="AM109" s="1" t="str">
        <f t="shared" si="68"/>
        <v/>
      </c>
      <c r="AN109" s="164" t="str">
        <f t="shared" si="69"/>
        <v/>
      </c>
      <c r="AO109" s="337">
        <f t="shared" si="70"/>
        <v>0</v>
      </c>
      <c r="AP109" s="308"/>
      <c r="AQ109" s="273">
        <f t="shared" si="71"/>
        <v>0</v>
      </c>
      <c r="DF109" s="104">
        <f t="shared" si="47"/>
        <v>0</v>
      </c>
      <c r="DG109" s="39" t="str">
        <f t="shared" si="77"/>
        <v/>
      </c>
      <c r="DH109" s="39" t="str">
        <f t="shared" si="78"/>
        <v/>
      </c>
      <c r="DJ109" s="98">
        <f t="shared" si="46"/>
        <v>0</v>
      </c>
      <c r="DK109" s="93" t="e">
        <f>VLOOKUP(H109,'PORT PRODUCTIVITY 1'!$A$25:$G$83,2,FALSE)</f>
        <v>#N/A</v>
      </c>
      <c r="DL109" s="97" t="str">
        <f t="shared" si="53"/>
        <v/>
      </c>
      <c r="DM109" s="97" t="str">
        <f t="shared" si="54"/>
        <v/>
      </c>
      <c r="DN109" s="97" t="str">
        <f t="shared" si="55"/>
        <v/>
      </c>
      <c r="DO109" s="97" t="str">
        <f t="shared" si="56"/>
        <v/>
      </c>
      <c r="DP109" s="94" t="e">
        <f>VLOOKUP(H109,'PORT PRODUCTIVITY 1'!$A$25:$G$83,3,FALSE)</f>
        <v>#N/A</v>
      </c>
      <c r="DQ109" s="276" t="str">
        <f t="shared" si="57"/>
        <v/>
      </c>
      <c r="DR109" s="276" t="str">
        <f t="shared" si="58"/>
        <v/>
      </c>
      <c r="DS109" s="276" t="str">
        <f t="shared" si="59"/>
        <v/>
      </c>
      <c r="DT109" s="276" t="str">
        <f t="shared" si="60"/>
        <v/>
      </c>
      <c r="DU109" s="276" t="str">
        <f t="shared" si="61"/>
        <v/>
      </c>
      <c r="DV109" s="276" t="str">
        <f t="shared" si="62"/>
        <v/>
      </c>
      <c r="DW109" s="277" t="str">
        <f t="shared" si="48"/>
        <v/>
      </c>
      <c r="DX109" s="278" t="str">
        <f t="shared" si="49"/>
        <v>0</v>
      </c>
      <c r="DY109" s="279" t="str">
        <f t="shared" si="50"/>
        <v>0</v>
      </c>
      <c r="DZ109" s="280" t="str">
        <f t="shared" si="51"/>
        <v/>
      </c>
      <c r="EA109" s="335">
        <f t="shared" si="72"/>
        <v>0</v>
      </c>
      <c r="EB109" s="335">
        <f t="shared" si="73"/>
        <v>0</v>
      </c>
      <c r="EC109" s="335">
        <f t="shared" si="74"/>
        <v>0</v>
      </c>
    </row>
    <row r="110" spans="2:133" ht="27.75" customHeight="1" thickBot="1">
      <c r="B110" s="150"/>
      <c r="C110" s="146"/>
      <c r="D110" s="57"/>
      <c r="E110" s="43"/>
      <c r="F110" s="74"/>
      <c r="G110" s="74"/>
      <c r="H110" s="74"/>
      <c r="I110" s="74"/>
      <c r="J110" s="74"/>
      <c r="K110" s="37"/>
      <c r="L110" s="37"/>
      <c r="M110" s="37"/>
      <c r="N110" s="37"/>
      <c r="O110" s="22"/>
      <c r="P110" s="22"/>
      <c r="Q110" s="42"/>
      <c r="R110" s="150"/>
      <c r="S110" s="39"/>
      <c r="T110" s="39"/>
      <c r="U110" s="321"/>
      <c r="V110" s="327"/>
      <c r="W110" s="317" t="str">
        <f t="shared" si="63"/>
        <v>0</v>
      </c>
      <c r="X110" s="150"/>
      <c r="Y110" s="150"/>
      <c r="Z110" s="150"/>
      <c r="AA110" s="177"/>
      <c r="AB110" s="40"/>
      <c r="AC110" s="40"/>
      <c r="AD110" s="40" t="str">
        <f t="shared" si="45"/>
        <v/>
      </c>
      <c r="AE110" s="186"/>
      <c r="AF110" s="106" t="str">
        <f t="shared" si="52"/>
        <v>0</v>
      </c>
      <c r="AG110" s="99">
        <f t="shared" si="75"/>
        <v>0</v>
      </c>
      <c r="AH110" s="105" t="str">
        <f t="shared" si="76"/>
        <v>0</v>
      </c>
      <c r="AI110" s="106" t="str">
        <f t="shared" si="64"/>
        <v>0</v>
      </c>
      <c r="AJ110" s="99" t="str">
        <f t="shared" si="65"/>
        <v/>
      </c>
      <c r="AK110" s="1" t="str">
        <f t="shared" si="66"/>
        <v/>
      </c>
      <c r="AL110" s="1" t="str">
        <f t="shared" si="67"/>
        <v/>
      </c>
      <c r="AM110" s="1" t="str">
        <f t="shared" si="68"/>
        <v/>
      </c>
      <c r="AN110" s="164" t="str">
        <f t="shared" si="69"/>
        <v/>
      </c>
      <c r="AO110" s="337">
        <f t="shared" si="70"/>
        <v>0</v>
      </c>
      <c r="AP110" s="309"/>
      <c r="AQ110" s="273">
        <f t="shared" si="71"/>
        <v>0</v>
      </c>
      <c r="DF110" s="104">
        <f t="shared" si="47"/>
        <v>0</v>
      </c>
      <c r="DG110" s="39" t="str">
        <f t="shared" si="77"/>
        <v/>
      </c>
      <c r="DH110" s="39" t="str">
        <f t="shared" si="78"/>
        <v/>
      </c>
      <c r="DJ110" s="98">
        <f t="shared" si="46"/>
        <v>0</v>
      </c>
      <c r="DK110" s="93" t="e">
        <f>VLOOKUP(H110,'PORT PRODUCTIVITY 1'!$A$25:$G$83,2,FALSE)</f>
        <v>#N/A</v>
      </c>
      <c r="DL110" s="97" t="str">
        <f t="shared" si="53"/>
        <v/>
      </c>
      <c r="DM110" s="97" t="str">
        <f t="shared" si="54"/>
        <v/>
      </c>
      <c r="DN110" s="97" t="str">
        <f t="shared" si="55"/>
        <v/>
      </c>
      <c r="DO110" s="97" t="str">
        <f t="shared" si="56"/>
        <v/>
      </c>
      <c r="DP110" s="94" t="e">
        <f>VLOOKUP(H110,'PORT PRODUCTIVITY 1'!$A$25:$G$83,3,FALSE)</f>
        <v>#N/A</v>
      </c>
      <c r="DQ110" s="276" t="str">
        <f t="shared" si="57"/>
        <v/>
      </c>
      <c r="DR110" s="276" t="str">
        <f t="shared" si="58"/>
        <v/>
      </c>
      <c r="DS110" s="276" t="str">
        <f t="shared" si="59"/>
        <v/>
      </c>
      <c r="DT110" s="276" t="str">
        <f t="shared" si="60"/>
        <v/>
      </c>
      <c r="DU110" s="276" t="str">
        <f t="shared" si="61"/>
        <v/>
      </c>
      <c r="DV110" s="276" t="str">
        <f t="shared" si="62"/>
        <v/>
      </c>
      <c r="DW110" s="277" t="str">
        <f t="shared" si="48"/>
        <v/>
      </c>
      <c r="DX110" s="278" t="str">
        <f t="shared" si="49"/>
        <v>0</v>
      </c>
      <c r="DY110" s="279" t="str">
        <f t="shared" si="50"/>
        <v>0</v>
      </c>
      <c r="DZ110" s="280" t="str">
        <f t="shared" si="51"/>
        <v/>
      </c>
      <c r="EA110" s="335">
        <f t="shared" si="72"/>
        <v>0</v>
      </c>
      <c r="EB110" s="335">
        <f t="shared" si="73"/>
        <v>0</v>
      </c>
      <c r="EC110" s="335">
        <f t="shared" si="74"/>
        <v>0</v>
      </c>
    </row>
    <row r="111" spans="2:133" ht="27.75" customHeight="1" thickBot="1">
      <c r="B111" s="150"/>
      <c r="C111" s="146"/>
      <c r="D111" s="57"/>
      <c r="E111" s="43"/>
      <c r="F111" s="74"/>
      <c r="G111" s="74"/>
      <c r="H111" s="74"/>
      <c r="I111" s="74"/>
      <c r="J111" s="74"/>
      <c r="K111" s="37"/>
      <c r="L111" s="37"/>
      <c r="M111" s="37"/>
      <c r="N111" s="37"/>
      <c r="O111" s="22"/>
      <c r="P111" s="22"/>
      <c r="Q111" s="42"/>
      <c r="R111" s="150"/>
      <c r="S111" s="39"/>
      <c r="T111" s="39"/>
      <c r="U111" s="321"/>
      <c r="V111" s="327"/>
      <c r="W111" s="317" t="str">
        <f t="shared" si="63"/>
        <v>0</v>
      </c>
      <c r="X111" s="150"/>
      <c r="Y111" s="150"/>
      <c r="Z111" s="150"/>
      <c r="AA111" s="177"/>
      <c r="AB111" s="40"/>
      <c r="AC111" s="40"/>
      <c r="AD111" s="40" t="str">
        <f t="shared" si="45"/>
        <v/>
      </c>
      <c r="AE111" s="186"/>
      <c r="AF111" s="106" t="str">
        <f t="shared" si="52"/>
        <v>0</v>
      </c>
      <c r="AG111" s="99">
        <f t="shared" si="75"/>
        <v>0</v>
      </c>
      <c r="AH111" s="105" t="str">
        <f t="shared" si="76"/>
        <v>0</v>
      </c>
      <c r="AI111" s="106" t="str">
        <f t="shared" si="64"/>
        <v>0</v>
      </c>
      <c r="AJ111" s="99" t="str">
        <f t="shared" si="65"/>
        <v/>
      </c>
      <c r="AK111" s="1" t="str">
        <f t="shared" si="66"/>
        <v/>
      </c>
      <c r="AL111" s="1" t="str">
        <f t="shared" si="67"/>
        <v/>
      </c>
      <c r="AM111" s="1" t="str">
        <f t="shared" si="68"/>
        <v/>
      </c>
      <c r="AN111" s="164" t="str">
        <f t="shared" si="69"/>
        <v/>
      </c>
      <c r="AO111" s="337">
        <f t="shared" si="70"/>
        <v>0</v>
      </c>
      <c r="AP111" s="301"/>
      <c r="AQ111" s="273">
        <f t="shared" si="71"/>
        <v>0</v>
      </c>
      <c r="DF111" s="104">
        <f t="shared" si="47"/>
        <v>0</v>
      </c>
      <c r="DG111" s="39" t="str">
        <f t="shared" si="77"/>
        <v/>
      </c>
      <c r="DH111" s="39" t="str">
        <f t="shared" si="78"/>
        <v/>
      </c>
      <c r="DJ111" s="98">
        <f t="shared" si="46"/>
        <v>0</v>
      </c>
      <c r="DK111" s="93" t="e">
        <f>VLOOKUP(H111,'PORT PRODUCTIVITY 1'!$A$25:$G$83,2,FALSE)</f>
        <v>#N/A</v>
      </c>
      <c r="DL111" s="97" t="str">
        <f t="shared" si="53"/>
        <v/>
      </c>
      <c r="DM111" s="97" t="str">
        <f t="shared" si="54"/>
        <v/>
      </c>
      <c r="DN111" s="97" t="str">
        <f t="shared" si="55"/>
        <v/>
      </c>
      <c r="DO111" s="97" t="str">
        <f t="shared" si="56"/>
        <v/>
      </c>
      <c r="DP111" s="94" t="e">
        <f>VLOOKUP(H111,'PORT PRODUCTIVITY 1'!$A$25:$G$83,3,FALSE)</f>
        <v>#N/A</v>
      </c>
      <c r="DQ111" s="276" t="str">
        <f t="shared" si="57"/>
        <v/>
      </c>
      <c r="DR111" s="276" t="str">
        <f t="shared" si="58"/>
        <v/>
      </c>
      <c r="DS111" s="276" t="str">
        <f t="shared" si="59"/>
        <v/>
      </c>
      <c r="DT111" s="276" t="str">
        <f t="shared" si="60"/>
        <v/>
      </c>
      <c r="DU111" s="276" t="str">
        <f t="shared" si="61"/>
        <v/>
      </c>
      <c r="DV111" s="276" t="str">
        <f t="shared" si="62"/>
        <v/>
      </c>
      <c r="DW111" s="277" t="str">
        <f t="shared" si="48"/>
        <v/>
      </c>
      <c r="DX111" s="278" t="str">
        <f t="shared" si="49"/>
        <v>0</v>
      </c>
      <c r="DY111" s="279" t="str">
        <f t="shared" si="50"/>
        <v>0</v>
      </c>
      <c r="DZ111" s="280" t="str">
        <f t="shared" si="51"/>
        <v/>
      </c>
      <c r="EA111" s="335">
        <f t="shared" si="72"/>
        <v>0</v>
      </c>
      <c r="EB111" s="335">
        <f t="shared" si="73"/>
        <v>0</v>
      </c>
      <c r="EC111" s="335">
        <f t="shared" si="74"/>
        <v>0</v>
      </c>
    </row>
    <row r="112" spans="2:133" ht="27.75" customHeight="1" thickBot="1">
      <c r="B112" s="150"/>
      <c r="C112" s="146"/>
      <c r="D112" s="57"/>
      <c r="E112" s="43"/>
      <c r="F112" s="74"/>
      <c r="G112" s="74"/>
      <c r="H112" s="74"/>
      <c r="I112" s="74"/>
      <c r="J112" s="74"/>
      <c r="K112" s="37"/>
      <c r="L112" s="37"/>
      <c r="M112" s="37"/>
      <c r="N112" s="37"/>
      <c r="O112" s="22"/>
      <c r="P112" s="22"/>
      <c r="Q112" s="42"/>
      <c r="R112" s="150"/>
      <c r="S112" s="39"/>
      <c r="T112" s="39"/>
      <c r="U112" s="321"/>
      <c r="V112" s="327"/>
      <c r="W112" s="317" t="str">
        <f t="shared" si="63"/>
        <v>0</v>
      </c>
      <c r="X112" s="150"/>
      <c r="Y112" s="150"/>
      <c r="Z112" s="150"/>
      <c r="AA112" s="177"/>
      <c r="AB112" s="40"/>
      <c r="AC112" s="40"/>
      <c r="AD112" s="40" t="str">
        <f t="shared" si="45"/>
        <v/>
      </c>
      <c r="AE112" s="186"/>
      <c r="AF112" s="106" t="str">
        <f t="shared" si="52"/>
        <v>0</v>
      </c>
      <c r="AG112" s="99">
        <f t="shared" si="75"/>
        <v>0</v>
      </c>
      <c r="AH112" s="105" t="str">
        <f t="shared" si="76"/>
        <v>0</v>
      </c>
      <c r="AI112" s="106" t="str">
        <f t="shared" si="64"/>
        <v>0</v>
      </c>
      <c r="AJ112" s="99" t="str">
        <f t="shared" si="65"/>
        <v/>
      </c>
      <c r="AK112" s="1" t="str">
        <f t="shared" si="66"/>
        <v/>
      </c>
      <c r="AL112" s="1" t="str">
        <f t="shared" si="67"/>
        <v/>
      </c>
      <c r="AM112" s="1" t="str">
        <f t="shared" si="68"/>
        <v/>
      </c>
      <c r="AN112" s="164" t="str">
        <f t="shared" si="69"/>
        <v/>
      </c>
      <c r="AO112" s="337">
        <f t="shared" si="70"/>
        <v>0</v>
      </c>
      <c r="AP112" s="259"/>
      <c r="AQ112" s="273">
        <f t="shared" si="71"/>
        <v>0</v>
      </c>
      <c r="DF112" s="104">
        <f t="shared" si="47"/>
        <v>0</v>
      </c>
      <c r="DG112" s="39" t="str">
        <f t="shared" si="77"/>
        <v/>
      </c>
      <c r="DH112" s="39" t="str">
        <f t="shared" si="78"/>
        <v/>
      </c>
      <c r="DJ112" s="98">
        <f t="shared" si="46"/>
        <v>0</v>
      </c>
      <c r="DK112" s="93" t="e">
        <f>VLOOKUP(H112,'PORT PRODUCTIVITY 1'!$A$25:$G$83,2,FALSE)</f>
        <v>#N/A</v>
      </c>
      <c r="DL112" s="97" t="str">
        <f t="shared" si="53"/>
        <v/>
      </c>
      <c r="DM112" s="97" t="str">
        <f t="shared" si="54"/>
        <v/>
      </c>
      <c r="DN112" s="97" t="str">
        <f t="shared" si="55"/>
        <v/>
      </c>
      <c r="DO112" s="97" t="str">
        <f t="shared" si="56"/>
        <v/>
      </c>
      <c r="DP112" s="94" t="e">
        <f>VLOOKUP(H112,'PORT PRODUCTIVITY 1'!$A$25:$G$83,3,FALSE)</f>
        <v>#N/A</v>
      </c>
      <c r="DQ112" s="276" t="str">
        <f t="shared" si="57"/>
        <v/>
      </c>
      <c r="DR112" s="276" t="str">
        <f t="shared" si="58"/>
        <v/>
      </c>
      <c r="DS112" s="276" t="str">
        <f t="shared" si="59"/>
        <v/>
      </c>
      <c r="DT112" s="276" t="str">
        <f t="shared" si="60"/>
        <v/>
      </c>
      <c r="DU112" s="276" t="str">
        <f t="shared" si="61"/>
        <v/>
      </c>
      <c r="DV112" s="276" t="str">
        <f t="shared" si="62"/>
        <v/>
      </c>
      <c r="DW112" s="277" t="str">
        <f t="shared" si="48"/>
        <v/>
      </c>
      <c r="DX112" s="278" t="str">
        <f t="shared" si="49"/>
        <v>0</v>
      </c>
      <c r="DY112" s="279" t="str">
        <f t="shared" si="50"/>
        <v>0</v>
      </c>
      <c r="DZ112" s="280" t="str">
        <f t="shared" si="51"/>
        <v/>
      </c>
      <c r="EA112" s="335">
        <f t="shared" si="72"/>
        <v>0</v>
      </c>
      <c r="EB112" s="335">
        <f t="shared" si="73"/>
        <v>0</v>
      </c>
      <c r="EC112" s="335">
        <f t="shared" si="74"/>
        <v>0</v>
      </c>
    </row>
    <row r="113" spans="2:133" ht="27.75" customHeight="1" thickBot="1">
      <c r="B113" s="150"/>
      <c r="C113" s="146"/>
      <c r="D113" s="57"/>
      <c r="E113" s="43"/>
      <c r="F113" s="74"/>
      <c r="G113" s="74"/>
      <c r="H113" s="74"/>
      <c r="I113" s="74"/>
      <c r="J113" s="74"/>
      <c r="K113" s="37"/>
      <c r="L113" s="37"/>
      <c r="M113" s="37"/>
      <c r="N113" s="37"/>
      <c r="O113" s="22"/>
      <c r="P113" s="22"/>
      <c r="Q113" s="42"/>
      <c r="R113" s="150"/>
      <c r="S113" s="39"/>
      <c r="T113" s="39"/>
      <c r="U113" s="321"/>
      <c r="V113" s="327"/>
      <c r="W113" s="317" t="str">
        <f t="shared" si="63"/>
        <v>0</v>
      </c>
      <c r="X113" s="150"/>
      <c r="Y113" s="150"/>
      <c r="Z113" s="150"/>
      <c r="AA113" s="177"/>
      <c r="AB113" s="40"/>
      <c r="AC113" s="40"/>
      <c r="AD113" s="40" t="str">
        <f t="shared" si="45"/>
        <v/>
      </c>
      <c r="AE113" s="186"/>
      <c r="AF113" s="106" t="str">
        <f t="shared" si="52"/>
        <v>0</v>
      </c>
      <c r="AG113" s="99">
        <f t="shared" si="75"/>
        <v>0</v>
      </c>
      <c r="AH113" s="105" t="str">
        <f t="shared" si="76"/>
        <v>0</v>
      </c>
      <c r="AI113" s="106" t="str">
        <f t="shared" si="64"/>
        <v>0</v>
      </c>
      <c r="AJ113" s="99" t="str">
        <f t="shared" si="65"/>
        <v/>
      </c>
      <c r="AK113" s="1" t="str">
        <f t="shared" si="66"/>
        <v/>
      </c>
      <c r="AL113" s="1" t="str">
        <f t="shared" si="67"/>
        <v/>
      </c>
      <c r="AM113" s="1" t="str">
        <f t="shared" si="68"/>
        <v/>
      </c>
      <c r="AN113" s="164" t="str">
        <f t="shared" si="69"/>
        <v/>
      </c>
      <c r="AO113" s="337">
        <f t="shared" si="70"/>
        <v>0</v>
      </c>
      <c r="AP113" s="259"/>
      <c r="AQ113" s="273">
        <f t="shared" si="71"/>
        <v>0</v>
      </c>
      <c r="DF113" s="104">
        <f t="shared" si="47"/>
        <v>0</v>
      </c>
      <c r="DG113" s="39" t="str">
        <f t="shared" si="77"/>
        <v/>
      </c>
      <c r="DH113" s="39" t="str">
        <f t="shared" si="78"/>
        <v/>
      </c>
      <c r="DJ113" s="98">
        <f t="shared" si="46"/>
        <v>0</v>
      </c>
      <c r="DK113" s="93" t="e">
        <f>VLOOKUP(H113,'PORT PRODUCTIVITY 1'!$A$25:$G$83,2,FALSE)</f>
        <v>#N/A</v>
      </c>
      <c r="DL113" s="97" t="str">
        <f t="shared" si="53"/>
        <v/>
      </c>
      <c r="DM113" s="97" t="str">
        <f t="shared" si="54"/>
        <v/>
      </c>
      <c r="DN113" s="97" t="str">
        <f t="shared" si="55"/>
        <v/>
      </c>
      <c r="DO113" s="97" t="str">
        <f t="shared" si="56"/>
        <v/>
      </c>
      <c r="DP113" s="94" t="e">
        <f>VLOOKUP(H113,'PORT PRODUCTIVITY 1'!$A$25:$G$83,3,FALSE)</f>
        <v>#N/A</v>
      </c>
      <c r="DQ113" s="276" t="str">
        <f t="shared" si="57"/>
        <v/>
      </c>
      <c r="DR113" s="276" t="str">
        <f t="shared" si="58"/>
        <v/>
      </c>
      <c r="DS113" s="276" t="str">
        <f t="shared" si="59"/>
        <v/>
      </c>
      <c r="DT113" s="276" t="str">
        <f t="shared" si="60"/>
        <v/>
      </c>
      <c r="DU113" s="276" t="str">
        <f t="shared" si="61"/>
        <v/>
      </c>
      <c r="DV113" s="276" t="str">
        <f t="shared" si="62"/>
        <v/>
      </c>
      <c r="DW113" s="277" t="str">
        <f t="shared" si="48"/>
        <v/>
      </c>
      <c r="DX113" s="278" t="str">
        <f t="shared" si="49"/>
        <v>0</v>
      </c>
      <c r="DY113" s="279" t="str">
        <f t="shared" si="50"/>
        <v>0</v>
      </c>
      <c r="DZ113" s="280" t="str">
        <f t="shared" si="51"/>
        <v/>
      </c>
      <c r="EA113" s="335">
        <f t="shared" si="72"/>
        <v>0</v>
      </c>
      <c r="EB113" s="335">
        <f t="shared" si="73"/>
        <v>0</v>
      </c>
      <c r="EC113" s="335">
        <f t="shared" si="74"/>
        <v>0</v>
      </c>
    </row>
    <row r="114" spans="2:133" ht="27.75" customHeight="1" thickBot="1">
      <c r="B114" s="150"/>
      <c r="C114" s="146"/>
      <c r="D114" s="57"/>
      <c r="E114" s="43"/>
      <c r="F114" s="311"/>
      <c r="G114" s="74"/>
      <c r="H114" s="74"/>
      <c r="I114" s="176"/>
      <c r="J114" s="176"/>
      <c r="K114" s="176"/>
      <c r="L114" s="304"/>
      <c r="M114" s="304"/>
      <c r="N114" s="304"/>
      <c r="O114" s="164"/>
      <c r="P114" s="164"/>
      <c r="Q114" s="151"/>
      <c r="R114" s="150"/>
      <c r="S114" s="150"/>
      <c r="T114" s="150"/>
      <c r="U114" s="319"/>
      <c r="V114" s="328"/>
      <c r="W114" s="317" t="str">
        <f t="shared" si="63"/>
        <v>0</v>
      </c>
      <c r="X114" s="101"/>
      <c r="Y114" s="40"/>
      <c r="Z114" s="41"/>
      <c r="AA114" s="40"/>
      <c r="AB114" s="40"/>
      <c r="AC114" s="40"/>
      <c r="AD114" s="40" t="str">
        <f t="shared" si="45"/>
        <v/>
      </c>
      <c r="AE114" s="186"/>
      <c r="AF114" s="106" t="str">
        <f t="shared" si="52"/>
        <v>0</v>
      </c>
      <c r="AG114" s="99">
        <f t="shared" si="75"/>
        <v>0</v>
      </c>
      <c r="AH114" s="105" t="str">
        <f t="shared" si="76"/>
        <v>0</v>
      </c>
      <c r="AI114" s="106" t="str">
        <f t="shared" si="64"/>
        <v>0</v>
      </c>
      <c r="AJ114" s="99" t="str">
        <f t="shared" si="65"/>
        <v/>
      </c>
      <c r="AK114" s="1" t="str">
        <f t="shared" si="66"/>
        <v/>
      </c>
      <c r="AL114" s="1" t="str">
        <f t="shared" si="67"/>
        <v/>
      </c>
      <c r="AM114" s="1" t="str">
        <f t="shared" si="68"/>
        <v/>
      </c>
      <c r="AN114" s="164" t="str">
        <f t="shared" si="69"/>
        <v/>
      </c>
      <c r="AO114" s="337">
        <f t="shared" si="70"/>
        <v>0</v>
      </c>
      <c r="AP114" s="301"/>
      <c r="AQ114" s="273">
        <f t="shared" si="71"/>
        <v>0</v>
      </c>
      <c r="DF114" s="104">
        <f t="shared" si="47"/>
        <v>0</v>
      </c>
      <c r="DG114" s="39" t="str">
        <f t="shared" si="77"/>
        <v/>
      </c>
      <c r="DH114" s="39" t="str">
        <f t="shared" si="78"/>
        <v/>
      </c>
      <c r="DJ114" s="98">
        <f t="shared" si="46"/>
        <v>0</v>
      </c>
      <c r="DK114" s="93" t="e">
        <f>VLOOKUP(H114,'PORT PRODUCTIVITY 1'!$A$25:$G$83,2,FALSE)</f>
        <v>#N/A</v>
      </c>
      <c r="DL114" s="97" t="str">
        <f t="shared" si="53"/>
        <v/>
      </c>
      <c r="DM114" s="97" t="str">
        <f t="shared" si="54"/>
        <v/>
      </c>
      <c r="DN114" s="97" t="str">
        <f t="shared" si="55"/>
        <v/>
      </c>
      <c r="DO114" s="97" t="str">
        <f t="shared" si="56"/>
        <v/>
      </c>
      <c r="DP114" s="94" t="e">
        <f>VLOOKUP(H114,'PORT PRODUCTIVITY 1'!$A$25:$G$83,3,FALSE)</f>
        <v>#N/A</v>
      </c>
      <c r="DQ114" s="276" t="str">
        <f t="shared" si="57"/>
        <v/>
      </c>
      <c r="DR114" s="276" t="str">
        <f t="shared" si="58"/>
        <v/>
      </c>
      <c r="DS114" s="276" t="str">
        <f t="shared" si="59"/>
        <v/>
      </c>
      <c r="DT114" s="276" t="str">
        <f t="shared" si="60"/>
        <v/>
      </c>
      <c r="DU114" s="276" t="str">
        <f t="shared" si="61"/>
        <v/>
      </c>
      <c r="DV114" s="276" t="str">
        <f t="shared" si="62"/>
        <v/>
      </c>
      <c r="DW114" s="277" t="str">
        <f t="shared" si="48"/>
        <v/>
      </c>
      <c r="DX114" s="278" t="str">
        <f t="shared" si="49"/>
        <v>0</v>
      </c>
      <c r="DY114" s="279" t="str">
        <f t="shared" si="50"/>
        <v>0</v>
      </c>
      <c r="DZ114" s="280" t="str">
        <f t="shared" si="51"/>
        <v/>
      </c>
      <c r="EA114" s="335">
        <f t="shared" si="72"/>
        <v>0</v>
      </c>
      <c r="EB114" s="335">
        <f t="shared" si="73"/>
        <v>0</v>
      </c>
      <c r="EC114" s="335">
        <f t="shared" si="74"/>
        <v>0</v>
      </c>
    </row>
    <row r="115" spans="2:133" ht="27.75" customHeight="1" thickBot="1">
      <c r="B115" s="150"/>
      <c r="C115" s="146"/>
      <c r="D115" s="57"/>
      <c r="E115" s="43"/>
      <c r="F115" s="53"/>
      <c r="G115" s="74"/>
      <c r="H115" s="74"/>
      <c r="I115" s="74"/>
      <c r="J115" s="74"/>
      <c r="K115" s="176"/>
      <c r="L115" s="304"/>
      <c r="M115" s="304"/>
      <c r="N115" s="304"/>
      <c r="O115" s="164"/>
      <c r="P115" s="164"/>
      <c r="Q115" s="151"/>
      <c r="R115" s="150"/>
      <c r="S115" s="150"/>
      <c r="T115" s="150"/>
      <c r="U115" s="319"/>
      <c r="V115" s="328"/>
      <c r="W115" s="317" t="str">
        <f t="shared" si="63"/>
        <v>0</v>
      </c>
      <c r="X115" s="101"/>
      <c r="Y115" s="40"/>
      <c r="Z115" s="41"/>
      <c r="AA115" s="40"/>
      <c r="AB115" s="40"/>
      <c r="AC115" s="40"/>
      <c r="AD115" s="40" t="str">
        <f t="shared" si="45"/>
        <v/>
      </c>
      <c r="AE115" s="186"/>
      <c r="AF115" s="106" t="str">
        <f t="shared" si="52"/>
        <v>0</v>
      </c>
      <c r="AG115" s="99">
        <f t="shared" si="75"/>
        <v>0</v>
      </c>
      <c r="AH115" s="105" t="str">
        <f t="shared" si="76"/>
        <v>0</v>
      </c>
      <c r="AI115" s="106" t="str">
        <f t="shared" si="64"/>
        <v>0</v>
      </c>
      <c r="AJ115" s="99" t="str">
        <f t="shared" si="65"/>
        <v/>
      </c>
      <c r="AK115" s="1" t="str">
        <f t="shared" si="66"/>
        <v/>
      </c>
      <c r="AL115" s="1" t="str">
        <f t="shared" si="67"/>
        <v/>
      </c>
      <c r="AM115" s="1" t="str">
        <f t="shared" si="68"/>
        <v/>
      </c>
      <c r="AN115" s="164" t="str">
        <f t="shared" si="69"/>
        <v/>
      </c>
      <c r="AO115" s="337">
        <f t="shared" si="70"/>
        <v>0</v>
      </c>
      <c r="AP115" s="301"/>
      <c r="AQ115" s="273">
        <f t="shared" si="71"/>
        <v>0</v>
      </c>
      <c r="DF115" s="104">
        <f t="shared" si="47"/>
        <v>0</v>
      </c>
      <c r="DG115" s="39" t="str">
        <f t="shared" si="77"/>
        <v/>
      </c>
      <c r="DH115" s="39" t="str">
        <f t="shared" si="78"/>
        <v/>
      </c>
      <c r="DJ115" s="98">
        <f t="shared" si="46"/>
        <v>0</v>
      </c>
      <c r="DK115" s="93" t="e">
        <f>VLOOKUP(H115,'PORT PRODUCTIVITY 1'!$A$25:$G$83,2,FALSE)</f>
        <v>#N/A</v>
      </c>
      <c r="DL115" s="97" t="str">
        <f t="shared" si="53"/>
        <v/>
      </c>
      <c r="DM115" s="97" t="str">
        <f t="shared" si="54"/>
        <v/>
      </c>
      <c r="DN115" s="97" t="str">
        <f t="shared" si="55"/>
        <v/>
      </c>
      <c r="DO115" s="97" t="str">
        <f t="shared" si="56"/>
        <v/>
      </c>
      <c r="DP115" s="94" t="e">
        <f>VLOOKUP(H115,'PORT PRODUCTIVITY 1'!$A$25:$G$83,3,FALSE)</f>
        <v>#N/A</v>
      </c>
      <c r="DQ115" s="276" t="str">
        <f t="shared" si="57"/>
        <v/>
      </c>
      <c r="DR115" s="276" t="str">
        <f t="shared" si="58"/>
        <v/>
      </c>
      <c r="DS115" s="276" t="str">
        <f t="shared" si="59"/>
        <v/>
      </c>
      <c r="DT115" s="276" t="str">
        <f t="shared" si="60"/>
        <v/>
      </c>
      <c r="DU115" s="276" t="str">
        <f t="shared" si="61"/>
        <v/>
      </c>
      <c r="DV115" s="276" t="str">
        <f t="shared" si="62"/>
        <v/>
      </c>
      <c r="DW115" s="277" t="str">
        <f t="shared" si="48"/>
        <v/>
      </c>
      <c r="DX115" s="278" t="str">
        <f t="shared" si="49"/>
        <v>0</v>
      </c>
      <c r="DY115" s="279" t="str">
        <f t="shared" si="50"/>
        <v>0</v>
      </c>
      <c r="DZ115" s="280" t="str">
        <f t="shared" si="51"/>
        <v/>
      </c>
      <c r="EA115" s="335">
        <f t="shared" si="72"/>
        <v>0</v>
      </c>
      <c r="EB115" s="335">
        <f t="shared" si="73"/>
        <v>0</v>
      </c>
      <c r="EC115" s="335">
        <f t="shared" si="74"/>
        <v>0</v>
      </c>
    </row>
    <row r="116" spans="2:133" ht="27.75" customHeight="1" thickBot="1">
      <c r="B116" s="150"/>
      <c r="C116" s="146"/>
      <c r="D116" s="57"/>
      <c r="E116" s="43"/>
      <c r="F116" s="53"/>
      <c r="G116" s="74"/>
      <c r="H116" s="74"/>
      <c r="I116" s="74"/>
      <c r="J116" s="74"/>
      <c r="K116" s="176"/>
      <c r="L116" s="304"/>
      <c r="M116" s="304"/>
      <c r="N116" s="304"/>
      <c r="O116" s="164"/>
      <c r="P116" s="164"/>
      <c r="Q116" s="151"/>
      <c r="R116" s="150"/>
      <c r="S116" s="150"/>
      <c r="T116" s="150"/>
      <c r="U116" s="319"/>
      <c r="V116" s="328"/>
      <c r="W116" s="317" t="str">
        <f t="shared" si="63"/>
        <v>0</v>
      </c>
      <c r="X116" s="101"/>
      <c r="Y116" s="40"/>
      <c r="Z116" s="41"/>
      <c r="AA116" s="40"/>
      <c r="AB116" s="40"/>
      <c r="AC116" s="40"/>
      <c r="AD116" s="40" t="str">
        <f t="shared" si="45"/>
        <v/>
      </c>
      <c r="AE116" s="186"/>
      <c r="AF116" s="106" t="str">
        <f t="shared" si="52"/>
        <v>0</v>
      </c>
      <c r="AG116" s="99">
        <f t="shared" si="75"/>
        <v>0</v>
      </c>
      <c r="AH116" s="105" t="str">
        <f t="shared" si="76"/>
        <v>0</v>
      </c>
      <c r="AI116" s="106" t="str">
        <f t="shared" si="64"/>
        <v>0</v>
      </c>
      <c r="AJ116" s="99" t="str">
        <f t="shared" si="65"/>
        <v/>
      </c>
      <c r="AK116" s="1" t="str">
        <f t="shared" si="66"/>
        <v/>
      </c>
      <c r="AL116" s="1" t="str">
        <f t="shared" si="67"/>
        <v/>
      </c>
      <c r="AM116" s="1" t="str">
        <f t="shared" si="68"/>
        <v/>
      </c>
      <c r="AN116" s="164" t="str">
        <f t="shared" si="69"/>
        <v/>
      </c>
      <c r="AO116" s="337">
        <f t="shared" si="70"/>
        <v>0</v>
      </c>
      <c r="AP116" s="301"/>
      <c r="AQ116" s="273">
        <f t="shared" si="71"/>
        <v>0</v>
      </c>
      <c r="DF116" s="104">
        <f t="shared" si="47"/>
        <v>0</v>
      </c>
      <c r="DG116" s="39" t="str">
        <f t="shared" si="77"/>
        <v/>
      </c>
      <c r="DH116" s="39" t="str">
        <f t="shared" si="78"/>
        <v/>
      </c>
      <c r="DJ116" s="98">
        <f t="shared" si="46"/>
        <v>0</v>
      </c>
      <c r="DK116" s="93" t="e">
        <f>VLOOKUP(H116,'PORT PRODUCTIVITY 1'!$A$25:$G$83,2,FALSE)</f>
        <v>#N/A</v>
      </c>
      <c r="DL116" s="97" t="str">
        <f t="shared" si="53"/>
        <v/>
      </c>
      <c r="DM116" s="97" t="str">
        <f t="shared" si="54"/>
        <v/>
      </c>
      <c r="DN116" s="97" t="str">
        <f t="shared" si="55"/>
        <v/>
      </c>
      <c r="DO116" s="97" t="str">
        <f t="shared" si="56"/>
        <v/>
      </c>
      <c r="DP116" s="94" t="e">
        <f>VLOOKUP(H116,'PORT PRODUCTIVITY 1'!$A$25:$G$83,3,FALSE)</f>
        <v>#N/A</v>
      </c>
      <c r="DQ116" s="276" t="str">
        <f t="shared" si="57"/>
        <v/>
      </c>
      <c r="DR116" s="276" t="str">
        <f t="shared" si="58"/>
        <v/>
      </c>
      <c r="DS116" s="276" t="str">
        <f t="shared" si="59"/>
        <v/>
      </c>
      <c r="DT116" s="276" t="str">
        <f t="shared" si="60"/>
        <v/>
      </c>
      <c r="DU116" s="276" t="str">
        <f t="shared" si="61"/>
        <v/>
      </c>
      <c r="DV116" s="276" t="str">
        <f t="shared" si="62"/>
        <v/>
      </c>
      <c r="DW116" s="277" t="str">
        <f t="shared" si="48"/>
        <v/>
      </c>
      <c r="DX116" s="278" t="str">
        <f t="shared" si="49"/>
        <v>0</v>
      </c>
      <c r="DY116" s="279" t="str">
        <f t="shared" si="50"/>
        <v>0</v>
      </c>
      <c r="DZ116" s="280" t="str">
        <f t="shared" si="51"/>
        <v/>
      </c>
      <c r="EA116" s="335">
        <f t="shared" si="72"/>
        <v>0</v>
      </c>
      <c r="EB116" s="335">
        <f t="shared" si="73"/>
        <v>0</v>
      </c>
      <c r="EC116" s="335">
        <f t="shared" si="74"/>
        <v>0</v>
      </c>
    </row>
    <row r="117" spans="2:133" ht="27.75" customHeight="1" thickBot="1">
      <c r="B117" s="150"/>
      <c r="C117" s="146"/>
      <c r="D117" s="57"/>
      <c r="E117" s="43"/>
      <c r="F117" s="53"/>
      <c r="G117" s="74"/>
      <c r="H117" s="74"/>
      <c r="I117" s="74"/>
      <c r="J117" s="74"/>
      <c r="K117" s="304"/>
      <c r="L117" s="304"/>
      <c r="M117" s="304"/>
      <c r="N117" s="304"/>
      <c r="O117" s="164"/>
      <c r="P117" s="164"/>
      <c r="Q117" s="151"/>
      <c r="R117" s="150"/>
      <c r="S117" s="150"/>
      <c r="T117" s="40"/>
      <c r="U117" s="318"/>
      <c r="V117" s="329"/>
      <c r="W117" s="317" t="str">
        <f t="shared" si="63"/>
        <v>0</v>
      </c>
      <c r="X117" s="101"/>
      <c r="Y117" s="40"/>
      <c r="Z117" s="41"/>
      <c r="AA117" s="40"/>
      <c r="AB117" s="40"/>
      <c r="AC117" s="40"/>
      <c r="AD117" s="40" t="str">
        <f t="shared" ref="AD117:AD180" si="80">IF(AE117&gt;0, AE117*2,"")</f>
        <v/>
      </c>
      <c r="AE117" s="186"/>
      <c r="AF117" s="106" t="str">
        <f t="shared" si="52"/>
        <v>0</v>
      </c>
      <c r="AG117" s="99">
        <f t="shared" si="75"/>
        <v>0</v>
      </c>
      <c r="AH117" s="105" t="str">
        <f t="shared" si="76"/>
        <v>0</v>
      </c>
      <c r="AI117" s="106" t="str">
        <f t="shared" si="64"/>
        <v>0</v>
      </c>
      <c r="AJ117" s="99" t="str">
        <f t="shared" si="65"/>
        <v/>
      </c>
      <c r="AK117" s="1" t="str">
        <f t="shared" si="66"/>
        <v/>
      </c>
      <c r="AL117" s="1" t="str">
        <f t="shared" si="67"/>
        <v/>
      </c>
      <c r="AM117" s="1" t="str">
        <f t="shared" si="68"/>
        <v/>
      </c>
      <c r="AN117" s="164" t="str">
        <f t="shared" si="69"/>
        <v/>
      </c>
      <c r="AO117" s="337">
        <f t="shared" si="70"/>
        <v>0</v>
      </c>
      <c r="AP117" s="301"/>
      <c r="AQ117" s="273">
        <f t="shared" si="71"/>
        <v>0</v>
      </c>
      <c r="DF117" s="104">
        <f t="shared" si="47"/>
        <v>0</v>
      </c>
      <c r="DG117" s="39" t="str">
        <f t="shared" si="77"/>
        <v/>
      </c>
      <c r="DH117" s="39" t="str">
        <f t="shared" si="78"/>
        <v/>
      </c>
      <c r="DJ117" s="98">
        <f t="shared" si="46"/>
        <v>0</v>
      </c>
      <c r="DK117" s="93" t="e">
        <f>VLOOKUP(H117,'PORT PRODUCTIVITY 1'!$A$25:$G$83,2,FALSE)</f>
        <v>#N/A</v>
      </c>
      <c r="DL117" s="97" t="str">
        <f t="shared" si="53"/>
        <v/>
      </c>
      <c r="DM117" s="97" t="str">
        <f t="shared" si="54"/>
        <v/>
      </c>
      <c r="DN117" s="97" t="str">
        <f t="shared" si="55"/>
        <v/>
      </c>
      <c r="DO117" s="97" t="str">
        <f t="shared" si="56"/>
        <v/>
      </c>
      <c r="DP117" s="94" t="e">
        <f>VLOOKUP(H117,'PORT PRODUCTIVITY 1'!$A$25:$G$83,3,FALSE)</f>
        <v>#N/A</v>
      </c>
      <c r="DQ117" s="276" t="str">
        <f t="shared" si="57"/>
        <v/>
      </c>
      <c r="DR117" s="276" t="str">
        <f t="shared" si="58"/>
        <v/>
      </c>
      <c r="DS117" s="276" t="str">
        <f t="shared" si="59"/>
        <v/>
      </c>
      <c r="DT117" s="276" t="str">
        <f t="shared" si="60"/>
        <v/>
      </c>
      <c r="DU117" s="276" t="str">
        <f t="shared" si="61"/>
        <v/>
      </c>
      <c r="DV117" s="276" t="str">
        <f t="shared" si="62"/>
        <v/>
      </c>
      <c r="DW117" s="277" t="str">
        <f t="shared" si="48"/>
        <v/>
      </c>
      <c r="DX117" s="278" t="str">
        <f t="shared" si="49"/>
        <v>0</v>
      </c>
      <c r="DY117" s="279" t="str">
        <f t="shared" si="50"/>
        <v>0</v>
      </c>
      <c r="DZ117" s="280" t="str">
        <f t="shared" si="51"/>
        <v/>
      </c>
      <c r="EA117" s="335">
        <f t="shared" si="72"/>
        <v>0</v>
      </c>
      <c r="EB117" s="335">
        <f t="shared" si="73"/>
        <v>0</v>
      </c>
      <c r="EC117" s="335">
        <f t="shared" si="74"/>
        <v>0</v>
      </c>
    </row>
    <row r="118" spans="2:133" ht="27.75" customHeight="1" thickBot="1">
      <c r="B118" s="150"/>
      <c r="C118" s="146"/>
      <c r="D118" s="57"/>
      <c r="E118" s="43"/>
      <c r="F118" s="53"/>
      <c r="G118" s="74"/>
      <c r="H118" s="74"/>
      <c r="I118" s="74"/>
      <c r="J118" s="74"/>
      <c r="K118" s="304"/>
      <c r="L118" s="304"/>
      <c r="M118" s="304"/>
      <c r="N118" s="304"/>
      <c r="O118" s="164"/>
      <c r="P118" s="164"/>
      <c r="Q118" s="151"/>
      <c r="R118" s="150"/>
      <c r="S118" s="150"/>
      <c r="T118" s="40"/>
      <c r="U118" s="318"/>
      <c r="V118" s="329"/>
      <c r="W118" s="317" t="str">
        <f t="shared" si="63"/>
        <v>0</v>
      </c>
      <c r="X118" s="101"/>
      <c r="Y118" s="40"/>
      <c r="Z118" s="41"/>
      <c r="AA118" s="40"/>
      <c r="AB118" s="40"/>
      <c r="AC118" s="40"/>
      <c r="AD118" s="40" t="str">
        <f t="shared" si="80"/>
        <v/>
      </c>
      <c r="AE118" s="186"/>
      <c r="AF118" s="106" t="str">
        <f t="shared" si="52"/>
        <v>0</v>
      </c>
      <c r="AG118" s="99">
        <f t="shared" si="75"/>
        <v>0</v>
      </c>
      <c r="AH118" s="105" t="str">
        <f t="shared" si="76"/>
        <v>0</v>
      </c>
      <c r="AI118" s="106" t="str">
        <f t="shared" si="64"/>
        <v>0</v>
      </c>
      <c r="AJ118" s="99" t="str">
        <f t="shared" si="65"/>
        <v/>
      </c>
      <c r="AK118" s="1" t="str">
        <f t="shared" si="66"/>
        <v/>
      </c>
      <c r="AL118" s="1" t="str">
        <f t="shared" si="67"/>
        <v/>
      </c>
      <c r="AM118" s="1" t="str">
        <f t="shared" si="68"/>
        <v/>
      </c>
      <c r="AN118" s="164" t="str">
        <f t="shared" si="69"/>
        <v/>
      </c>
      <c r="AO118" s="337">
        <f t="shared" si="70"/>
        <v>0</v>
      </c>
      <c r="AP118" s="301"/>
      <c r="AQ118" s="273">
        <f t="shared" si="71"/>
        <v>0</v>
      </c>
      <c r="DF118" s="104">
        <f t="shared" si="47"/>
        <v>0</v>
      </c>
      <c r="DG118" s="39" t="str">
        <f t="shared" si="77"/>
        <v/>
      </c>
      <c r="DH118" s="39" t="str">
        <f t="shared" si="78"/>
        <v/>
      </c>
      <c r="DJ118" s="98">
        <f t="shared" si="46"/>
        <v>0</v>
      </c>
      <c r="DK118" s="93" t="e">
        <f>VLOOKUP(H118,'PORT PRODUCTIVITY 1'!$A$25:$G$83,2,FALSE)</f>
        <v>#N/A</v>
      </c>
      <c r="DL118" s="97" t="str">
        <f t="shared" si="53"/>
        <v/>
      </c>
      <c r="DM118" s="97" t="str">
        <f t="shared" si="54"/>
        <v/>
      </c>
      <c r="DN118" s="97" t="str">
        <f t="shared" si="55"/>
        <v/>
      </c>
      <c r="DO118" s="97" t="str">
        <f t="shared" si="56"/>
        <v/>
      </c>
      <c r="DP118" s="94" t="e">
        <f>VLOOKUP(H118,'PORT PRODUCTIVITY 1'!$A$25:$G$83,3,FALSE)</f>
        <v>#N/A</v>
      </c>
      <c r="DQ118" s="276" t="str">
        <f t="shared" si="57"/>
        <v/>
      </c>
      <c r="DR118" s="276" t="str">
        <f t="shared" si="58"/>
        <v/>
      </c>
      <c r="DS118" s="276" t="str">
        <f t="shared" si="59"/>
        <v/>
      </c>
      <c r="DT118" s="276" t="str">
        <f t="shared" si="60"/>
        <v/>
      </c>
      <c r="DU118" s="276" t="str">
        <f t="shared" si="61"/>
        <v/>
      </c>
      <c r="DV118" s="276" t="str">
        <f t="shared" si="62"/>
        <v/>
      </c>
      <c r="DW118" s="277" t="str">
        <f t="shared" si="48"/>
        <v/>
      </c>
      <c r="DX118" s="278" t="str">
        <f t="shared" si="49"/>
        <v>0</v>
      </c>
      <c r="DY118" s="279" t="str">
        <f t="shared" si="50"/>
        <v>0</v>
      </c>
      <c r="DZ118" s="280" t="str">
        <f t="shared" si="51"/>
        <v/>
      </c>
      <c r="EA118" s="335">
        <f t="shared" si="72"/>
        <v>0</v>
      </c>
      <c r="EB118" s="335">
        <f t="shared" si="73"/>
        <v>0</v>
      </c>
      <c r="EC118" s="335">
        <f t="shared" si="74"/>
        <v>0</v>
      </c>
    </row>
    <row r="119" spans="2:133" ht="27.75" customHeight="1" thickBot="1">
      <c r="B119" s="150"/>
      <c r="C119" s="146"/>
      <c r="D119" s="57"/>
      <c r="E119" s="43"/>
      <c r="F119" s="53"/>
      <c r="G119" s="74"/>
      <c r="H119" s="74"/>
      <c r="I119" s="74"/>
      <c r="J119" s="74"/>
      <c r="K119" s="304"/>
      <c r="L119" s="304"/>
      <c r="M119" s="304"/>
      <c r="N119" s="304"/>
      <c r="O119" s="164"/>
      <c r="P119" s="164"/>
      <c r="Q119" s="151"/>
      <c r="R119" s="150"/>
      <c r="S119" s="150"/>
      <c r="T119" s="40"/>
      <c r="U119" s="318"/>
      <c r="V119" s="329"/>
      <c r="W119" s="317" t="str">
        <f t="shared" si="63"/>
        <v>0</v>
      </c>
      <c r="X119" s="101"/>
      <c r="Y119" s="40"/>
      <c r="Z119" s="41"/>
      <c r="AA119" s="40"/>
      <c r="AB119" s="40"/>
      <c r="AC119" s="40"/>
      <c r="AD119" s="40" t="str">
        <f t="shared" si="80"/>
        <v/>
      </c>
      <c r="AE119" s="186"/>
      <c r="AF119" s="106" t="str">
        <f t="shared" si="52"/>
        <v>0</v>
      </c>
      <c r="AG119" s="99">
        <f t="shared" si="75"/>
        <v>0</v>
      </c>
      <c r="AH119" s="105" t="str">
        <f t="shared" si="76"/>
        <v>0</v>
      </c>
      <c r="AI119" s="106" t="str">
        <f t="shared" si="64"/>
        <v>0</v>
      </c>
      <c r="AJ119" s="99" t="str">
        <f t="shared" si="65"/>
        <v/>
      </c>
      <c r="AK119" s="1" t="str">
        <f t="shared" si="66"/>
        <v/>
      </c>
      <c r="AL119" s="1" t="str">
        <f t="shared" si="67"/>
        <v/>
      </c>
      <c r="AM119" s="1" t="str">
        <f t="shared" si="68"/>
        <v/>
      </c>
      <c r="AN119" s="164" t="str">
        <f t="shared" si="69"/>
        <v/>
      </c>
      <c r="AO119" s="337">
        <f t="shared" si="70"/>
        <v>0</v>
      </c>
      <c r="AP119" s="301"/>
      <c r="AQ119" s="273">
        <f t="shared" si="71"/>
        <v>0</v>
      </c>
      <c r="DF119" s="104">
        <f t="shared" si="47"/>
        <v>0</v>
      </c>
      <c r="DG119" s="39" t="str">
        <f t="shared" si="77"/>
        <v/>
      </c>
      <c r="DH119" s="39" t="str">
        <f t="shared" si="78"/>
        <v/>
      </c>
      <c r="DJ119" s="98">
        <f t="shared" si="46"/>
        <v>0</v>
      </c>
      <c r="DK119" s="93" t="e">
        <f>VLOOKUP(H119,'PORT PRODUCTIVITY 1'!$A$25:$G$83,2,FALSE)</f>
        <v>#N/A</v>
      </c>
      <c r="DL119" s="97" t="str">
        <f t="shared" si="53"/>
        <v/>
      </c>
      <c r="DM119" s="97" t="str">
        <f t="shared" si="54"/>
        <v/>
      </c>
      <c r="DN119" s="97" t="str">
        <f t="shared" si="55"/>
        <v/>
      </c>
      <c r="DO119" s="97" t="str">
        <f t="shared" si="56"/>
        <v/>
      </c>
      <c r="DP119" s="94" t="e">
        <f>VLOOKUP(H119,'PORT PRODUCTIVITY 1'!$A$25:$G$83,3,FALSE)</f>
        <v>#N/A</v>
      </c>
      <c r="DQ119" s="276" t="str">
        <f t="shared" si="57"/>
        <v/>
      </c>
      <c r="DR119" s="276" t="str">
        <f t="shared" si="58"/>
        <v/>
      </c>
      <c r="DS119" s="276" t="str">
        <f t="shared" si="59"/>
        <v/>
      </c>
      <c r="DT119" s="276" t="str">
        <f t="shared" si="60"/>
        <v/>
      </c>
      <c r="DU119" s="276" t="str">
        <f t="shared" si="61"/>
        <v/>
      </c>
      <c r="DV119" s="276" t="str">
        <f t="shared" si="62"/>
        <v/>
      </c>
      <c r="DW119" s="277" t="str">
        <f t="shared" si="48"/>
        <v/>
      </c>
      <c r="DX119" s="278" t="str">
        <f t="shared" si="49"/>
        <v>0</v>
      </c>
      <c r="DY119" s="279" t="str">
        <f t="shared" si="50"/>
        <v>0</v>
      </c>
      <c r="DZ119" s="280" t="str">
        <f t="shared" si="51"/>
        <v/>
      </c>
      <c r="EA119" s="335">
        <f t="shared" si="72"/>
        <v>0</v>
      </c>
      <c r="EB119" s="335">
        <f t="shared" si="73"/>
        <v>0</v>
      </c>
      <c r="EC119" s="335">
        <f t="shared" si="74"/>
        <v>0</v>
      </c>
    </row>
    <row r="120" spans="2:133" ht="27.75" customHeight="1" thickBot="1">
      <c r="B120" s="150"/>
      <c r="C120" s="146"/>
      <c r="D120" s="57"/>
      <c r="E120" s="43"/>
      <c r="F120" s="74"/>
      <c r="G120" s="74"/>
      <c r="H120" s="74"/>
      <c r="I120" s="74"/>
      <c r="J120" s="74"/>
      <c r="K120" s="304"/>
      <c r="L120" s="304"/>
      <c r="M120" s="304"/>
      <c r="N120" s="304"/>
      <c r="O120" s="164"/>
      <c r="P120" s="164"/>
      <c r="Q120" s="150"/>
      <c r="R120" s="150"/>
      <c r="S120" s="150"/>
      <c r="T120" s="40"/>
      <c r="U120" s="318"/>
      <c r="V120" s="329"/>
      <c r="W120" s="317" t="str">
        <f t="shared" si="63"/>
        <v>0</v>
      </c>
      <c r="X120" s="101"/>
      <c r="Y120" s="40"/>
      <c r="Z120" s="41"/>
      <c r="AA120" s="40"/>
      <c r="AB120" s="40"/>
      <c r="AC120" s="40"/>
      <c r="AD120" s="40" t="str">
        <f t="shared" si="80"/>
        <v/>
      </c>
      <c r="AE120" s="186"/>
      <c r="AF120" s="106" t="str">
        <f t="shared" si="52"/>
        <v>0</v>
      </c>
      <c r="AG120" s="99">
        <f t="shared" si="75"/>
        <v>0</v>
      </c>
      <c r="AH120" s="105" t="str">
        <f t="shared" si="76"/>
        <v>0</v>
      </c>
      <c r="AI120" s="106" t="str">
        <f t="shared" si="64"/>
        <v>0</v>
      </c>
      <c r="AJ120" s="99" t="str">
        <f t="shared" si="65"/>
        <v/>
      </c>
      <c r="AK120" s="1" t="str">
        <f t="shared" si="66"/>
        <v/>
      </c>
      <c r="AL120" s="1" t="str">
        <f t="shared" si="67"/>
        <v/>
      </c>
      <c r="AM120" s="1" t="str">
        <f t="shared" si="68"/>
        <v/>
      </c>
      <c r="AN120" s="164" t="str">
        <f t="shared" si="69"/>
        <v/>
      </c>
      <c r="AO120" s="337">
        <f t="shared" si="70"/>
        <v>0</v>
      </c>
      <c r="AP120" s="302"/>
      <c r="AQ120" s="273">
        <f t="shared" si="71"/>
        <v>0</v>
      </c>
      <c r="DF120" s="104">
        <f t="shared" si="47"/>
        <v>0</v>
      </c>
      <c r="DG120" s="39" t="str">
        <f t="shared" si="77"/>
        <v/>
      </c>
      <c r="DH120" s="39" t="str">
        <f t="shared" si="78"/>
        <v/>
      </c>
      <c r="DJ120" s="98">
        <f t="shared" si="46"/>
        <v>0</v>
      </c>
      <c r="DK120" s="93" t="e">
        <f>VLOOKUP(H120,'PORT PRODUCTIVITY 1'!$A$25:$G$83,2,FALSE)</f>
        <v>#N/A</v>
      </c>
      <c r="DL120" s="97" t="str">
        <f t="shared" si="53"/>
        <v/>
      </c>
      <c r="DM120" s="97" t="str">
        <f t="shared" si="54"/>
        <v/>
      </c>
      <c r="DN120" s="97" t="str">
        <f t="shared" si="55"/>
        <v/>
      </c>
      <c r="DO120" s="97" t="str">
        <f t="shared" si="56"/>
        <v/>
      </c>
      <c r="DP120" s="94" t="e">
        <f>VLOOKUP(H120,'PORT PRODUCTIVITY 1'!$A$25:$G$83,3,FALSE)</f>
        <v>#N/A</v>
      </c>
      <c r="DQ120" s="276" t="str">
        <f t="shared" si="57"/>
        <v/>
      </c>
      <c r="DR120" s="276" t="str">
        <f t="shared" si="58"/>
        <v/>
      </c>
      <c r="DS120" s="276" t="str">
        <f t="shared" si="59"/>
        <v/>
      </c>
      <c r="DT120" s="276" t="str">
        <f t="shared" si="60"/>
        <v/>
      </c>
      <c r="DU120" s="276" t="str">
        <f t="shared" si="61"/>
        <v/>
      </c>
      <c r="DV120" s="276" t="str">
        <f t="shared" si="62"/>
        <v/>
      </c>
      <c r="DW120" s="277" t="str">
        <f t="shared" si="48"/>
        <v/>
      </c>
      <c r="DX120" s="278" t="str">
        <f t="shared" si="49"/>
        <v>0</v>
      </c>
      <c r="DY120" s="279" t="str">
        <f t="shared" si="50"/>
        <v>0</v>
      </c>
      <c r="DZ120" s="280" t="str">
        <f t="shared" si="51"/>
        <v/>
      </c>
      <c r="EA120" s="335">
        <f t="shared" si="72"/>
        <v>0</v>
      </c>
      <c r="EB120" s="335">
        <f t="shared" si="73"/>
        <v>0</v>
      </c>
      <c r="EC120" s="335">
        <f t="shared" si="74"/>
        <v>0</v>
      </c>
    </row>
    <row r="121" spans="2:133" ht="27.75" customHeight="1" thickBot="1">
      <c r="B121" s="150"/>
      <c r="C121" s="146"/>
      <c r="D121" s="57"/>
      <c r="E121" s="43"/>
      <c r="F121" s="74"/>
      <c r="G121" s="74"/>
      <c r="H121" s="74"/>
      <c r="I121" s="74"/>
      <c r="J121" s="74"/>
      <c r="K121" s="305"/>
      <c r="L121" s="305"/>
      <c r="M121" s="305"/>
      <c r="N121" s="305"/>
      <c r="O121" s="164"/>
      <c r="P121" s="164"/>
      <c r="Q121" s="150"/>
      <c r="R121" s="150"/>
      <c r="S121" s="150"/>
      <c r="T121" s="177"/>
      <c r="U121" s="320"/>
      <c r="V121" s="326"/>
      <c r="W121" s="317" t="str">
        <f t="shared" si="63"/>
        <v>0</v>
      </c>
      <c r="X121" s="101"/>
      <c r="Y121" s="40"/>
      <c r="Z121" s="41"/>
      <c r="AA121" s="40"/>
      <c r="AB121" s="40"/>
      <c r="AC121" s="40"/>
      <c r="AD121" s="40" t="str">
        <f t="shared" si="80"/>
        <v/>
      </c>
      <c r="AE121" s="186"/>
      <c r="AF121" s="106" t="str">
        <f t="shared" si="52"/>
        <v>0</v>
      </c>
      <c r="AG121" s="99">
        <f t="shared" si="75"/>
        <v>0</v>
      </c>
      <c r="AH121" s="105" t="str">
        <f t="shared" si="76"/>
        <v>0</v>
      </c>
      <c r="AI121" s="106" t="str">
        <f t="shared" si="64"/>
        <v>0</v>
      </c>
      <c r="AJ121" s="99" t="str">
        <f t="shared" si="65"/>
        <v/>
      </c>
      <c r="AK121" s="1" t="str">
        <f t="shared" si="66"/>
        <v/>
      </c>
      <c r="AL121" s="1" t="str">
        <f t="shared" si="67"/>
        <v/>
      </c>
      <c r="AM121" s="1" t="str">
        <f t="shared" si="68"/>
        <v/>
      </c>
      <c r="AN121" s="164" t="str">
        <f t="shared" si="69"/>
        <v/>
      </c>
      <c r="AO121" s="337">
        <f t="shared" si="70"/>
        <v>0</v>
      </c>
      <c r="AP121" s="308"/>
      <c r="AQ121" s="273">
        <f t="shared" si="71"/>
        <v>0</v>
      </c>
      <c r="DF121" s="104">
        <f t="shared" si="47"/>
        <v>0</v>
      </c>
      <c r="DG121" s="39" t="str">
        <f t="shared" si="77"/>
        <v/>
      </c>
      <c r="DH121" s="39" t="str">
        <f t="shared" si="78"/>
        <v/>
      </c>
      <c r="DJ121" s="98">
        <f t="shared" si="46"/>
        <v>0</v>
      </c>
      <c r="DK121" s="93" t="e">
        <f>VLOOKUP(H121,'PORT PRODUCTIVITY 1'!$A$25:$G$83,2,FALSE)</f>
        <v>#N/A</v>
      </c>
      <c r="DL121" s="97" t="str">
        <f t="shared" si="53"/>
        <v/>
      </c>
      <c r="DM121" s="97" t="str">
        <f t="shared" si="54"/>
        <v/>
      </c>
      <c r="DN121" s="97" t="str">
        <f t="shared" si="55"/>
        <v/>
      </c>
      <c r="DO121" s="97" t="str">
        <f t="shared" si="56"/>
        <v/>
      </c>
      <c r="DP121" s="94" t="e">
        <f>VLOOKUP(H121,'PORT PRODUCTIVITY 1'!$A$25:$G$83,3,FALSE)</f>
        <v>#N/A</v>
      </c>
      <c r="DQ121" s="276" t="str">
        <f t="shared" si="57"/>
        <v/>
      </c>
      <c r="DR121" s="276" t="str">
        <f t="shared" si="58"/>
        <v/>
      </c>
      <c r="DS121" s="276" t="str">
        <f t="shared" si="59"/>
        <v/>
      </c>
      <c r="DT121" s="276" t="str">
        <f t="shared" si="60"/>
        <v/>
      </c>
      <c r="DU121" s="276" t="str">
        <f t="shared" si="61"/>
        <v/>
      </c>
      <c r="DV121" s="276" t="str">
        <f t="shared" si="62"/>
        <v/>
      </c>
      <c r="DW121" s="277" t="str">
        <f t="shared" si="48"/>
        <v/>
      </c>
      <c r="DX121" s="278" t="str">
        <f t="shared" si="49"/>
        <v>0</v>
      </c>
      <c r="DY121" s="279" t="str">
        <f t="shared" si="50"/>
        <v>0</v>
      </c>
      <c r="DZ121" s="280" t="str">
        <f t="shared" si="51"/>
        <v/>
      </c>
      <c r="EA121" s="335">
        <f t="shared" si="72"/>
        <v>0</v>
      </c>
      <c r="EB121" s="335">
        <f t="shared" si="73"/>
        <v>0</v>
      </c>
      <c r="EC121" s="335">
        <f t="shared" si="74"/>
        <v>0</v>
      </c>
    </row>
    <row r="122" spans="2:133" ht="27.75" customHeight="1" thickBot="1">
      <c r="B122" s="150"/>
      <c r="C122" s="146"/>
      <c r="D122" s="57"/>
      <c r="E122" s="43"/>
      <c r="F122" s="74"/>
      <c r="G122" s="74"/>
      <c r="H122" s="74"/>
      <c r="I122" s="74"/>
      <c r="J122" s="74"/>
      <c r="K122" s="305"/>
      <c r="L122" s="305"/>
      <c r="M122" s="305"/>
      <c r="N122" s="305"/>
      <c r="O122" s="164"/>
      <c r="P122" s="164"/>
      <c r="Q122" s="150"/>
      <c r="R122" s="150"/>
      <c r="S122" s="150"/>
      <c r="T122" s="177"/>
      <c r="U122" s="320"/>
      <c r="V122" s="326"/>
      <c r="W122" s="317" t="str">
        <f t="shared" si="63"/>
        <v>0</v>
      </c>
      <c r="X122" s="101"/>
      <c r="Y122" s="40"/>
      <c r="Z122" s="41"/>
      <c r="AA122" s="40"/>
      <c r="AB122" s="40"/>
      <c r="AC122" s="40"/>
      <c r="AD122" s="40" t="str">
        <f t="shared" si="80"/>
        <v/>
      </c>
      <c r="AE122" s="186"/>
      <c r="AF122" s="106" t="str">
        <f t="shared" si="52"/>
        <v>0</v>
      </c>
      <c r="AG122" s="99">
        <f t="shared" si="75"/>
        <v>0</v>
      </c>
      <c r="AH122" s="105" t="str">
        <f t="shared" si="76"/>
        <v>0</v>
      </c>
      <c r="AI122" s="106" t="str">
        <f t="shared" si="64"/>
        <v>0</v>
      </c>
      <c r="AJ122" s="99" t="str">
        <f t="shared" si="65"/>
        <v/>
      </c>
      <c r="AK122" s="1" t="str">
        <f t="shared" si="66"/>
        <v/>
      </c>
      <c r="AL122" s="1" t="str">
        <f t="shared" si="67"/>
        <v/>
      </c>
      <c r="AM122" s="1" t="str">
        <f t="shared" si="68"/>
        <v/>
      </c>
      <c r="AN122" s="164" t="str">
        <f t="shared" si="69"/>
        <v/>
      </c>
      <c r="AO122" s="337">
        <f t="shared" si="70"/>
        <v>0</v>
      </c>
      <c r="AP122" s="316"/>
      <c r="AQ122" s="273">
        <f t="shared" si="71"/>
        <v>0</v>
      </c>
      <c r="DF122" s="104">
        <f t="shared" si="47"/>
        <v>0</v>
      </c>
      <c r="DG122" s="39" t="str">
        <f t="shared" si="77"/>
        <v/>
      </c>
      <c r="DH122" s="39" t="str">
        <f t="shared" si="78"/>
        <v/>
      </c>
      <c r="DJ122" s="98">
        <f t="shared" si="46"/>
        <v>0</v>
      </c>
      <c r="DK122" s="93" t="e">
        <f>VLOOKUP(H122,'PORT PRODUCTIVITY 1'!$A$25:$G$83,2,FALSE)</f>
        <v>#N/A</v>
      </c>
      <c r="DL122" s="97" t="str">
        <f t="shared" si="53"/>
        <v/>
      </c>
      <c r="DM122" s="97" t="str">
        <f t="shared" si="54"/>
        <v/>
      </c>
      <c r="DN122" s="97" t="str">
        <f t="shared" si="55"/>
        <v/>
      </c>
      <c r="DO122" s="97" t="str">
        <f t="shared" si="56"/>
        <v/>
      </c>
      <c r="DP122" s="94" t="e">
        <f>VLOOKUP(H122,'PORT PRODUCTIVITY 1'!$A$25:$G$83,3,FALSE)</f>
        <v>#N/A</v>
      </c>
      <c r="DQ122" s="276" t="str">
        <f t="shared" si="57"/>
        <v/>
      </c>
      <c r="DR122" s="276" t="str">
        <f t="shared" si="58"/>
        <v/>
      </c>
      <c r="DS122" s="276" t="str">
        <f t="shared" si="59"/>
        <v/>
      </c>
      <c r="DT122" s="276" t="str">
        <f t="shared" si="60"/>
        <v/>
      </c>
      <c r="DU122" s="276" t="str">
        <f t="shared" si="61"/>
        <v/>
      </c>
      <c r="DV122" s="276" t="str">
        <f t="shared" si="62"/>
        <v/>
      </c>
      <c r="DW122" s="277" t="str">
        <f t="shared" si="48"/>
        <v/>
      </c>
      <c r="DX122" s="278" t="str">
        <f t="shared" si="49"/>
        <v>0</v>
      </c>
      <c r="DY122" s="279" t="str">
        <f t="shared" si="50"/>
        <v>0</v>
      </c>
      <c r="DZ122" s="280" t="str">
        <f t="shared" si="51"/>
        <v/>
      </c>
      <c r="EA122" s="335">
        <f t="shared" si="72"/>
        <v>0</v>
      </c>
      <c r="EB122" s="335">
        <f t="shared" si="73"/>
        <v>0</v>
      </c>
      <c r="EC122" s="335">
        <f t="shared" si="74"/>
        <v>0</v>
      </c>
    </row>
    <row r="123" spans="2:133" ht="27.75" customHeight="1" thickBot="1">
      <c r="B123" s="39"/>
      <c r="C123" s="146"/>
      <c r="D123" s="56"/>
      <c r="E123" s="43"/>
      <c r="F123" s="74"/>
      <c r="G123" s="74"/>
      <c r="H123" s="74"/>
      <c r="I123" s="74"/>
      <c r="J123" s="74"/>
      <c r="K123" s="37"/>
      <c r="L123" s="37"/>
      <c r="M123" s="37"/>
      <c r="N123" s="37"/>
      <c r="O123" s="22"/>
      <c r="P123" s="22"/>
      <c r="Q123" s="42"/>
      <c r="R123" s="39"/>
      <c r="S123" s="39"/>
      <c r="T123" s="39"/>
      <c r="U123" s="321"/>
      <c r="V123" s="327"/>
      <c r="W123" s="317" t="str">
        <f t="shared" si="63"/>
        <v>0</v>
      </c>
      <c r="X123" s="101"/>
      <c r="Y123" s="40"/>
      <c r="Z123" s="41"/>
      <c r="AA123" s="40"/>
      <c r="AB123" s="40"/>
      <c r="AC123" s="40"/>
      <c r="AD123" s="40" t="str">
        <f t="shared" si="80"/>
        <v/>
      </c>
      <c r="AE123" s="186"/>
      <c r="AF123" s="106" t="str">
        <f t="shared" si="52"/>
        <v>0</v>
      </c>
      <c r="AG123" s="99">
        <f t="shared" si="75"/>
        <v>0</v>
      </c>
      <c r="AH123" s="105" t="str">
        <f t="shared" si="76"/>
        <v>0</v>
      </c>
      <c r="AI123" s="106" t="str">
        <f t="shared" si="64"/>
        <v>0</v>
      </c>
      <c r="AJ123" s="99" t="str">
        <f t="shared" si="65"/>
        <v/>
      </c>
      <c r="AK123" s="1" t="str">
        <f t="shared" si="66"/>
        <v/>
      </c>
      <c r="AL123" s="1" t="str">
        <f t="shared" si="67"/>
        <v/>
      </c>
      <c r="AM123" s="1" t="str">
        <f t="shared" si="68"/>
        <v/>
      </c>
      <c r="AN123" s="164" t="str">
        <f t="shared" si="69"/>
        <v/>
      </c>
      <c r="AO123" s="337">
        <f t="shared" si="70"/>
        <v>0</v>
      </c>
      <c r="AP123" s="264"/>
      <c r="AQ123" s="273">
        <f t="shared" si="71"/>
        <v>0</v>
      </c>
      <c r="DF123" s="104">
        <f t="shared" si="47"/>
        <v>0</v>
      </c>
      <c r="DG123" s="39" t="str">
        <f t="shared" si="77"/>
        <v/>
      </c>
      <c r="DH123" s="39" t="str">
        <f t="shared" si="78"/>
        <v/>
      </c>
      <c r="DJ123" s="98">
        <f t="shared" si="46"/>
        <v>0</v>
      </c>
      <c r="DK123" s="93" t="e">
        <f>VLOOKUP(H123,'PORT PRODUCTIVITY 1'!$A$25:$G$83,2,FALSE)</f>
        <v>#N/A</v>
      </c>
      <c r="DL123" s="97" t="str">
        <f t="shared" si="53"/>
        <v/>
      </c>
      <c r="DM123" s="97" t="str">
        <f t="shared" si="54"/>
        <v/>
      </c>
      <c r="DN123" s="97" t="str">
        <f t="shared" si="55"/>
        <v/>
      </c>
      <c r="DO123" s="97" t="str">
        <f t="shared" si="56"/>
        <v/>
      </c>
      <c r="DP123" s="94" t="e">
        <f>VLOOKUP(H123,'PORT PRODUCTIVITY 1'!$A$25:$G$83,3,FALSE)</f>
        <v>#N/A</v>
      </c>
      <c r="DQ123" s="276" t="str">
        <f t="shared" si="57"/>
        <v/>
      </c>
      <c r="DR123" s="276" t="str">
        <f t="shared" si="58"/>
        <v/>
      </c>
      <c r="DS123" s="276" t="str">
        <f t="shared" si="59"/>
        <v/>
      </c>
      <c r="DT123" s="276" t="str">
        <f t="shared" si="60"/>
        <v/>
      </c>
      <c r="DU123" s="276" t="str">
        <f t="shared" si="61"/>
        <v/>
      </c>
      <c r="DV123" s="276" t="str">
        <f t="shared" si="62"/>
        <v/>
      </c>
      <c r="DW123" s="277" t="str">
        <f t="shared" si="48"/>
        <v/>
      </c>
      <c r="DX123" s="278" t="str">
        <f t="shared" si="49"/>
        <v>0</v>
      </c>
      <c r="DY123" s="279" t="str">
        <f t="shared" si="50"/>
        <v>0</v>
      </c>
      <c r="DZ123" s="280" t="str">
        <f t="shared" si="51"/>
        <v/>
      </c>
      <c r="EA123" s="335">
        <f t="shared" si="72"/>
        <v>0</v>
      </c>
      <c r="EB123" s="335">
        <f t="shared" si="73"/>
        <v>0</v>
      </c>
      <c r="EC123" s="335">
        <f t="shared" si="74"/>
        <v>0</v>
      </c>
    </row>
    <row r="124" spans="2:133" ht="27.75" customHeight="1" thickBot="1">
      <c r="B124" s="39"/>
      <c r="C124" s="146"/>
      <c r="D124" s="57"/>
      <c r="E124" s="43"/>
      <c r="F124" s="74"/>
      <c r="G124" s="74"/>
      <c r="H124" s="74"/>
      <c r="I124" s="74"/>
      <c r="J124" s="74"/>
      <c r="K124" s="37"/>
      <c r="L124" s="37"/>
      <c r="M124" s="37"/>
      <c r="N124" s="37"/>
      <c r="O124" s="22"/>
      <c r="P124" s="22"/>
      <c r="Q124" s="42"/>
      <c r="R124" s="39"/>
      <c r="S124" s="39"/>
      <c r="T124" s="39"/>
      <c r="U124" s="321"/>
      <c r="V124" s="327"/>
      <c r="W124" s="317" t="str">
        <f t="shared" si="63"/>
        <v>0</v>
      </c>
      <c r="X124" s="101"/>
      <c r="Y124" s="40"/>
      <c r="Z124" s="41"/>
      <c r="AA124" s="40"/>
      <c r="AB124" s="40"/>
      <c r="AC124" s="40"/>
      <c r="AD124" s="40" t="str">
        <f t="shared" si="80"/>
        <v/>
      </c>
      <c r="AE124" s="186"/>
      <c r="AF124" s="106" t="str">
        <f t="shared" si="52"/>
        <v>0</v>
      </c>
      <c r="AG124" s="99">
        <f t="shared" si="75"/>
        <v>0</v>
      </c>
      <c r="AH124" s="105" t="str">
        <f t="shared" si="76"/>
        <v>0</v>
      </c>
      <c r="AI124" s="106" t="str">
        <f t="shared" si="64"/>
        <v>0</v>
      </c>
      <c r="AJ124" s="99" t="str">
        <f t="shared" si="65"/>
        <v/>
      </c>
      <c r="AK124" s="1" t="str">
        <f t="shared" si="66"/>
        <v/>
      </c>
      <c r="AL124" s="1" t="str">
        <f t="shared" si="67"/>
        <v/>
      </c>
      <c r="AM124" s="1" t="str">
        <f t="shared" si="68"/>
        <v/>
      </c>
      <c r="AN124" s="164" t="str">
        <f t="shared" si="69"/>
        <v/>
      </c>
      <c r="AO124" s="337">
        <f t="shared" si="70"/>
        <v>0</v>
      </c>
      <c r="AP124" s="264"/>
      <c r="AQ124" s="273">
        <f t="shared" si="71"/>
        <v>0</v>
      </c>
      <c r="DF124" s="104">
        <f t="shared" si="47"/>
        <v>0</v>
      </c>
      <c r="DG124" s="39" t="str">
        <f t="shared" si="77"/>
        <v/>
      </c>
      <c r="DH124" s="39" t="str">
        <f t="shared" si="78"/>
        <v/>
      </c>
      <c r="DJ124" s="98">
        <f t="shared" si="46"/>
        <v>0</v>
      </c>
      <c r="DK124" s="93" t="e">
        <f>VLOOKUP(H124,'PORT PRODUCTIVITY 1'!$A$25:$G$83,2,FALSE)</f>
        <v>#N/A</v>
      </c>
      <c r="DL124" s="97" t="str">
        <f t="shared" si="53"/>
        <v/>
      </c>
      <c r="DM124" s="97" t="str">
        <f t="shared" si="54"/>
        <v/>
      </c>
      <c r="DN124" s="97" t="str">
        <f t="shared" si="55"/>
        <v/>
      </c>
      <c r="DO124" s="97" t="str">
        <f t="shared" si="56"/>
        <v/>
      </c>
      <c r="DP124" s="94" t="e">
        <f>VLOOKUP(H124,'PORT PRODUCTIVITY 1'!$A$25:$G$83,3,FALSE)</f>
        <v>#N/A</v>
      </c>
      <c r="DQ124" s="276" t="str">
        <f t="shared" si="57"/>
        <v/>
      </c>
      <c r="DR124" s="276" t="str">
        <f t="shared" si="58"/>
        <v/>
      </c>
      <c r="DS124" s="276" t="str">
        <f t="shared" si="59"/>
        <v/>
      </c>
      <c r="DT124" s="276" t="str">
        <f t="shared" si="60"/>
        <v/>
      </c>
      <c r="DU124" s="276" t="str">
        <f t="shared" si="61"/>
        <v/>
      </c>
      <c r="DV124" s="276" t="str">
        <f t="shared" si="62"/>
        <v/>
      </c>
      <c r="DW124" s="277" t="str">
        <f t="shared" si="48"/>
        <v/>
      </c>
      <c r="DX124" s="278" t="str">
        <f t="shared" si="49"/>
        <v>0</v>
      </c>
      <c r="DY124" s="279" t="str">
        <f t="shared" si="50"/>
        <v>0</v>
      </c>
      <c r="DZ124" s="280" t="str">
        <f t="shared" si="51"/>
        <v/>
      </c>
      <c r="EA124" s="335">
        <f t="shared" si="72"/>
        <v>0</v>
      </c>
      <c r="EB124" s="335">
        <f t="shared" si="73"/>
        <v>0</v>
      </c>
      <c r="EC124" s="335">
        <f t="shared" si="74"/>
        <v>0</v>
      </c>
    </row>
    <row r="125" spans="2:133" ht="27.75" customHeight="1" thickBot="1">
      <c r="B125" s="39"/>
      <c r="C125" s="146"/>
      <c r="D125" s="57"/>
      <c r="E125" s="43"/>
      <c r="F125" s="74"/>
      <c r="G125" s="74"/>
      <c r="H125" s="74"/>
      <c r="I125" s="74"/>
      <c r="J125" s="74"/>
      <c r="K125" s="37"/>
      <c r="L125" s="37"/>
      <c r="M125" s="37"/>
      <c r="N125" s="37"/>
      <c r="O125" s="22"/>
      <c r="P125" s="22"/>
      <c r="Q125" s="42"/>
      <c r="R125" s="39"/>
      <c r="S125" s="39"/>
      <c r="T125" s="39"/>
      <c r="U125" s="321"/>
      <c r="V125" s="327"/>
      <c r="W125" s="317" t="str">
        <f t="shared" si="63"/>
        <v>0</v>
      </c>
      <c r="X125" s="101"/>
      <c r="Y125" s="40"/>
      <c r="Z125" s="41"/>
      <c r="AA125" s="40"/>
      <c r="AB125" s="40"/>
      <c r="AC125" s="40"/>
      <c r="AD125" s="40" t="str">
        <f t="shared" si="80"/>
        <v/>
      </c>
      <c r="AE125" s="186"/>
      <c r="AF125" s="106" t="str">
        <f t="shared" si="52"/>
        <v>0</v>
      </c>
      <c r="AG125" s="99">
        <f t="shared" si="75"/>
        <v>0</v>
      </c>
      <c r="AH125" s="105" t="str">
        <f t="shared" si="76"/>
        <v>0</v>
      </c>
      <c r="AI125" s="106" t="str">
        <f t="shared" si="64"/>
        <v>0</v>
      </c>
      <c r="AJ125" s="99" t="str">
        <f t="shared" si="65"/>
        <v/>
      </c>
      <c r="AK125" s="1" t="str">
        <f t="shared" si="66"/>
        <v/>
      </c>
      <c r="AL125" s="1" t="str">
        <f t="shared" si="67"/>
        <v/>
      </c>
      <c r="AM125" s="1" t="str">
        <f t="shared" si="68"/>
        <v/>
      </c>
      <c r="AN125" s="164" t="str">
        <f t="shared" si="69"/>
        <v/>
      </c>
      <c r="AO125" s="337">
        <f t="shared" si="70"/>
        <v>0</v>
      </c>
      <c r="AP125" s="259"/>
      <c r="AQ125" s="273">
        <f t="shared" si="71"/>
        <v>0</v>
      </c>
      <c r="DF125" s="104">
        <f t="shared" si="47"/>
        <v>0</v>
      </c>
      <c r="DG125" s="39" t="str">
        <f t="shared" si="77"/>
        <v/>
      </c>
      <c r="DH125" s="39" t="str">
        <f t="shared" si="78"/>
        <v/>
      </c>
      <c r="DJ125" s="98">
        <f t="shared" ref="DJ125:DJ188" si="81">AG125</f>
        <v>0</v>
      </c>
      <c r="DK125" s="93" t="e">
        <f>VLOOKUP(H125,'PORT PRODUCTIVITY 1'!$A$25:$G$83,2,FALSE)</f>
        <v>#N/A</v>
      </c>
      <c r="DL125" s="97" t="str">
        <f t="shared" si="53"/>
        <v/>
      </c>
      <c r="DM125" s="97" t="str">
        <f t="shared" si="54"/>
        <v/>
      </c>
      <c r="DN125" s="97" t="str">
        <f t="shared" si="55"/>
        <v/>
      </c>
      <c r="DO125" s="97" t="str">
        <f t="shared" si="56"/>
        <v/>
      </c>
      <c r="DP125" s="94" t="e">
        <f>VLOOKUP(H125,'PORT PRODUCTIVITY 1'!$A$25:$G$83,3,FALSE)</f>
        <v>#N/A</v>
      </c>
      <c r="DQ125" s="276" t="str">
        <f t="shared" si="57"/>
        <v/>
      </c>
      <c r="DR125" s="276" t="str">
        <f t="shared" si="58"/>
        <v/>
      </c>
      <c r="DS125" s="276" t="str">
        <f t="shared" si="59"/>
        <v/>
      </c>
      <c r="DT125" s="276" t="str">
        <f t="shared" si="60"/>
        <v/>
      </c>
      <c r="DU125" s="276" t="str">
        <f t="shared" si="61"/>
        <v/>
      </c>
      <c r="DV125" s="276" t="str">
        <f t="shared" si="62"/>
        <v/>
      </c>
      <c r="DW125" s="277" t="str">
        <f t="shared" si="48"/>
        <v/>
      </c>
      <c r="DX125" s="278" t="str">
        <f t="shared" si="49"/>
        <v>0</v>
      </c>
      <c r="DY125" s="279" t="str">
        <f t="shared" si="50"/>
        <v>0</v>
      </c>
      <c r="DZ125" s="280" t="str">
        <f t="shared" si="51"/>
        <v/>
      </c>
      <c r="EA125" s="335">
        <f t="shared" si="72"/>
        <v>0</v>
      </c>
      <c r="EB125" s="335">
        <f t="shared" si="73"/>
        <v>0</v>
      </c>
      <c r="EC125" s="335">
        <f t="shared" si="74"/>
        <v>0</v>
      </c>
    </row>
    <row r="126" spans="2:133" ht="27.75" customHeight="1" thickBot="1">
      <c r="B126" s="39"/>
      <c r="C126" s="146"/>
      <c r="D126" s="57"/>
      <c r="E126" s="43"/>
      <c r="F126" s="74"/>
      <c r="G126" s="74"/>
      <c r="H126" s="74"/>
      <c r="I126" s="74"/>
      <c r="J126" s="74"/>
      <c r="K126" s="37"/>
      <c r="L126" s="37"/>
      <c r="M126" s="37"/>
      <c r="N126" s="37"/>
      <c r="O126" s="22"/>
      <c r="P126" s="22"/>
      <c r="Q126" s="42"/>
      <c r="R126" s="39"/>
      <c r="S126" s="39"/>
      <c r="T126" s="39"/>
      <c r="U126" s="321"/>
      <c r="V126" s="327"/>
      <c r="W126" s="317" t="str">
        <f t="shared" si="63"/>
        <v>0</v>
      </c>
      <c r="X126" s="101"/>
      <c r="Y126" s="40"/>
      <c r="Z126" s="41"/>
      <c r="AA126" s="40"/>
      <c r="AB126" s="40"/>
      <c r="AC126" s="40"/>
      <c r="AD126" s="40" t="str">
        <f t="shared" si="80"/>
        <v/>
      </c>
      <c r="AE126" s="186"/>
      <c r="AF126" s="106" t="str">
        <f t="shared" si="52"/>
        <v>0</v>
      </c>
      <c r="AG126" s="99">
        <f t="shared" si="75"/>
        <v>0</v>
      </c>
      <c r="AH126" s="105" t="str">
        <f t="shared" si="76"/>
        <v>0</v>
      </c>
      <c r="AI126" s="106" t="str">
        <f t="shared" si="64"/>
        <v>0</v>
      </c>
      <c r="AJ126" s="99" t="str">
        <f t="shared" si="65"/>
        <v/>
      </c>
      <c r="AK126" s="1" t="str">
        <f t="shared" si="66"/>
        <v/>
      </c>
      <c r="AL126" s="1" t="str">
        <f t="shared" si="67"/>
        <v/>
      </c>
      <c r="AM126" s="1" t="str">
        <f t="shared" si="68"/>
        <v/>
      </c>
      <c r="AN126" s="164" t="str">
        <f t="shared" si="69"/>
        <v/>
      </c>
      <c r="AO126" s="337">
        <f t="shared" si="70"/>
        <v>0</v>
      </c>
      <c r="AP126" s="259"/>
      <c r="AQ126" s="273">
        <f t="shared" si="71"/>
        <v>0</v>
      </c>
      <c r="DF126" s="104">
        <f t="shared" ref="DF126:DF189" si="82">SUM(DG126:DH126)</f>
        <v>0</v>
      </c>
      <c r="DG126" s="39" t="str">
        <f t="shared" si="77"/>
        <v/>
      </c>
      <c r="DH126" s="39" t="str">
        <f t="shared" si="78"/>
        <v/>
      </c>
      <c r="DJ126" s="98">
        <f t="shared" si="81"/>
        <v>0</v>
      </c>
      <c r="DK126" s="93" t="e">
        <f>VLOOKUP(H126,'PORT PRODUCTIVITY 1'!$A$25:$G$83,2,FALSE)</f>
        <v>#N/A</v>
      </c>
      <c r="DL126" s="97" t="str">
        <f t="shared" si="53"/>
        <v/>
      </c>
      <c r="DM126" s="97" t="str">
        <f t="shared" si="54"/>
        <v/>
      </c>
      <c r="DN126" s="97" t="str">
        <f t="shared" si="55"/>
        <v/>
      </c>
      <c r="DO126" s="97" t="str">
        <f t="shared" si="56"/>
        <v/>
      </c>
      <c r="DP126" s="94" t="e">
        <f>VLOOKUP(H126,'PORT PRODUCTIVITY 1'!$A$25:$G$83,3,FALSE)</f>
        <v>#N/A</v>
      </c>
      <c r="DQ126" s="276" t="str">
        <f t="shared" si="57"/>
        <v/>
      </c>
      <c r="DR126" s="276" t="str">
        <f t="shared" si="58"/>
        <v/>
      </c>
      <c r="DS126" s="276" t="str">
        <f t="shared" si="59"/>
        <v/>
      </c>
      <c r="DT126" s="276" t="str">
        <f t="shared" si="60"/>
        <v/>
      </c>
      <c r="DU126" s="276" t="str">
        <f t="shared" si="61"/>
        <v/>
      </c>
      <c r="DV126" s="276" t="str">
        <f t="shared" si="62"/>
        <v/>
      </c>
      <c r="DW126" s="277" t="str">
        <f t="shared" ref="DW126:DW189" si="83">IFERROR(AVERAGE(DQ126:DV126,DL126:DO126),"")</f>
        <v/>
      </c>
      <c r="DX126" s="278" t="str">
        <f t="shared" ref="DX126:DX189" si="84">IFERROR(STDEV(DL126:DO126)/10,"0")</f>
        <v>0</v>
      </c>
      <c r="DY126" s="279" t="str">
        <f t="shared" ref="DY126:DY189" si="85">IFERROR(STDEV(DQ126:DV126)/10,"0")</f>
        <v>0</v>
      </c>
      <c r="DZ126" s="280" t="str">
        <f t="shared" ref="DZ126:DZ189" si="86">IFERROR((STDEV(DL126:DO126,DQ126:DV126)/10),"")</f>
        <v/>
      </c>
      <c r="EA126" s="335">
        <f t="shared" si="72"/>
        <v>0</v>
      </c>
      <c r="EB126" s="335">
        <f t="shared" si="73"/>
        <v>0</v>
      </c>
      <c r="EC126" s="335">
        <f t="shared" si="74"/>
        <v>0</v>
      </c>
    </row>
    <row r="127" spans="2:133" ht="27.75" customHeight="1" thickBot="1">
      <c r="B127" s="39"/>
      <c r="C127" s="146"/>
      <c r="D127" s="57"/>
      <c r="E127" s="43"/>
      <c r="F127" s="74"/>
      <c r="G127" s="74"/>
      <c r="H127" s="74"/>
      <c r="I127" s="74"/>
      <c r="J127" s="74"/>
      <c r="K127" s="37"/>
      <c r="L127" s="37"/>
      <c r="M127" s="37"/>
      <c r="N127" s="37"/>
      <c r="O127" s="22"/>
      <c r="P127" s="22"/>
      <c r="Q127" s="42"/>
      <c r="R127" s="39"/>
      <c r="S127" s="39"/>
      <c r="T127" s="39"/>
      <c r="U127" s="321"/>
      <c r="V127" s="327"/>
      <c r="W127" s="317" t="str">
        <f t="shared" si="63"/>
        <v>0</v>
      </c>
      <c r="X127" s="101"/>
      <c r="Y127" s="40"/>
      <c r="Z127" s="41"/>
      <c r="AA127" s="40"/>
      <c r="AB127" s="40"/>
      <c r="AC127" s="40"/>
      <c r="AD127" s="40" t="str">
        <f t="shared" si="80"/>
        <v/>
      </c>
      <c r="AE127" s="186"/>
      <c r="AF127" s="106" t="str">
        <f t="shared" si="52"/>
        <v>0</v>
      </c>
      <c r="AG127" s="99">
        <f t="shared" si="75"/>
        <v>0</v>
      </c>
      <c r="AH127" s="105" t="str">
        <f t="shared" si="76"/>
        <v>0</v>
      </c>
      <c r="AI127" s="106" t="str">
        <f t="shared" si="64"/>
        <v>0</v>
      </c>
      <c r="AJ127" s="99" t="str">
        <f t="shared" si="65"/>
        <v/>
      </c>
      <c r="AK127" s="1" t="str">
        <f t="shared" si="66"/>
        <v/>
      </c>
      <c r="AL127" s="1" t="str">
        <f t="shared" si="67"/>
        <v/>
      </c>
      <c r="AM127" s="1" t="str">
        <f t="shared" si="68"/>
        <v/>
      </c>
      <c r="AN127" s="164" t="str">
        <f t="shared" si="69"/>
        <v/>
      </c>
      <c r="AO127" s="337">
        <f t="shared" si="70"/>
        <v>0</v>
      </c>
      <c r="AP127" s="259"/>
      <c r="AQ127" s="273">
        <f t="shared" si="71"/>
        <v>0</v>
      </c>
      <c r="DF127" s="104">
        <f t="shared" si="82"/>
        <v>0</v>
      </c>
      <c r="DG127" s="39" t="str">
        <f t="shared" si="77"/>
        <v/>
      </c>
      <c r="DH127" s="39" t="str">
        <f t="shared" si="78"/>
        <v/>
      </c>
      <c r="DJ127" s="98">
        <f t="shared" si="81"/>
        <v>0</v>
      </c>
      <c r="DK127" s="93" t="e">
        <f>VLOOKUP(H127,'PORT PRODUCTIVITY 1'!$A$25:$G$83,2,FALSE)</f>
        <v>#N/A</v>
      </c>
      <c r="DL127" s="97" t="str">
        <f t="shared" si="53"/>
        <v/>
      </c>
      <c r="DM127" s="97" t="str">
        <f t="shared" si="54"/>
        <v/>
      </c>
      <c r="DN127" s="97" t="str">
        <f t="shared" si="55"/>
        <v/>
      </c>
      <c r="DO127" s="97" t="str">
        <f t="shared" si="56"/>
        <v/>
      </c>
      <c r="DP127" s="94" t="e">
        <f>VLOOKUP(H127,'PORT PRODUCTIVITY 1'!$A$25:$G$83,3,FALSE)</f>
        <v>#N/A</v>
      </c>
      <c r="DQ127" s="276" t="str">
        <f t="shared" si="57"/>
        <v/>
      </c>
      <c r="DR127" s="276" t="str">
        <f t="shared" si="58"/>
        <v/>
      </c>
      <c r="DS127" s="276" t="str">
        <f t="shared" si="59"/>
        <v/>
      </c>
      <c r="DT127" s="276" t="str">
        <f t="shared" si="60"/>
        <v/>
      </c>
      <c r="DU127" s="276" t="str">
        <f t="shared" si="61"/>
        <v/>
      </c>
      <c r="DV127" s="276" t="str">
        <f t="shared" si="62"/>
        <v/>
      </c>
      <c r="DW127" s="277" t="str">
        <f t="shared" si="83"/>
        <v/>
      </c>
      <c r="DX127" s="278" t="str">
        <f t="shared" si="84"/>
        <v>0</v>
      </c>
      <c r="DY127" s="279" t="str">
        <f t="shared" si="85"/>
        <v>0</v>
      </c>
      <c r="DZ127" s="280" t="str">
        <f t="shared" si="86"/>
        <v/>
      </c>
      <c r="EA127" s="335">
        <f t="shared" si="72"/>
        <v>0</v>
      </c>
      <c r="EB127" s="335">
        <f t="shared" si="73"/>
        <v>0</v>
      </c>
      <c r="EC127" s="335">
        <f t="shared" si="74"/>
        <v>0</v>
      </c>
    </row>
    <row r="128" spans="2:133" ht="27.75" customHeight="1" thickBot="1">
      <c r="B128" s="39"/>
      <c r="C128" s="146"/>
      <c r="D128" s="57"/>
      <c r="E128" s="43"/>
      <c r="F128" s="74"/>
      <c r="G128" s="74"/>
      <c r="H128" s="74"/>
      <c r="I128" s="74"/>
      <c r="J128" s="74"/>
      <c r="K128" s="37"/>
      <c r="L128" s="37"/>
      <c r="M128" s="37"/>
      <c r="N128" s="37"/>
      <c r="O128" s="22"/>
      <c r="P128" s="22"/>
      <c r="Q128" s="42"/>
      <c r="R128" s="39"/>
      <c r="S128" s="39"/>
      <c r="T128" s="39"/>
      <c r="U128" s="321"/>
      <c r="V128" s="327"/>
      <c r="W128" s="317" t="str">
        <f t="shared" si="63"/>
        <v>0</v>
      </c>
      <c r="X128" s="101"/>
      <c r="Y128" s="40"/>
      <c r="Z128" s="41"/>
      <c r="AA128" s="40"/>
      <c r="AB128" s="40"/>
      <c r="AC128" s="40"/>
      <c r="AD128" s="40" t="str">
        <f t="shared" si="80"/>
        <v/>
      </c>
      <c r="AE128" s="186"/>
      <c r="AF128" s="106" t="str">
        <f t="shared" si="52"/>
        <v>0</v>
      </c>
      <c r="AG128" s="99">
        <f t="shared" si="75"/>
        <v>0</v>
      </c>
      <c r="AH128" s="105" t="str">
        <f t="shared" si="76"/>
        <v>0</v>
      </c>
      <c r="AI128" s="106" t="str">
        <f t="shared" si="64"/>
        <v>0</v>
      </c>
      <c r="AJ128" s="99" t="str">
        <f t="shared" si="65"/>
        <v/>
      </c>
      <c r="AK128" s="1" t="str">
        <f t="shared" si="66"/>
        <v/>
      </c>
      <c r="AL128" s="1" t="str">
        <f t="shared" si="67"/>
        <v/>
      </c>
      <c r="AM128" s="1" t="str">
        <f t="shared" si="68"/>
        <v/>
      </c>
      <c r="AN128" s="164" t="str">
        <f t="shared" si="69"/>
        <v/>
      </c>
      <c r="AO128" s="337">
        <f t="shared" si="70"/>
        <v>0</v>
      </c>
      <c r="AP128" s="259"/>
      <c r="AQ128" s="273">
        <f t="shared" si="71"/>
        <v>0</v>
      </c>
      <c r="DF128" s="104">
        <f t="shared" si="82"/>
        <v>0</v>
      </c>
      <c r="DG128" s="39" t="str">
        <f t="shared" si="77"/>
        <v/>
      </c>
      <c r="DH128" s="39" t="str">
        <f t="shared" si="78"/>
        <v/>
      </c>
      <c r="DJ128" s="98">
        <f t="shared" si="81"/>
        <v>0</v>
      </c>
      <c r="DK128" s="93" t="e">
        <f>VLOOKUP(H128,'PORT PRODUCTIVITY 1'!$A$25:$G$83,2,FALSE)</f>
        <v>#N/A</v>
      </c>
      <c r="DL128" s="97" t="str">
        <f t="shared" si="53"/>
        <v/>
      </c>
      <c r="DM128" s="97" t="str">
        <f t="shared" si="54"/>
        <v/>
      </c>
      <c r="DN128" s="97" t="str">
        <f t="shared" si="55"/>
        <v/>
      </c>
      <c r="DO128" s="97" t="str">
        <f t="shared" si="56"/>
        <v/>
      </c>
      <c r="DP128" s="94" t="e">
        <f>VLOOKUP(H128,'PORT PRODUCTIVITY 1'!$A$25:$G$83,3,FALSE)</f>
        <v>#N/A</v>
      </c>
      <c r="DQ128" s="276" t="str">
        <f t="shared" si="57"/>
        <v/>
      </c>
      <c r="DR128" s="276" t="str">
        <f t="shared" si="58"/>
        <v/>
      </c>
      <c r="DS128" s="276" t="str">
        <f t="shared" si="59"/>
        <v/>
      </c>
      <c r="DT128" s="276" t="str">
        <f t="shared" si="60"/>
        <v/>
      </c>
      <c r="DU128" s="276" t="str">
        <f t="shared" si="61"/>
        <v/>
      </c>
      <c r="DV128" s="276" t="str">
        <f t="shared" si="62"/>
        <v/>
      </c>
      <c r="DW128" s="277" t="str">
        <f t="shared" si="83"/>
        <v/>
      </c>
      <c r="DX128" s="278" t="str">
        <f t="shared" si="84"/>
        <v>0</v>
      </c>
      <c r="DY128" s="279" t="str">
        <f t="shared" si="85"/>
        <v>0</v>
      </c>
      <c r="DZ128" s="280" t="str">
        <f t="shared" si="86"/>
        <v/>
      </c>
      <c r="EA128" s="335">
        <f t="shared" si="72"/>
        <v>0</v>
      </c>
      <c r="EB128" s="335">
        <f t="shared" si="73"/>
        <v>0</v>
      </c>
      <c r="EC128" s="335">
        <f t="shared" si="74"/>
        <v>0</v>
      </c>
    </row>
    <row r="129" spans="2:133" ht="27.75" customHeight="1" thickBot="1">
      <c r="B129" s="39"/>
      <c r="C129" s="146"/>
      <c r="D129" s="57"/>
      <c r="E129" s="43"/>
      <c r="F129" s="74"/>
      <c r="G129" s="74"/>
      <c r="H129" s="74"/>
      <c r="I129" s="74"/>
      <c r="J129" s="74"/>
      <c r="K129" s="37"/>
      <c r="L129" s="37"/>
      <c r="M129" s="37"/>
      <c r="N129" s="37"/>
      <c r="O129" s="22"/>
      <c r="P129" s="22"/>
      <c r="Q129" s="42"/>
      <c r="R129" s="39"/>
      <c r="S129" s="39"/>
      <c r="T129" s="39"/>
      <c r="U129" s="321"/>
      <c r="V129" s="327"/>
      <c r="W129" s="317" t="str">
        <f t="shared" si="63"/>
        <v>0</v>
      </c>
      <c r="X129" s="101"/>
      <c r="Y129" s="40"/>
      <c r="Z129" s="41"/>
      <c r="AA129" s="40"/>
      <c r="AB129" s="40"/>
      <c r="AC129" s="40"/>
      <c r="AD129" s="40" t="str">
        <f t="shared" si="80"/>
        <v/>
      </c>
      <c r="AE129" s="186"/>
      <c r="AF129" s="106" t="str">
        <f t="shared" si="52"/>
        <v>0</v>
      </c>
      <c r="AG129" s="99">
        <f t="shared" si="75"/>
        <v>0</v>
      </c>
      <c r="AH129" s="105" t="str">
        <f t="shared" si="76"/>
        <v>0</v>
      </c>
      <c r="AI129" s="106" t="str">
        <f t="shared" si="64"/>
        <v>0</v>
      </c>
      <c r="AJ129" s="99" t="str">
        <f t="shared" si="65"/>
        <v/>
      </c>
      <c r="AK129" s="1" t="str">
        <f t="shared" si="66"/>
        <v/>
      </c>
      <c r="AL129" s="1" t="str">
        <f t="shared" si="67"/>
        <v/>
      </c>
      <c r="AM129" s="1" t="str">
        <f t="shared" si="68"/>
        <v/>
      </c>
      <c r="AN129" s="164" t="str">
        <f t="shared" si="69"/>
        <v/>
      </c>
      <c r="AO129" s="337">
        <f t="shared" si="70"/>
        <v>0</v>
      </c>
      <c r="AP129" s="259"/>
      <c r="AQ129" s="273">
        <f t="shared" si="71"/>
        <v>0</v>
      </c>
      <c r="DF129" s="104">
        <f t="shared" si="82"/>
        <v>0</v>
      </c>
      <c r="DG129" s="39" t="str">
        <f t="shared" si="77"/>
        <v/>
      </c>
      <c r="DH129" s="39" t="str">
        <f t="shared" si="78"/>
        <v/>
      </c>
      <c r="DJ129" s="98">
        <f t="shared" si="81"/>
        <v>0</v>
      </c>
      <c r="DK129" s="93" t="e">
        <f>VLOOKUP(H129,'PORT PRODUCTIVITY 1'!$A$25:$G$83,2,FALSE)</f>
        <v>#N/A</v>
      </c>
      <c r="DL129" s="97" t="str">
        <f t="shared" si="53"/>
        <v/>
      </c>
      <c r="DM129" s="97" t="str">
        <f t="shared" si="54"/>
        <v/>
      </c>
      <c r="DN129" s="97" t="str">
        <f t="shared" si="55"/>
        <v/>
      </c>
      <c r="DO129" s="97" t="str">
        <f t="shared" si="56"/>
        <v/>
      </c>
      <c r="DP129" s="94" t="e">
        <f>VLOOKUP(H129,'PORT PRODUCTIVITY 1'!$A$25:$G$83,3,FALSE)</f>
        <v>#N/A</v>
      </c>
      <c r="DQ129" s="276" t="str">
        <f t="shared" si="57"/>
        <v/>
      </c>
      <c r="DR129" s="276" t="str">
        <f t="shared" si="58"/>
        <v/>
      </c>
      <c r="DS129" s="276" t="str">
        <f t="shared" si="59"/>
        <v/>
      </c>
      <c r="DT129" s="276" t="str">
        <f t="shared" si="60"/>
        <v/>
      </c>
      <c r="DU129" s="276" t="str">
        <f t="shared" si="61"/>
        <v/>
      </c>
      <c r="DV129" s="276" t="str">
        <f t="shared" si="62"/>
        <v/>
      </c>
      <c r="DW129" s="277" t="str">
        <f t="shared" si="83"/>
        <v/>
      </c>
      <c r="DX129" s="278" t="str">
        <f t="shared" si="84"/>
        <v>0</v>
      </c>
      <c r="DY129" s="279" t="str">
        <f t="shared" si="85"/>
        <v>0</v>
      </c>
      <c r="DZ129" s="280" t="str">
        <f t="shared" si="86"/>
        <v/>
      </c>
      <c r="EA129" s="335">
        <f t="shared" si="72"/>
        <v>0</v>
      </c>
      <c r="EB129" s="335">
        <f t="shared" si="73"/>
        <v>0</v>
      </c>
      <c r="EC129" s="335">
        <f t="shared" si="74"/>
        <v>0</v>
      </c>
    </row>
    <row r="130" spans="2:133" ht="27.75" customHeight="1" thickBot="1">
      <c r="B130" s="39"/>
      <c r="C130" s="146"/>
      <c r="D130" s="57"/>
      <c r="E130" s="43"/>
      <c r="F130" s="74"/>
      <c r="G130" s="74"/>
      <c r="H130" s="74"/>
      <c r="I130" s="74"/>
      <c r="J130" s="74"/>
      <c r="K130" s="37"/>
      <c r="L130" s="37"/>
      <c r="M130" s="37"/>
      <c r="N130" s="37"/>
      <c r="O130" s="22"/>
      <c r="P130" s="22"/>
      <c r="Q130" s="42"/>
      <c r="R130" s="39"/>
      <c r="S130" s="39"/>
      <c r="T130" s="39"/>
      <c r="U130" s="321"/>
      <c r="V130" s="327"/>
      <c r="W130" s="317" t="str">
        <f t="shared" si="63"/>
        <v>0</v>
      </c>
      <c r="X130" s="101"/>
      <c r="Y130" s="40"/>
      <c r="Z130" s="41"/>
      <c r="AA130" s="40"/>
      <c r="AB130" s="40"/>
      <c r="AC130" s="40"/>
      <c r="AD130" s="40" t="str">
        <f t="shared" si="80"/>
        <v/>
      </c>
      <c r="AE130" s="186"/>
      <c r="AF130" s="106" t="str">
        <f t="shared" si="52"/>
        <v>0</v>
      </c>
      <c r="AG130" s="99">
        <f t="shared" si="75"/>
        <v>0</v>
      </c>
      <c r="AH130" s="105" t="str">
        <f t="shared" si="76"/>
        <v>0</v>
      </c>
      <c r="AI130" s="106" t="str">
        <f t="shared" si="64"/>
        <v>0</v>
      </c>
      <c r="AJ130" s="99" t="str">
        <f t="shared" si="65"/>
        <v/>
      </c>
      <c r="AK130" s="1" t="str">
        <f t="shared" si="66"/>
        <v/>
      </c>
      <c r="AL130" s="1" t="str">
        <f t="shared" si="67"/>
        <v/>
      </c>
      <c r="AM130" s="1" t="str">
        <f t="shared" si="68"/>
        <v/>
      </c>
      <c r="AN130" s="164" t="str">
        <f t="shared" si="69"/>
        <v/>
      </c>
      <c r="AO130" s="337">
        <f t="shared" si="70"/>
        <v>0</v>
      </c>
      <c r="AP130" s="259"/>
      <c r="AQ130" s="273">
        <f t="shared" si="71"/>
        <v>0</v>
      </c>
      <c r="DF130" s="104">
        <f t="shared" si="82"/>
        <v>0</v>
      </c>
      <c r="DG130" s="39" t="str">
        <f t="shared" si="77"/>
        <v/>
      </c>
      <c r="DH130" s="39" t="str">
        <f t="shared" si="78"/>
        <v/>
      </c>
      <c r="DJ130" s="98">
        <f t="shared" si="81"/>
        <v>0</v>
      </c>
      <c r="DK130" s="93" t="e">
        <f>VLOOKUP(H130,'PORT PRODUCTIVITY 1'!$A$25:$G$83,2,FALSE)</f>
        <v>#N/A</v>
      </c>
      <c r="DL130" s="97" t="str">
        <f t="shared" si="53"/>
        <v/>
      </c>
      <c r="DM130" s="97" t="str">
        <f t="shared" si="54"/>
        <v/>
      </c>
      <c r="DN130" s="97" t="str">
        <f t="shared" si="55"/>
        <v/>
      </c>
      <c r="DO130" s="97" t="str">
        <f t="shared" si="56"/>
        <v/>
      </c>
      <c r="DP130" s="94" t="e">
        <f>VLOOKUP(H130,'PORT PRODUCTIVITY 1'!$A$25:$G$83,3,FALSE)</f>
        <v>#N/A</v>
      </c>
      <c r="DQ130" s="276" t="str">
        <f t="shared" si="57"/>
        <v/>
      </c>
      <c r="DR130" s="276" t="str">
        <f t="shared" si="58"/>
        <v/>
      </c>
      <c r="DS130" s="276" t="str">
        <f t="shared" si="59"/>
        <v/>
      </c>
      <c r="DT130" s="276" t="str">
        <f t="shared" si="60"/>
        <v/>
      </c>
      <c r="DU130" s="276" t="str">
        <f t="shared" si="61"/>
        <v/>
      </c>
      <c r="DV130" s="276" t="str">
        <f t="shared" si="62"/>
        <v/>
      </c>
      <c r="DW130" s="277" t="str">
        <f t="shared" si="83"/>
        <v/>
      </c>
      <c r="DX130" s="278" t="str">
        <f t="shared" si="84"/>
        <v>0</v>
      </c>
      <c r="DY130" s="279" t="str">
        <f t="shared" si="85"/>
        <v>0</v>
      </c>
      <c r="DZ130" s="280" t="str">
        <f t="shared" si="86"/>
        <v/>
      </c>
      <c r="EA130" s="335">
        <f t="shared" si="72"/>
        <v>0</v>
      </c>
      <c r="EB130" s="335">
        <f t="shared" si="73"/>
        <v>0</v>
      </c>
      <c r="EC130" s="335">
        <f t="shared" si="74"/>
        <v>0</v>
      </c>
    </row>
    <row r="131" spans="2:133" ht="27.75" customHeight="1" thickBot="1">
      <c r="B131" s="39"/>
      <c r="C131" s="146"/>
      <c r="D131" s="57"/>
      <c r="E131" s="43"/>
      <c r="F131" s="74"/>
      <c r="G131" s="74"/>
      <c r="H131" s="74"/>
      <c r="I131" s="74"/>
      <c r="J131" s="74"/>
      <c r="K131" s="37"/>
      <c r="L131" s="37"/>
      <c r="M131" s="37"/>
      <c r="N131" s="37"/>
      <c r="O131" s="22"/>
      <c r="P131" s="22"/>
      <c r="Q131" s="42"/>
      <c r="R131" s="39"/>
      <c r="S131" s="39"/>
      <c r="T131" s="39"/>
      <c r="U131" s="321"/>
      <c r="V131" s="327"/>
      <c r="W131" s="317" t="str">
        <f t="shared" si="63"/>
        <v>0</v>
      </c>
      <c r="X131" s="101"/>
      <c r="Y131" s="40"/>
      <c r="Z131" s="41"/>
      <c r="AA131" s="40"/>
      <c r="AB131" s="40"/>
      <c r="AC131" s="40"/>
      <c r="AD131" s="40" t="str">
        <f t="shared" si="80"/>
        <v/>
      </c>
      <c r="AE131" s="186"/>
      <c r="AF131" s="106" t="str">
        <f t="shared" ref="AF131:AF174" si="87">IFERROR((STDEV(X131:AD131)/100),"0")</f>
        <v>0</v>
      </c>
      <c r="AG131" s="99">
        <f t="shared" si="75"/>
        <v>0</v>
      </c>
      <c r="AH131" s="105" t="str">
        <f t="shared" si="76"/>
        <v>0</v>
      </c>
      <c r="AI131" s="106" t="str">
        <f t="shared" si="64"/>
        <v>0</v>
      </c>
      <c r="AJ131" s="99" t="str">
        <f t="shared" si="65"/>
        <v/>
      </c>
      <c r="AK131" s="1" t="str">
        <f t="shared" si="66"/>
        <v/>
      </c>
      <c r="AL131" s="1" t="str">
        <f t="shared" si="67"/>
        <v/>
      </c>
      <c r="AM131" s="1" t="str">
        <f t="shared" si="68"/>
        <v/>
      </c>
      <c r="AN131" s="164" t="str">
        <f t="shared" si="69"/>
        <v/>
      </c>
      <c r="AO131" s="337">
        <f t="shared" si="70"/>
        <v>0</v>
      </c>
      <c r="AP131" s="259"/>
      <c r="AQ131" s="273">
        <f t="shared" si="71"/>
        <v>0</v>
      </c>
      <c r="DF131" s="104">
        <f t="shared" si="82"/>
        <v>0</v>
      </c>
      <c r="DG131" s="39" t="str">
        <f t="shared" si="77"/>
        <v/>
      </c>
      <c r="DH131" s="39" t="str">
        <f t="shared" si="78"/>
        <v/>
      </c>
      <c r="DJ131" s="98">
        <f t="shared" si="81"/>
        <v>0</v>
      </c>
      <c r="DK131" s="93" t="e">
        <f>VLOOKUP(H131,'PORT PRODUCTIVITY 1'!$A$25:$G$83,2,FALSE)</f>
        <v>#N/A</v>
      </c>
      <c r="DL131" s="97" t="str">
        <f t="shared" si="53"/>
        <v/>
      </c>
      <c r="DM131" s="97" t="str">
        <f t="shared" si="54"/>
        <v/>
      </c>
      <c r="DN131" s="97" t="str">
        <f t="shared" si="55"/>
        <v/>
      </c>
      <c r="DO131" s="97" t="str">
        <f t="shared" si="56"/>
        <v/>
      </c>
      <c r="DP131" s="94" t="e">
        <f>VLOOKUP(H131,'PORT PRODUCTIVITY 1'!$A$25:$G$83,3,FALSE)</f>
        <v>#N/A</v>
      </c>
      <c r="DQ131" s="276" t="str">
        <f t="shared" si="57"/>
        <v/>
      </c>
      <c r="DR131" s="276" t="str">
        <f t="shared" si="58"/>
        <v/>
      </c>
      <c r="DS131" s="276" t="str">
        <f t="shared" si="59"/>
        <v/>
      </c>
      <c r="DT131" s="276" t="str">
        <f t="shared" si="60"/>
        <v/>
      </c>
      <c r="DU131" s="276" t="str">
        <f t="shared" si="61"/>
        <v/>
      </c>
      <c r="DV131" s="276" t="str">
        <f t="shared" si="62"/>
        <v/>
      </c>
      <c r="DW131" s="277" t="str">
        <f t="shared" si="83"/>
        <v/>
      </c>
      <c r="DX131" s="278" t="str">
        <f t="shared" si="84"/>
        <v>0</v>
      </c>
      <c r="DY131" s="279" t="str">
        <f t="shared" si="85"/>
        <v>0</v>
      </c>
      <c r="DZ131" s="280" t="str">
        <f t="shared" si="86"/>
        <v/>
      </c>
      <c r="EA131" s="335">
        <f t="shared" si="72"/>
        <v>0</v>
      </c>
      <c r="EB131" s="335">
        <f t="shared" si="73"/>
        <v>0</v>
      </c>
      <c r="EC131" s="335">
        <f t="shared" si="74"/>
        <v>0</v>
      </c>
    </row>
    <row r="132" spans="2:133" ht="27.75" customHeight="1" thickBot="1">
      <c r="B132" s="39"/>
      <c r="C132" s="146"/>
      <c r="D132" s="56"/>
      <c r="E132" s="43"/>
      <c r="F132" s="74"/>
      <c r="G132" s="74"/>
      <c r="H132" s="74"/>
      <c r="I132" s="74"/>
      <c r="J132" s="74"/>
      <c r="K132" s="37"/>
      <c r="L132" s="37"/>
      <c r="M132" s="37"/>
      <c r="N132" s="37"/>
      <c r="O132" s="22"/>
      <c r="P132" s="22"/>
      <c r="Q132" s="42"/>
      <c r="R132" s="39"/>
      <c r="S132" s="39"/>
      <c r="T132" s="39"/>
      <c r="U132" s="321"/>
      <c r="V132" s="327"/>
      <c r="W132" s="317" t="str">
        <f t="shared" si="63"/>
        <v>0</v>
      </c>
      <c r="X132" s="101"/>
      <c r="Y132" s="40"/>
      <c r="Z132" s="41"/>
      <c r="AA132" s="40"/>
      <c r="AB132" s="40"/>
      <c r="AC132" s="40"/>
      <c r="AD132" s="40" t="str">
        <f t="shared" si="80"/>
        <v/>
      </c>
      <c r="AE132" s="186"/>
      <c r="AF132" s="106" t="str">
        <f t="shared" si="87"/>
        <v>0</v>
      </c>
      <c r="AG132" s="99">
        <f t="shared" si="75"/>
        <v>0</v>
      </c>
      <c r="AH132" s="105" t="str">
        <f t="shared" si="76"/>
        <v>0</v>
      </c>
      <c r="AI132" s="106" t="str">
        <f t="shared" si="64"/>
        <v>0</v>
      </c>
      <c r="AJ132" s="99" t="str">
        <f t="shared" si="65"/>
        <v/>
      </c>
      <c r="AK132" s="1" t="str">
        <f t="shared" si="66"/>
        <v/>
      </c>
      <c r="AL132" s="1" t="str">
        <f t="shared" si="67"/>
        <v/>
      </c>
      <c r="AM132" s="1" t="str">
        <f t="shared" si="68"/>
        <v/>
      </c>
      <c r="AN132" s="164" t="str">
        <f t="shared" si="69"/>
        <v/>
      </c>
      <c r="AO132" s="337">
        <f t="shared" si="70"/>
        <v>0</v>
      </c>
      <c r="AP132" s="259"/>
      <c r="AQ132" s="273">
        <f t="shared" si="71"/>
        <v>0</v>
      </c>
      <c r="DF132" s="104">
        <f t="shared" si="82"/>
        <v>0</v>
      </c>
      <c r="DG132" s="39" t="str">
        <f t="shared" si="77"/>
        <v/>
      </c>
      <c r="DH132" s="39" t="str">
        <f t="shared" si="78"/>
        <v/>
      </c>
      <c r="DJ132" s="98">
        <f t="shared" si="81"/>
        <v>0</v>
      </c>
      <c r="DK132" s="93" t="e">
        <f>VLOOKUP(H132,'PORT PRODUCTIVITY 1'!$A$25:$G$83,2,FALSE)</f>
        <v>#N/A</v>
      </c>
      <c r="DL132" s="97" t="str">
        <f t="shared" si="53"/>
        <v/>
      </c>
      <c r="DM132" s="97" t="str">
        <f t="shared" si="54"/>
        <v/>
      </c>
      <c r="DN132" s="97" t="str">
        <f t="shared" si="55"/>
        <v/>
      </c>
      <c r="DO132" s="97" t="str">
        <f t="shared" si="56"/>
        <v/>
      </c>
      <c r="DP132" s="94" t="e">
        <f>VLOOKUP(H132,'PORT PRODUCTIVITY 1'!$A$25:$G$83,3,FALSE)</f>
        <v>#N/A</v>
      </c>
      <c r="DQ132" s="276" t="str">
        <f t="shared" si="57"/>
        <v/>
      </c>
      <c r="DR132" s="276" t="str">
        <f t="shared" si="58"/>
        <v/>
      </c>
      <c r="DS132" s="276" t="str">
        <f t="shared" si="59"/>
        <v/>
      </c>
      <c r="DT132" s="276" t="str">
        <f t="shared" si="60"/>
        <v/>
      </c>
      <c r="DU132" s="276" t="str">
        <f t="shared" si="61"/>
        <v/>
      </c>
      <c r="DV132" s="276" t="str">
        <f t="shared" si="62"/>
        <v/>
      </c>
      <c r="DW132" s="277" t="str">
        <f t="shared" si="83"/>
        <v/>
      </c>
      <c r="DX132" s="278" t="str">
        <f t="shared" si="84"/>
        <v>0</v>
      </c>
      <c r="DY132" s="279" t="str">
        <f t="shared" si="85"/>
        <v>0</v>
      </c>
      <c r="DZ132" s="280" t="str">
        <f t="shared" si="86"/>
        <v/>
      </c>
      <c r="EA132" s="335">
        <f t="shared" si="72"/>
        <v>0</v>
      </c>
      <c r="EB132" s="335">
        <f t="shared" si="73"/>
        <v>0</v>
      </c>
      <c r="EC132" s="335">
        <f t="shared" si="74"/>
        <v>0</v>
      </c>
    </row>
    <row r="133" spans="2:133" ht="27.75" customHeight="1" thickBot="1">
      <c r="B133" s="39"/>
      <c r="C133" s="146"/>
      <c r="D133" s="57"/>
      <c r="E133" s="43"/>
      <c r="F133" s="74"/>
      <c r="G133" s="74"/>
      <c r="H133" s="74"/>
      <c r="I133" s="74"/>
      <c r="J133" s="74"/>
      <c r="K133" s="37"/>
      <c r="L133" s="37"/>
      <c r="M133" s="37"/>
      <c r="N133" s="37"/>
      <c r="O133" s="22"/>
      <c r="P133" s="22"/>
      <c r="Q133" s="42"/>
      <c r="R133" s="39"/>
      <c r="S133" s="39"/>
      <c r="T133" s="39"/>
      <c r="U133" s="321"/>
      <c r="V133" s="327"/>
      <c r="W133" s="317" t="str">
        <f t="shared" si="63"/>
        <v>0</v>
      </c>
      <c r="X133" s="101"/>
      <c r="Y133" s="40"/>
      <c r="Z133" s="41"/>
      <c r="AA133" s="40"/>
      <c r="AB133" s="40"/>
      <c r="AC133" s="40"/>
      <c r="AD133" s="40" t="str">
        <f t="shared" si="80"/>
        <v/>
      </c>
      <c r="AE133" s="186"/>
      <c r="AF133" s="106" t="str">
        <f t="shared" si="87"/>
        <v>0</v>
      </c>
      <c r="AG133" s="99">
        <f t="shared" si="75"/>
        <v>0</v>
      </c>
      <c r="AH133" s="105" t="str">
        <f t="shared" si="76"/>
        <v>0</v>
      </c>
      <c r="AI133" s="106" t="str">
        <f t="shared" si="64"/>
        <v>0</v>
      </c>
      <c r="AJ133" s="99" t="str">
        <f t="shared" si="65"/>
        <v/>
      </c>
      <c r="AK133" s="1" t="str">
        <f t="shared" si="66"/>
        <v/>
      </c>
      <c r="AL133" s="1" t="str">
        <f t="shared" si="67"/>
        <v/>
      </c>
      <c r="AM133" s="1" t="str">
        <f t="shared" si="68"/>
        <v/>
      </c>
      <c r="AN133" s="164" t="str">
        <f t="shared" si="69"/>
        <v/>
      </c>
      <c r="AO133" s="337">
        <f t="shared" si="70"/>
        <v>0</v>
      </c>
      <c r="AP133" s="259"/>
      <c r="AQ133" s="273">
        <f t="shared" si="71"/>
        <v>0</v>
      </c>
      <c r="DF133" s="104">
        <f t="shared" si="82"/>
        <v>0</v>
      </c>
      <c r="DG133" s="39" t="str">
        <f t="shared" si="77"/>
        <v/>
      </c>
      <c r="DH133" s="39" t="str">
        <f t="shared" si="78"/>
        <v/>
      </c>
      <c r="DJ133" s="98">
        <f t="shared" si="81"/>
        <v>0</v>
      </c>
      <c r="DK133" s="93" t="e">
        <f>VLOOKUP(H133,'PORT PRODUCTIVITY 1'!$A$25:$G$83,2,FALSE)</f>
        <v>#N/A</v>
      </c>
      <c r="DL133" s="97" t="str">
        <f t="shared" si="53"/>
        <v/>
      </c>
      <c r="DM133" s="97" t="str">
        <f t="shared" si="54"/>
        <v/>
      </c>
      <c r="DN133" s="97" t="str">
        <f t="shared" si="55"/>
        <v/>
      </c>
      <c r="DO133" s="97" t="str">
        <f t="shared" si="56"/>
        <v/>
      </c>
      <c r="DP133" s="94" t="e">
        <f>VLOOKUP(H133,'PORT PRODUCTIVITY 1'!$A$25:$G$83,3,FALSE)</f>
        <v>#N/A</v>
      </c>
      <c r="DQ133" s="276" t="str">
        <f t="shared" si="57"/>
        <v/>
      </c>
      <c r="DR133" s="276" t="str">
        <f t="shared" si="58"/>
        <v/>
      </c>
      <c r="DS133" s="276" t="str">
        <f t="shared" si="59"/>
        <v/>
      </c>
      <c r="DT133" s="276" t="str">
        <f t="shared" si="60"/>
        <v/>
      </c>
      <c r="DU133" s="276" t="str">
        <f t="shared" si="61"/>
        <v/>
      </c>
      <c r="DV133" s="276" t="str">
        <f t="shared" si="62"/>
        <v/>
      </c>
      <c r="DW133" s="277" t="str">
        <f t="shared" si="83"/>
        <v/>
      </c>
      <c r="DX133" s="278" t="str">
        <f t="shared" si="84"/>
        <v>0</v>
      </c>
      <c r="DY133" s="279" t="str">
        <f t="shared" si="85"/>
        <v>0</v>
      </c>
      <c r="DZ133" s="280" t="str">
        <f t="shared" si="86"/>
        <v/>
      </c>
      <c r="EA133" s="335">
        <f t="shared" si="72"/>
        <v>0</v>
      </c>
      <c r="EB133" s="335">
        <f t="shared" si="73"/>
        <v>0</v>
      </c>
      <c r="EC133" s="335">
        <f t="shared" si="74"/>
        <v>0</v>
      </c>
    </row>
    <row r="134" spans="2:133" ht="27.75" customHeight="1" thickBot="1">
      <c r="B134" s="39"/>
      <c r="C134" s="146"/>
      <c r="D134" s="57"/>
      <c r="E134" s="43"/>
      <c r="F134" s="74"/>
      <c r="G134" s="74"/>
      <c r="H134" s="74"/>
      <c r="I134" s="74"/>
      <c r="J134" s="74"/>
      <c r="K134" s="37"/>
      <c r="L134" s="37"/>
      <c r="M134" s="37"/>
      <c r="N134" s="37"/>
      <c r="O134" s="22"/>
      <c r="P134" s="22"/>
      <c r="Q134" s="42"/>
      <c r="R134" s="39"/>
      <c r="S134" s="39"/>
      <c r="T134" s="39"/>
      <c r="U134" s="321"/>
      <c r="V134" s="327"/>
      <c r="W134" s="317" t="str">
        <f t="shared" si="63"/>
        <v>0</v>
      </c>
      <c r="X134" s="101"/>
      <c r="Y134" s="40"/>
      <c r="Z134" s="41"/>
      <c r="AA134" s="40"/>
      <c r="AB134" s="40"/>
      <c r="AC134" s="40"/>
      <c r="AD134" s="40" t="str">
        <f t="shared" si="80"/>
        <v/>
      </c>
      <c r="AE134" s="186"/>
      <c r="AF134" s="106" t="str">
        <f t="shared" si="87"/>
        <v>0</v>
      </c>
      <c r="AG134" s="99">
        <f t="shared" si="75"/>
        <v>0</v>
      </c>
      <c r="AH134" s="105" t="str">
        <f t="shared" si="76"/>
        <v>0</v>
      </c>
      <c r="AI134" s="106" t="str">
        <f t="shared" si="64"/>
        <v>0</v>
      </c>
      <c r="AJ134" s="99" t="str">
        <f t="shared" si="65"/>
        <v/>
      </c>
      <c r="AK134" s="1" t="str">
        <f t="shared" si="66"/>
        <v/>
      </c>
      <c r="AL134" s="1" t="str">
        <f t="shared" si="67"/>
        <v/>
      </c>
      <c r="AM134" s="1" t="str">
        <f t="shared" si="68"/>
        <v/>
      </c>
      <c r="AN134" s="164" t="str">
        <f t="shared" si="69"/>
        <v/>
      </c>
      <c r="AO134" s="337">
        <f t="shared" si="70"/>
        <v>0</v>
      </c>
      <c r="AP134" s="259"/>
      <c r="AQ134" s="273">
        <f t="shared" si="71"/>
        <v>0</v>
      </c>
      <c r="DF134" s="104">
        <f t="shared" si="82"/>
        <v>0</v>
      </c>
      <c r="DG134" s="39" t="str">
        <f t="shared" si="77"/>
        <v/>
      </c>
      <c r="DH134" s="39" t="str">
        <f t="shared" si="78"/>
        <v/>
      </c>
      <c r="DJ134" s="98">
        <f t="shared" si="81"/>
        <v>0</v>
      </c>
      <c r="DK134" s="93" t="e">
        <f>VLOOKUP(H134,'PORT PRODUCTIVITY 1'!$A$25:$G$83,2,FALSE)</f>
        <v>#N/A</v>
      </c>
      <c r="DL134" s="97" t="str">
        <f t="shared" si="53"/>
        <v/>
      </c>
      <c r="DM134" s="97" t="str">
        <f t="shared" si="54"/>
        <v/>
      </c>
      <c r="DN134" s="97" t="str">
        <f t="shared" si="55"/>
        <v/>
      </c>
      <c r="DO134" s="97" t="str">
        <f t="shared" si="56"/>
        <v/>
      </c>
      <c r="DP134" s="94" t="e">
        <f>VLOOKUP(H134,'PORT PRODUCTIVITY 1'!$A$25:$G$83,3,FALSE)</f>
        <v>#N/A</v>
      </c>
      <c r="DQ134" s="276" t="str">
        <f t="shared" si="57"/>
        <v/>
      </c>
      <c r="DR134" s="276" t="str">
        <f t="shared" si="58"/>
        <v/>
      </c>
      <c r="DS134" s="276" t="str">
        <f t="shared" si="59"/>
        <v/>
      </c>
      <c r="DT134" s="276" t="str">
        <f t="shared" si="60"/>
        <v/>
      </c>
      <c r="DU134" s="276" t="str">
        <f t="shared" si="61"/>
        <v/>
      </c>
      <c r="DV134" s="276" t="str">
        <f t="shared" si="62"/>
        <v/>
      </c>
      <c r="DW134" s="277" t="str">
        <f t="shared" si="83"/>
        <v/>
      </c>
      <c r="DX134" s="278" t="str">
        <f t="shared" si="84"/>
        <v>0</v>
      </c>
      <c r="DY134" s="279" t="str">
        <f t="shared" si="85"/>
        <v>0</v>
      </c>
      <c r="DZ134" s="280" t="str">
        <f t="shared" si="86"/>
        <v/>
      </c>
      <c r="EA134" s="335">
        <f t="shared" si="72"/>
        <v>0</v>
      </c>
      <c r="EB134" s="335">
        <f t="shared" si="73"/>
        <v>0</v>
      </c>
      <c r="EC134" s="335">
        <f t="shared" si="74"/>
        <v>0</v>
      </c>
    </row>
    <row r="135" spans="2:133" ht="27.75" customHeight="1" thickBot="1">
      <c r="B135" s="39"/>
      <c r="C135" s="146"/>
      <c r="D135" s="57"/>
      <c r="E135" s="43"/>
      <c r="F135" s="74"/>
      <c r="G135" s="74"/>
      <c r="H135" s="74"/>
      <c r="I135" s="74"/>
      <c r="J135" s="74"/>
      <c r="K135" s="37"/>
      <c r="L135" s="37"/>
      <c r="M135" s="37"/>
      <c r="N135" s="37"/>
      <c r="O135" s="22"/>
      <c r="P135" s="22"/>
      <c r="Q135" s="42"/>
      <c r="R135" s="39"/>
      <c r="S135" s="39"/>
      <c r="T135" s="39"/>
      <c r="U135" s="321"/>
      <c r="V135" s="327"/>
      <c r="W135" s="317" t="str">
        <f t="shared" si="63"/>
        <v>0</v>
      </c>
      <c r="X135" s="101"/>
      <c r="Y135" s="40"/>
      <c r="Z135" s="41"/>
      <c r="AA135" s="40"/>
      <c r="AB135" s="40"/>
      <c r="AC135" s="40"/>
      <c r="AD135" s="40" t="str">
        <f t="shared" si="80"/>
        <v/>
      </c>
      <c r="AE135" s="186"/>
      <c r="AF135" s="106" t="str">
        <f t="shared" si="87"/>
        <v>0</v>
      </c>
      <c r="AG135" s="99">
        <f t="shared" si="75"/>
        <v>0</v>
      </c>
      <c r="AH135" s="105" t="str">
        <f t="shared" si="76"/>
        <v>0</v>
      </c>
      <c r="AI135" s="106" t="str">
        <f t="shared" si="64"/>
        <v>0</v>
      </c>
      <c r="AJ135" s="99" t="str">
        <f t="shared" si="65"/>
        <v/>
      </c>
      <c r="AK135" s="1" t="str">
        <f t="shared" si="66"/>
        <v/>
      </c>
      <c r="AL135" s="1" t="str">
        <f t="shared" si="67"/>
        <v/>
      </c>
      <c r="AM135" s="1" t="str">
        <f t="shared" si="68"/>
        <v/>
      </c>
      <c r="AN135" s="164" t="str">
        <f t="shared" si="69"/>
        <v/>
      </c>
      <c r="AO135" s="337">
        <f t="shared" si="70"/>
        <v>0</v>
      </c>
      <c r="AP135" s="259"/>
      <c r="AQ135" s="273">
        <f t="shared" si="71"/>
        <v>0</v>
      </c>
      <c r="DF135" s="104">
        <f t="shared" si="82"/>
        <v>0</v>
      </c>
      <c r="DG135" s="39" t="str">
        <f t="shared" si="77"/>
        <v/>
      </c>
      <c r="DH135" s="39" t="str">
        <f t="shared" si="78"/>
        <v/>
      </c>
      <c r="DJ135" s="98">
        <f t="shared" si="81"/>
        <v>0</v>
      </c>
      <c r="DK135" s="93" t="e">
        <f>VLOOKUP(H135,'PORT PRODUCTIVITY 1'!$A$25:$G$83,2,FALSE)</f>
        <v>#N/A</v>
      </c>
      <c r="DL135" s="97" t="str">
        <f t="shared" si="53"/>
        <v/>
      </c>
      <c r="DM135" s="97" t="str">
        <f t="shared" si="54"/>
        <v/>
      </c>
      <c r="DN135" s="97" t="str">
        <f t="shared" si="55"/>
        <v/>
      </c>
      <c r="DO135" s="97" t="str">
        <f t="shared" si="56"/>
        <v/>
      </c>
      <c r="DP135" s="94" t="e">
        <f>VLOOKUP(H135,'PORT PRODUCTIVITY 1'!$A$25:$G$83,3,FALSE)</f>
        <v>#N/A</v>
      </c>
      <c r="DQ135" s="276" t="str">
        <f t="shared" si="57"/>
        <v/>
      </c>
      <c r="DR135" s="276" t="str">
        <f t="shared" si="58"/>
        <v/>
      </c>
      <c r="DS135" s="276" t="str">
        <f t="shared" si="59"/>
        <v/>
      </c>
      <c r="DT135" s="276" t="str">
        <f t="shared" si="60"/>
        <v/>
      </c>
      <c r="DU135" s="276" t="str">
        <f t="shared" si="61"/>
        <v/>
      </c>
      <c r="DV135" s="276" t="str">
        <f t="shared" si="62"/>
        <v/>
      </c>
      <c r="DW135" s="277" t="str">
        <f t="shared" si="83"/>
        <v/>
      </c>
      <c r="DX135" s="278" t="str">
        <f t="shared" si="84"/>
        <v>0</v>
      </c>
      <c r="DY135" s="279" t="str">
        <f t="shared" si="85"/>
        <v>0</v>
      </c>
      <c r="DZ135" s="280" t="str">
        <f t="shared" si="86"/>
        <v/>
      </c>
      <c r="EA135" s="335">
        <f t="shared" si="72"/>
        <v>0</v>
      </c>
      <c r="EB135" s="335">
        <f t="shared" si="73"/>
        <v>0</v>
      </c>
      <c r="EC135" s="335">
        <f t="shared" si="74"/>
        <v>0</v>
      </c>
    </row>
    <row r="136" spans="2:133" ht="27.75" customHeight="1" thickBot="1">
      <c r="B136" s="39"/>
      <c r="C136" s="146"/>
      <c r="D136" s="57"/>
      <c r="E136" s="43"/>
      <c r="F136" s="74"/>
      <c r="G136" s="74"/>
      <c r="H136" s="74"/>
      <c r="I136" s="74"/>
      <c r="J136" s="74"/>
      <c r="K136" s="37"/>
      <c r="L136" s="37"/>
      <c r="M136" s="37"/>
      <c r="N136" s="37"/>
      <c r="O136" s="22"/>
      <c r="P136" s="22"/>
      <c r="Q136" s="42"/>
      <c r="R136" s="39"/>
      <c r="S136" s="39"/>
      <c r="T136" s="39"/>
      <c r="U136" s="321"/>
      <c r="V136" s="327"/>
      <c r="W136" s="317" t="str">
        <f t="shared" si="63"/>
        <v>0</v>
      </c>
      <c r="X136" s="101"/>
      <c r="Y136" s="40"/>
      <c r="Z136" s="41"/>
      <c r="AA136" s="40"/>
      <c r="AB136" s="40"/>
      <c r="AC136" s="40"/>
      <c r="AD136" s="40" t="str">
        <f t="shared" si="80"/>
        <v/>
      </c>
      <c r="AE136" s="186"/>
      <c r="AF136" s="106" t="str">
        <f t="shared" si="87"/>
        <v>0</v>
      </c>
      <c r="AG136" s="99">
        <f t="shared" si="75"/>
        <v>0</v>
      </c>
      <c r="AH136" s="105" t="str">
        <f t="shared" si="76"/>
        <v>0</v>
      </c>
      <c r="AI136" s="106" t="str">
        <f t="shared" si="64"/>
        <v>0</v>
      </c>
      <c r="AJ136" s="99" t="str">
        <f t="shared" si="65"/>
        <v/>
      </c>
      <c r="AK136" s="1" t="str">
        <f t="shared" si="66"/>
        <v/>
      </c>
      <c r="AL136" s="1" t="str">
        <f t="shared" si="67"/>
        <v/>
      </c>
      <c r="AM136" s="1" t="str">
        <f t="shared" si="68"/>
        <v/>
      </c>
      <c r="AN136" s="164" t="str">
        <f t="shared" si="69"/>
        <v/>
      </c>
      <c r="AO136" s="337">
        <f t="shared" si="70"/>
        <v>0</v>
      </c>
      <c r="AP136" s="259"/>
      <c r="AQ136" s="273">
        <f t="shared" si="71"/>
        <v>0</v>
      </c>
      <c r="DF136" s="104">
        <f t="shared" si="82"/>
        <v>0</v>
      </c>
      <c r="DG136" s="39" t="str">
        <f t="shared" si="77"/>
        <v/>
      </c>
      <c r="DH136" s="39" t="str">
        <f t="shared" si="78"/>
        <v/>
      </c>
      <c r="DJ136" s="98">
        <f t="shared" si="81"/>
        <v>0</v>
      </c>
      <c r="DK136" s="93" t="e">
        <f>VLOOKUP(H136,'PORT PRODUCTIVITY 1'!$A$25:$G$83,2,FALSE)</f>
        <v>#N/A</v>
      </c>
      <c r="DL136" s="97" t="str">
        <f t="shared" si="53"/>
        <v/>
      </c>
      <c r="DM136" s="97" t="str">
        <f t="shared" si="54"/>
        <v/>
      </c>
      <c r="DN136" s="97" t="str">
        <f t="shared" si="55"/>
        <v/>
      </c>
      <c r="DO136" s="97" t="str">
        <f t="shared" si="56"/>
        <v/>
      </c>
      <c r="DP136" s="94" t="e">
        <f>VLOOKUP(H136,'PORT PRODUCTIVITY 1'!$A$25:$G$83,3,FALSE)</f>
        <v>#N/A</v>
      </c>
      <c r="DQ136" s="276" t="str">
        <f t="shared" si="57"/>
        <v/>
      </c>
      <c r="DR136" s="276" t="str">
        <f t="shared" si="58"/>
        <v/>
      </c>
      <c r="DS136" s="276" t="str">
        <f t="shared" si="59"/>
        <v/>
      </c>
      <c r="DT136" s="276" t="str">
        <f t="shared" si="60"/>
        <v/>
      </c>
      <c r="DU136" s="276" t="str">
        <f t="shared" si="61"/>
        <v/>
      </c>
      <c r="DV136" s="276" t="str">
        <f t="shared" si="62"/>
        <v/>
      </c>
      <c r="DW136" s="277" t="str">
        <f t="shared" si="83"/>
        <v/>
      </c>
      <c r="DX136" s="278" t="str">
        <f t="shared" si="84"/>
        <v>0</v>
      </c>
      <c r="DY136" s="279" t="str">
        <f t="shared" si="85"/>
        <v>0</v>
      </c>
      <c r="DZ136" s="280" t="str">
        <f t="shared" si="86"/>
        <v/>
      </c>
      <c r="EA136" s="335">
        <f t="shared" si="72"/>
        <v>0</v>
      </c>
      <c r="EB136" s="335">
        <f t="shared" si="73"/>
        <v>0</v>
      </c>
      <c r="EC136" s="335">
        <f t="shared" si="74"/>
        <v>0</v>
      </c>
    </row>
    <row r="137" spans="2:133" ht="27.75" customHeight="1" thickBot="1">
      <c r="B137" s="39"/>
      <c r="C137" s="146"/>
      <c r="D137" s="57"/>
      <c r="E137" s="43"/>
      <c r="F137" s="74"/>
      <c r="G137" s="74"/>
      <c r="H137" s="74"/>
      <c r="I137" s="74"/>
      <c r="J137" s="74"/>
      <c r="K137" s="37"/>
      <c r="L137" s="37"/>
      <c r="M137" s="37"/>
      <c r="N137" s="37"/>
      <c r="O137" s="22"/>
      <c r="P137" s="22"/>
      <c r="Q137" s="42"/>
      <c r="R137" s="39"/>
      <c r="S137" s="39"/>
      <c r="T137" s="39"/>
      <c r="U137" s="321"/>
      <c r="V137" s="327"/>
      <c r="W137" s="317" t="str">
        <f t="shared" si="63"/>
        <v>0</v>
      </c>
      <c r="X137" s="101"/>
      <c r="Y137" s="40"/>
      <c r="Z137" s="41"/>
      <c r="AA137" s="40"/>
      <c r="AB137" s="40"/>
      <c r="AC137" s="40"/>
      <c r="AD137" s="40" t="str">
        <f t="shared" si="80"/>
        <v/>
      </c>
      <c r="AE137" s="186"/>
      <c r="AF137" s="106" t="str">
        <f t="shared" si="87"/>
        <v>0</v>
      </c>
      <c r="AG137" s="99">
        <f t="shared" si="75"/>
        <v>0</v>
      </c>
      <c r="AH137" s="105" t="str">
        <f t="shared" si="76"/>
        <v>0</v>
      </c>
      <c r="AI137" s="106" t="str">
        <f t="shared" si="64"/>
        <v>0</v>
      </c>
      <c r="AJ137" s="99" t="str">
        <f t="shared" si="65"/>
        <v/>
      </c>
      <c r="AK137" s="1" t="str">
        <f t="shared" si="66"/>
        <v/>
      </c>
      <c r="AL137" s="1" t="str">
        <f t="shared" si="67"/>
        <v/>
      </c>
      <c r="AM137" s="1" t="str">
        <f t="shared" si="68"/>
        <v/>
      </c>
      <c r="AN137" s="164" t="str">
        <f t="shared" si="69"/>
        <v/>
      </c>
      <c r="AO137" s="337">
        <f t="shared" si="70"/>
        <v>0</v>
      </c>
      <c r="AP137" s="259"/>
      <c r="AQ137" s="273">
        <f t="shared" si="71"/>
        <v>0</v>
      </c>
      <c r="DF137" s="104">
        <f t="shared" si="82"/>
        <v>0</v>
      </c>
      <c r="DG137" s="39" t="str">
        <f t="shared" si="77"/>
        <v/>
      </c>
      <c r="DH137" s="39" t="str">
        <f t="shared" si="78"/>
        <v/>
      </c>
      <c r="DJ137" s="98">
        <f t="shared" si="81"/>
        <v>0</v>
      </c>
      <c r="DK137" s="93" t="e">
        <f>VLOOKUP(H137,'PORT PRODUCTIVITY 1'!$A$25:$G$83,2,FALSE)</f>
        <v>#N/A</v>
      </c>
      <c r="DL137" s="97" t="str">
        <f t="shared" ref="DL137:DL200" si="88">IF(S137=0,"",(X137/$DK137))</f>
        <v/>
      </c>
      <c r="DM137" s="97" t="str">
        <f t="shared" ref="DM137:DM200" si="89">IF(T137=0,"",(Y137/$DK137))</f>
        <v/>
      </c>
      <c r="DN137" s="97" t="str">
        <f t="shared" ref="DN137:DN200" si="90">IF(U137=0,"",(Z137/$DK137))</f>
        <v/>
      </c>
      <c r="DO137" s="97" t="str">
        <f t="shared" ref="DO137:DO200" si="91">IF(V137=0,"",(AA137/$DK137))</f>
        <v/>
      </c>
      <c r="DP137" s="94" t="e">
        <f>VLOOKUP(H137,'PORT PRODUCTIVITY 1'!$A$25:$G$83,3,FALSE)</f>
        <v>#N/A</v>
      </c>
      <c r="DQ137" s="276" t="str">
        <f t="shared" ref="DQ137:DQ200" si="92">IF(X137=0,"",(X137/$DP137))</f>
        <v/>
      </c>
      <c r="DR137" s="276" t="str">
        <f t="shared" ref="DR137:DR200" si="93">IF(Y137=0,"",(Y137/$DP137))</f>
        <v/>
      </c>
      <c r="DS137" s="276" t="str">
        <f t="shared" ref="DS137:DS200" si="94">IF(Z137=0,"",(Z137/$DP137))</f>
        <v/>
      </c>
      <c r="DT137" s="276" t="str">
        <f t="shared" ref="DT137:DT200" si="95">IF(AA137=0,"",(AA137/$DP137))</f>
        <v/>
      </c>
      <c r="DU137" s="276" t="str">
        <f t="shared" ref="DU137:DU200" si="96">IF(AB137=0,"",(AB137/$DP137))</f>
        <v/>
      </c>
      <c r="DV137" s="276" t="str">
        <f t="shared" ref="DV137:DV200" si="97">IF(AC137=0,"",(AC137/$DP137))</f>
        <v/>
      </c>
      <c r="DW137" s="277" t="str">
        <f t="shared" si="83"/>
        <v/>
      </c>
      <c r="DX137" s="278" t="str">
        <f t="shared" si="84"/>
        <v>0</v>
      </c>
      <c r="DY137" s="279" t="str">
        <f t="shared" si="85"/>
        <v>0</v>
      </c>
      <c r="DZ137" s="280" t="str">
        <f t="shared" si="86"/>
        <v/>
      </c>
      <c r="EA137" s="335">
        <f t="shared" si="72"/>
        <v>0</v>
      </c>
      <c r="EB137" s="335">
        <f t="shared" si="73"/>
        <v>0</v>
      </c>
      <c r="EC137" s="335">
        <f t="shared" si="74"/>
        <v>0</v>
      </c>
    </row>
    <row r="138" spans="2:133" ht="27.75" customHeight="1" thickBot="1">
      <c r="B138" s="39"/>
      <c r="C138" s="146"/>
      <c r="D138" s="57"/>
      <c r="E138" s="43"/>
      <c r="F138" s="74"/>
      <c r="G138" s="74"/>
      <c r="H138" s="74"/>
      <c r="I138" s="74"/>
      <c r="J138" s="74"/>
      <c r="K138" s="37"/>
      <c r="L138" s="37"/>
      <c r="M138" s="37"/>
      <c r="N138" s="37"/>
      <c r="O138" s="22"/>
      <c r="P138" s="22"/>
      <c r="Q138" s="42"/>
      <c r="R138" s="39"/>
      <c r="S138" s="39"/>
      <c r="T138" s="39"/>
      <c r="U138" s="321"/>
      <c r="V138" s="327"/>
      <c r="W138" s="317" t="str">
        <f t="shared" ref="W138:W201" si="98">IFERROR(IF(OR(G138="15A CRX",G138="84K ECUBEX"),(STDEV(S138:U138)/100), IF(G138="84A SPONDYLUS",(STDEV(S138:T138)/100),(STDEV(S138:V138)/100))),"0")</f>
        <v>0</v>
      </c>
      <c r="X138" s="101"/>
      <c r="Y138" s="40"/>
      <c r="Z138" s="41"/>
      <c r="AA138" s="40"/>
      <c r="AB138" s="40"/>
      <c r="AC138" s="40"/>
      <c r="AD138" s="40" t="str">
        <f t="shared" si="80"/>
        <v/>
      </c>
      <c r="AE138" s="186"/>
      <c r="AF138" s="106" t="str">
        <f t="shared" si="87"/>
        <v>0</v>
      </c>
      <c r="AG138" s="99">
        <f t="shared" si="75"/>
        <v>0</v>
      </c>
      <c r="AH138" s="105" t="str">
        <f t="shared" si="76"/>
        <v>0</v>
      </c>
      <c r="AI138" s="106" t="str">
        <f t="shared" ref="AI138:AI201" si="99">IF(DF138=2,"S&amp;S",IF(DG138=1,W138,IF(DH138=1,AF138,"0")))</f>
        <v>0</v>
      </c>
      <c r="AJ138" s="99" t="str">
        <f t="shared" ref="AJ138:AJ201" si="100">IF(AI138="0","",IF(AI138&gt;15%,1,0))</f>
        <v/>
      </c>
      <c r="AK138" s="1" t="str">
        <f t="shared" ref="AK138:AK201" si="101">IF(AI138="0","",IF(AJ138=1,0,IF(AI138&gt;10%,1,0)))</f>
        <v/>
      </c>
      <c r="AL138" s="1" t="str">
        <f t="shared" ref="AL138:AL201" si="102">IF(AI138="0","",IF(AJ138=1,0,IF(AK138=1,0,IF(AI138&gt;5%,1,0))))</f>
        <v/>
      </c>
      <c r="AM138" s="1" t="str">
        <f t="shared" ref="AM138:AM201" si="103">IF(AI138="0","",IF(AJ138=1,0,IF(AK138=1,0,IF(AL138=1,0,IF(AI138&gt;=0%,1,0)))))</f>
        <v/>
      </c>
      <c r="AN138" s="164" t="str">
        <f t="shared" ref="AN138:AN201" si="104">IF(AG138=0,"",IF(AQ138=2,"SHIP &amp; SHORE CRANE",IF(AJ138=1,"PLS INSERT COMMENT",IF(AK138=1,"CAN YOU IMPROVE IT?",IF(AL138=1,"GOOD JOB &amp; HOW GET BETTER?",IF(AM138=1,"EXCELENT-BE CONSISTENT AND SHARE BEST PRACTICES","SINGLE CRANE"))))))</f>
        <v/>
      </c>
      <c r="AO138" s="337">
        <f t="shared" ref="AO138:AO201" si="105">IFERROR(EC138,"")</f>
        <v>0</v>
      </c>
      <c r="AP138" s="259"/>
      <c r="AQ138" s="273">
        <f t="shared" ref="AQ138:AQ201" si="106">DF138</f>
        <v>0</v>
      </c>
      <c r="DF138" s="104">
        <f t="shared" si="82"/>
        <v>0</v>
      </c>
      <c r="DG138" s="39" t="str">
        <f t="shared" si="77"/>
        <v/>
      </c>
      <c r="DH138" s="39" t="str">
        <f t="shared" si="78"/>
        <v/>
      </c>
      <c r="DJ138" s="98">
        <f t="shared" si="81"/>
        <v>0</v>
      </c>
      <c r="DK138" s="93" t="e">
        <f>VLOOKUP(H138,'PORT PRODUCTIVITY 1'!$A$25:$G$83,2,FALSE)</f>
        <v>#N/A</v>
      </c>
      <c r="DL138" s="97" t="str">
        <f t="shared" si="88"/>
        <v/>
      </c>
      <c r="DM138" s="97" t="str">
        <f t="shared" si="89"/>
        <v/>
      </c>
      <c r="DN138" s="97" t="str">
        <f t="shared" si="90"/>
        <v/>
      </c>
      <c r="DO138" s="97" t="str">
        <f t="shared" si="91"/>
        <v/>
      </c>
      <c r="DP138" s="94" t="e">
        <f>VLOOKUP(H138,'PORT PRODUCTIVITY 1'!$A$25:$G$83,3,FALSE)</f>
        <v>#N/A</v>
      </c>
      <c r="DQ138" s="276" t="str">
        <f t="shared" si="92"/>
        <v/>
      </c>
      <c r="DR138" s="276" t="str">
        <f t="shared" si="93"/>
        <v/>
      </c>
      <c r="DS138" s="276" t="str">
        <f t="shared" si="94"/>
        <v/>
      </c>
      <c r="DT138" s="276" t="str">
        <f t="shared" si="95"/>
        <v/>
      </c>
      <c r="DU138" s="276" t="str">
        <f t="shared" si="96"/>
        <v/>
      </c>
      <c r="DV138" s="276" t="str">
        <f t="shared" si="97"/>
        <v/>
      </c>
      <c r="DW138" s="277" t="str">
        <f t="shared" si="83"/>
        <v/>
      </c>
      <c r="DX138" s="278" t="str">
        <f t="shared" si="84"/>
        <v>0</v>
      </c>
      <c r="DY138" s="279" t="str">
        <f t="shared" si="85"/>
        <v>0</v>
      </c>
      <c r="DZ138" s="280" t="str">
        <f t="shared" si="86"/>
        <v/>
      </c>
      <c r="EA138" s="335">
        <f t="shared" ref="EA138:EA201" si="107">MAX(DL138:DO138,DQ138:DV138)</f>
        <v>0</v>
      </c>
      <c r="EB138" s="335">
        <f t="shared" ref="EB138:EB201" si="108">MIN(DL138:DO138,DQ138:DV138)</f>
        <v>0</v>
      </c>
      <c r="EC138" s="335">
        <f t="shared" ref="EC138:EC201" si="109">EA138-EB138</f>
        <v>0</v>
      </c>
    </row>
    <row r="139" spans="2:133" ht="27.75" customHeight="1" thickBot="1">
      <c r="B139" s="39"/>
      <c r="C139" s="146"/>
      <c r="D139" s="57"/>
      <c r="E139" s="43"/>
      <c r="F139" s="74"/>
      <c r="G139" s="74"/>
      <c r="H139" s="74"/>
      <c r="I139" s="74"/>
      <c r="J139" s="74"/>
      <c r="K139" s="37"/>
      <c r="L139" s="37"/>
      <c r="M139" s="37"/>
      <c r="N139" s="37"/>
      <c r="O139" s="22"/>
      <c r="P139" s="22"/>
      <c r="Q139" s="42"/>
      <c r="R139" s="39"/>
      <c r="S139" s="39"/>
      <c r="T139" s="39"/>
      <c r="U139" s="321"/>
      <c r="V139" s="327"/>
      <c r="W139" s="317" t="str">
        <f t="shared" si="98"/>
        <v>0</v>
      </c>
      <c r="X139" s="101"/>
      <c r="Y139" s="40"/>
      <c r="Z139" s="41"/>
      <c r="AA139" s="40"/>
      <c r="AB139" s="40"/>
      <c r="AC139" s="40"/>
      <c r="AD139" s="40" t="str">
        <f t="shared" si="80"/>
        <v/>
      </c>
      <c r="AE139" s="186"/>
      <c r="AF139" s="106" t="str">
        <f t="shared" si="87"/>
        <v>0</v>
      </c>
      <c r="AG139" s="99">
        <f t="shared" si="75"/>
        <v>0</v>
      </c>
      <c r="AH139" s="105" t="str">
        <f t="shared" si="76"/>
        <v>0</v>
      </c>
      <c r="AI139" s="106" t="str">
        <f t="shared" si="99"/>
        <v>0</v>
      </c>
      <c r="AJ139" s="99" t="str">
        <f t="shared" si="100"/>
        <v/>
      </c>
      <c r="AK139" s="1" t="str">
        <f t="shared" si="101"/>
        <v/>
      </c>
      <c r="AL139" s="1" t="str">
        <f t="shared" si="102"/>
        <v/>
      </c>
      <c r="AM139" s="1" t="str">
        <f t="shared" si="103"/>
        <v/>
      </c>
      <c r="AN139" s="164" t="str">
        <f t="shared" si="104"/>
        <v/>
      </c>
      <c r="AO139" s="337">
        <f t="shared" si="105"/>
        <v>0</v>
      </c>
      <c r="AP139" s="259"/>
      <c r="AQ139" s="273">
        <f t="shared" si="106"/>
        <v>0</v>
      </c>
      <c r="DF139" s="104">
        <f t="shared" si="82"/>
        <v>0</v>
      </c>
      <c r="DG139" s="39" t="str">
        <f t="shared" si="77"/>
        <v/>
      </c>
      <c r="DH139" s="39" t="str">
        <f t="shared" si="78"/>
        <v/>
      </c>
      <c r="DJ139" s="98">
        <f t="shared" si="81"/>
        <v>0</v>
      </c>
      <c r="DK139" s="93" t="e">
        <f>VLOOKUP(H139,'PORT PRODUCTIVITY 1'!$A$25:$G$83,2,FALSE)</f>
        <v>#N/A</v>
      </c>
      <c r="DL139" s="97" t="str">
        <f t="shared" si="88"/>
        <v/>
      </c>
      <c r="DM139" s="97" t="str">
        <f t="shared" si="89"/>
        <v/>
      </c>
      <c r="DN139" s="97" t="str">
        <f t="shared" si="90"/>
        <v/>
      </c>
      <c r="DO139" s="97" t="str">
        <f t="shared" si="91"/>
        <v/>
      </c>
      <c r="DP139" s="94" t="e">
        <f>VLOOKUP(H139,'PORT PRODUCTIVITY 1'!$A$25:$G$83,3,FALSE)</f>
        <v>#N/A</v>
      </c>
      <c r="DQ139" s="276" t="str">
        <f t="shared" si="92"/>
        <v/>
      </c>
      <c r="DR139" s="276" t="str">
        <f t="shared" si="93"/>
        <v/>
      </c>
      <c r="DS139" s="276" t="str">
        <f t="shared" si="94"/>
        <v/>
      </c>
      <c r="DT139" s="276" t="str">
        <f t="shared" si="95"/>
        <v/>
      </c>
      <c r="DU139" s="276" t="str">
        <f t="shared" si="96"/>
        <v/>
      </c>
      <c r="DV139" s="276" t="str">
        <f t="shared" si="97"/>
        <v/>
      </c>
      <c r="DW139" s="277" t="str">
        <f t="shared" si="83"/>
        <v/>
      </c>
      <c r="DX139" s="278" t="str">
        <f t="shared" si="84"/>
        <v>0</v>
      </c>
      <c r="DY139" s="279" t="str">
        <f t="shared" si="85"/>
        <v>0</v>
      </c>
      <c r="DZ139" s="280" t="str">
        <f t="shared" si="86"/>
        <v/>
      </c>
      <c r="EA139" s="335">
        <f t="shared" si="107"/>
        <v>0</v>
      </c>
      <c r="EB139" s="335">
        <f t="shared" si="108"/>
        <v>0</v>
      </c>
      <c r="EC139" s="335">
        <f t="shared" si="109"/>
        <v>0</v>
      </c>
    </row>
    <row r="140" spans="2:133" ht="27.75" customHeight="1" thickBot="1">
      <c r="B140" s="39"/>
      <c r="C140" s="146"/>
      <c r="D140" s="57"/>
      <c r="E140" s="43"/>
      <c r="F140" s="74"/>
      <c r="G140" s="74"/>
      <c r="H140" s="74"/>
      <c r="I140" s="74"/>
      <c r="J140" s="74"/>
      <c r="K140" s="37"/>
      <c r="L140" s="37"/>
      <c r="M140" s="37"/>
      <c r="N140" s="37"/>
      <c r="O140" s="22"/>
      <c r="P140" s="22"/>
      <c r="Q140" s="42"/>
      <c r="R140" s="39"/>
      <c r="S140" s="39"/>
      <c r="T140" s="39"/>
      <c r="U140" s="321"/>
      <c r="V140" s="327"/>
      <c r="W140" s="317" t="str">
        <f t="shared" si="98"/>
        <v>0</v>
      </c>
      <c r="X140" s="101"/>
      <c r="Y140" s="40"/>
      <c r="Z140" s="41"/>
      <c r="AA140" s="40"/>
      <c r="AB140" s="40"/>
      <c r="AC140" s="40"/>
      <c r="AD140" s="40" t="str">
        <f t="shared" si="80"/>
        <v/>
      </c>
      <c r="AE140" s="186"/>
      <c r="AF140" s="106" t="str">
        <f t="shared" si="87"/>
        <v>0</v>
      </c>
      <c r="AG140" s="99">
        <f t="shared" si="75"/>
        <v>0</v>
      </c>
      <c r="AH140" s="105" t="str">
        <f t="shared" si="76"/>
        <v>0</v>
      </c>
      <c r="AI140" s="106" t="str">
        <f t="shared" si="99"/>
        <v>0</v>
      </c>
      <c r="AJ140" s="99" t="str">
        <f t="shared" si="100"/>
        <v/>
      </c>
      <c r="AK140" s="1" t="str">
        <f t="shared" si="101"/>
        <v/>
      </c>
      <c r="AL140" s="1" t="str">
        <f t="shared" si="102"/>
        <v/>
      </c>
      <c r="AM140" s="1" t="str">
        <f t="shared" si="103"/>
        <v/>
      </c>
      <c r="AN140" s="164" t="str">
        <f t="shared" si="104"/>
        <v/>
      </c>
      <c r="AO140" s="337">
        <f t="shared" si="105"/>
        <v>0</v>
      </c>
      <c r="AP140" s="259"/>
      <c r="AQ140" s="273">
        <f t="shared" si="106"/>
        <v>0</v>
      </c>
      <c r="DF140" s="104">
        <f t="shared" si="82"/>
        <v>0</v>
      </c>
      <c r="DG140" s="39" t="str">
        <f t="shared" si="77"/>
        <v/>
      </c>
      <c r="DH140" s="39" t="str">
        <f t="shared" si="78"/>
        <v/>
      </c>
      <c r="DJ140" s="98">
        <f t="shared" si="81"/>
        <v>0</v>
      </c>
      <c r="DK140" s="93" t="e">
        <f>VLOOKUP(H140,'PORT PRODUCTIVITY 1'!$A$25:$G$83,2,FALSE)</f>
        <v>#N/A</v>
      </c>
      <c r="DL140" s="97" t="str">
        <f t="shared" si="88"/>
        <v/>
      </c>
      <c r="DM140" s="97" t="str">
        <f t="shared" si="89"/>
        <v/>
      </c>
      <c r="DN140" s="97" t="str">
        <f t="shared" si="90"/>
        <v/>
      </c>
      <c r="DO140" s="97" t="str">
        <f t="shared" si="91"/>
        <v/>
      </c>
      <c r="DP140" s="94" t="e">
        <f>VLOOKUP(H140,'PORT PRODUCTIVITY 1'!$A$25:$G$83,3,FALSE)</f>
        <v>#N/A</v>
      </c>
      <c r="DQ140" s="276" t="str">
        <f t="shared" si="92"/>
        <v/>
      </c>
      <c r="DR140" s="276" t="str">
        <f t="shared" si="93"/>
        <v/>
      </c>
      <c r="DS140" s="276" t="str">
        <f t="shared" si="94"/>
        <v/>
      </c>
      <c r="DT140" s="276" t="str">
        <f t="shared" si="95"/>
        <v/>
      </c>
      <c r="DU140" s="276" t="str">
        <f t="shared" si="96"/>
        <v/>
      </c>
      <c r="DV140" s="276" t="str">
        <f t="shared" si="97"/>
        <v/>
      </c>
      <c r="DW140" s="277" t="str">
        <f t="shared" si="83"/>
        <v/>
      </c>
      <c r="DX140" s="278" t="str">
        <f t="shared" si="84"/>
        <v>0</v>
      </c>
      <c r="DY140" s="279" t="str">
        <f t="shared" si="85"/>
        <v>0</v>
      </c>
      <c r="DZ140" s="280" t="str">
        <f t="shared" si="86"/>
        <v/>
      </c>
      <c r="EA140" s="335">
        <f t="shared" si="107"/>
        <v>0</v>
      </c>
      <c r="EB140" s="335">
        <f t="shared" si="108"/>
        <v>0</v>
      </c>
      <c r="EC140" s="335">
        <f t="shared" si="109"/>
        <v>0</v>
      </c>
    </row>
    <row r="141" spans="2:133" ht="27.75" customHeight="1" thickBot="1">
      <c r="B141" s="39"/>
      <c r="C141" s="146"/>
      <c r="D141" s="57"/>
      <c r="E141" s="43"/>
      <c r="F141" s="74"/>
      <c r="G141" s="74"/>
      <c r="H141" s="74"/>
      <c r="I141" s="74"/>
      <c r="J141" s="74"/>
      <c r="K141" s="37"/>
      <c r="L141" s="37"/>
      <c r="M141" s="37"/>
      <c r="N141" s="37"/>
      <c r="O141" s="22"/>
      <c r="P141" s="22"/>
      <c r="Q141" s="42"/>
      <c r="R141" s="39"/>
      <c r="S141" s="39"/>
      <c r="T141" s="39"/>
      <c r="U141" s="321"/>
      <c r="V141" s="327"/>
      <c r="W141" s="317" t="str">
        <f t="shared" si="98"/>
        <v>0</v>
      </c>
      <c r="X141" s="101"/>
      <c r="Y141" s="40"/>
      <c r="Z141" s="41"/>
      <c r="AA141" s="40"/>
      <c r="AB141" s="40"/>
      <c r="AC141" s="40"/>
      <c r="AD141" s="40" t="str">
        <f t="shared" si="80"/>
        <v/>
      </c>
      <c r="AE141" s="186"/>
      <c r="AF141" s="106" t="str">
        <f t="shared" si="87"/>
        <v>0</v>
      </c>
      <c r="AG141" s="99">
        <f t="shared" si="75"/>
        <v>0</v>
      </c>
      <c r="AH141" s="105" t="str">
        <f t="shared" si="76"/>
        <v>0</v>
      </c>
      <c r="AI141" s="106" t="str">
        <f t="shared" si="99"/>
        <v>0</v>
      </c>
      <c r="AJ141" s="99" t="str">
        <f t="shared" si="100"/>
        <v/>
      </c>
      <c r="AK141" s="1" t="str">
        <f t="shared" si="101"/>
        <v/>
      </c>
      <c r="AL141" s="1" t="str">
        <f t="shared" si="102"/>
        <v/>
      </c>
      <c r="AM141" s="1" t="str">
        <f t="shared" si="103"/>
        <v/>
      </c>
      <c r="AN141" s="164" t="str">
        <f t="shared" si="104"/>
        <v/>
      </c>
      <c r="AO141" s="337">
        <f t="shared" si="105"/>
        <v>0</v>
      </c>
      <c r="AP141" s="259"/>
      <c r="AQ141" s="273">
        <f t="shared" si="106"/>
        <v>0</v>
      </c>
      <c r="DF141" s="104">
        <f t="shared" si="82"/>
        <v>0</v>
      </c>
      <c r="DG141" s="39" t="str">
        <f t="shared" si="77"/>
        <v/>
      </c>
      <c r="DH141" s="39" t="str">
        <f t="shared" si="78"/>
        <v/>
      </c>
      <c r="DJ141" s="98">
        <f t="shared" si="81"/>
        <v>0</v>
      </c>
      <c r="DK141" s="93" t="e">
        <f>VLOOKUP(H141,'PORT PRODUCTIVITY 1'!$A$25:$G$83,2,FALSE)</f>
        <v>#N/A</v>
      </c>
      <c r="DL141" s="97" t="str">
        <f t="shared" si="88"/>
        <v/>
      </c>
      <c r="DM141" s="97" t="str">
        <f t="shared" si="89"/>
        <v/>
      </c>
      <c r="DN141" s="97" t="str">
        <f t="shared" si="90"/>
        <v/>
      </c>
      <c r="DO141" s="97" t="str">
        <f t="shared" si="91"/>
        <v/>
      </c>
      <c r="DP141" s="94" t="e">
        <f>VLOOKUP(H141,'PORT PRODUCTIVITY 1'!$A$25:$G$83,3,FALSE)</f>
        <v>#N/A</v>
      </c>
      <c r="DQ141" s="276" t="str">
        <f t="shared" si="92"/>
        <v/>
      </c>
      <c r="DR141" s="276" t="str">
        <f t="shared" si="93"/>
        <v/>
      </c>
      <c r="DS141" s="276" t="str">
        <f t="shared" si="94"/>
        <v/>
      </c>
      <c r="DT141" s="276" t="str">
        <f t="shared" si="95"/>
        <v/>
      </c>
      <c r="DU141" s="276" t="str">
        <f t="shared" si="96"/>
        <v/>
      </c>
      <c r="DV141" s="276" t="str">
        <f t="shared" si="97"/>
        <v/>
      </c>
      <c r="DW141" s="277" t="str">
        <f t="shared" si="83"/>
        <v/>
      </c>
      <c r="DX141" s="278" t="str">
        <f t="shared" si="84"/>
        <v>0</v>
      </c>
      <c r="DY141" s="279" t="str">
        <f t="shared" si="85"/>
        <v>0</v>
      </c>
      <c r="DZ141" s="280" t="str">
        <f t="shared" si="86"/>
        <v/>
      </c>
      <c r="EA141" s="335">
        <f t="shared" si="107"/>
        <v>0</v>
      </c>
      <c r="EB141" s="335">
        <f t="shared" si="108"/>
        <v>0</v>
      </c>
      <c r="EC141" s="335">
        <f t="shared" si="109"/>
        <v>0</v>
      </c>
    </row>
    <row r="142" spans="2:133" ht="27.75" customHeight="1" thickBot="1">
      <c r="B142" s="39"/>
      <c r="C142" s="146"/>
      <c r="D142" s="57"/>
      <c r="E142" s="43"/>
      <c r="F142" s="74"/>
      <c r="G142" s="74"/>
      <c r="H142" s="74"/>
      <c r="I142" s="74"/>
      <c r="J142" s="74"/>
      <c r="K142" s="37"/>
      <c r="L142" s="37"/>
      <c r="M142" s="37"/>
      <c r="N142" s="37"/>
      <c r="O142" s="22"/>
      <c r="P142" s="22"/>
      <c r="Q142" s="42"/>
      <c r="R142" s="39"/>
      <c r="S142" s="39"/>
      <c r="T142" s="39"/>
      <c r="U142" s="321"/>
      <c r="V142" s="327"/>
      <c r="W142" s="317" t="str">
        <f t="shared" si="98"/>
        <v>0</v>
      </c>
      <c r="X142" s="101"/>
      <c r="Y142" s="40"/>
      <c r="Z142" s="41"/>
      <c r="AA142" s="40"/>
      <c r="AB142" s="40"/>
      <c r="AC142" s="40"/>
      <c r="AD142" s="40" t="str">
        <f t="shared" si="80"/>
        <v/>
      </c>
      <c r="AE142" s="186"/>
      <c r="AF142" s="106" t="str">
        <f t="shared" si="87"/>
        <v>0</v>
      </c>
      <c r="AG142" s="99">
        <f t="shared" si="75"/>
        <v>0</v>
      </c>
      <c r="AH142" s="105" t="str">
        <f t="shared" si="76"/>
        <v>0</v>
      </c>
      <c r="AI142" s="106" t="str">
        <f t="shared" si="99"/>
        <v>0</v>
      </c>
      <c r="AJ142" s="99" t="str">
        <f t="shared" si="100"/>
        <v/>
      </c>
      <c r="AK142" s="1" t="str">
        <f t="shared" si="101"/>
        <v/>
      </c>
      <c r="AL142" s="1" t="str">
        <f t="shared" si="102"/>
        <v/>
      </c>
      <c r="AM142" s="1" t="str">
        <f t="shared" si="103"/>
        <v/>
      </c>
      <c r="AN142" s="164" t="str">
        <f t="shared" si="104"/>
        <v/>
      </c>
      <c r="AO142" s="337">
        <f t="shared" si="105"/>
        <v>0</v>
      </c>
      <c r="AP142" s="259"/>
      <c r="AQ142" s="273">
        <f t="shared" si="106"/>
        <v>0</v>
      </c>
      <c r="DF142" s="104">
        <f t="shared" si="82"/>
        <v>0</v>
      </c>
      <c r="DG142" s="39" t="str">
        <f t="shared" si="77"/>
        <v/>
      </c>
      <c r="DH142" s="39" t="str">
        <f t="shared" si="78"/>
        <v/>
      </c>
      <c r="DJ142" s="98">
        <f t="shared" si="81"/>
        <v>0</v>
      </c>
      <c r="DK142" s="93" t="e">
        <f>VLOOKUP(H142,'PORT PRODUCTIVITY 1'!$A$25:$G$83,2,FALSE)</f>
        <v>#N/A</v>
      </c>
      <c r="DL142" s="97" t="str">
        <f t="shared" si="88"/>
        <v/>
      </c>
      <c r="DM142" s="97" t="str">
        <f t="shared" si="89"/>
        <v/>
      </c>
      <c r="DN142" s="97" t="str">
        <f t="shared" si="90"/>
        <v/>
      </c>
      <c r="DO142" s="97" t="str">
        <f t="shared" si="91"/>
        <v/>
      </c>
      <c r="DP142" s="94" t="e">
        <f>VLOOKUP(H142,'PORT PRODUCTIVITY 1'!$A$25:$G$83,3,FALSE)</f>
        <v>#N/A</v>
      </c>
      <c r="DQ142" s="276" t="str">
        <f t="shared" si="92"/>
        <v/>
      </c>
      <c r="DR142" s="276" t="str">
        <f t="shared" si="93"/>
        <v/>
      </c>
      <c r="DS142" s="276" t="str">
        <f t="shared" si="94"/>
        <v/>
      </c>
      <c r="DT142" s="276" t="str">
        <f t="shared" si="95"/>
        <v/>
      </c>
      <c r="DU142" s="276" t="str">
        <f t="shared" si="96"/>
        <v/>
      </c>
      <c r="DV142" s="276" t="str">
        <f t="shared" si="97"/>
        <v/>
      </c>
      <c r="DW142" s="277" t="str">
        <f t="shared" si="83"/>
        <v/>
      </c>
      <c r="DX142" s="278" t="str">
        <f t="shared" si="84"/>
        <v>0</v>
      </c>
      <c r="DY142" s="279" t="str">
        <f t="shared" si="85"/>
        <v>0</v>
      </c>
      <c r="DZ142" s="280" t="str">
        <f t="shared" si="86"/>
        <v/>
      </c>
      <c r="EA142" s="335">
        <f t="shared" si="107"/>
        <v>0</v>
      </c>
      <c r="EB142" s="335">
        <f t="shared" si="108"/>
        <v>0</v>
      </c>
      <c r="EC142" s="335">
        <f t="shared" si="109"/>
        <v>0</v>
      </c>
    </row>
    <row r="143" spans="2:133" ht="27.75" customHeight="1" thickBot="1">
      <c r="B143" s="39"/>
      <c r="C143" s="146"/>
      <c r="D143" s="57"/>
      <c r="E143" s="43"/>
      <c r="F143" s="74"/>
      <c r="G143" s="74"/>
      <c r="H143" s="74"/>
      <c r="I143" s="74"/>
      <c r="J143" s="74"/>
      <c r="K143" s="37"/>
      <c r="L143" s="37"/>
      <c r="M143" s="37"/>
      <c r="N143" s="37"/>
      <c r="O143" s="22"/>
      <c r="P143" s="22"/>
      <c r="Q143" s="42"/>
      <c r="R143" s="39"/>
      <c r="S143" s="39"/>
      <c r="T143" s="39"/>
      <c r="U143" s="321"/>
      <c r="V143" s="327"/>
      <c r="W143" s="317" t="str">
        <f t="shared" si="98"/>
        <v>0</v>
      </c>
      <c r="X143" s="101"/>
      <c r="Y143" s="40"/>
      <c r="Z143" s="41"/>
      <c r="AA143" s="40"/>
      <c r="AB143" s="40"/>
      <c r="AC143" s="40"/>
      <c r="AD143" s="40" t="str">
        <f t="shared" si="80"/>
        <v/>
      </c>
      <c r="AE143" s="186"/>
      <c r="AF143" s="106" t="str">
        <f t="shared" si="87"/>
        <v>0</v>
      </c>
      <c r="AG143" s="99">
        <f t="shared" si="75"/>
        <v>0</v>
      </c>
      <c r="AH143" s="105" t="str">
        <f t="shared" si="76"/>
        <v>0</v>
      </c>
      <c r="AI143" s="106" t="str">
        <f t="shared" si="99"/>
        <v>0</v>
      </c>
      <c r="AJ143" s="99" t="str">
        <f t="shared" si="100"/>
        <v/>
      </c>
      <c r="AK143" s="1" t="str">
        <f t="shared" si="101"/>
        <v/>
      </c>
      <c r="AL143" s="1" t="str">
        <f t="shared" si="102"/>
        <v/>
      </c>
      <c r="AM143" s="1" t="str">
        <f t="shared" si="103"/>
        <v/>
      </c>
      <c r="AN143" s="164" t="str">
        <f t="shared" si="104"/>
        <v/>
      </c>
      <c r="AO143" s="337">
        <f t="shared" si="105"/>
        <v>0</v>
      </c>
      <c r="AP143" s="259"/>
      <c r="AQ143" s="273">
        <f t="shared" si="106"/>
        <v>0</v>
      </c>
      <c r="DF143" s="104">
        <f t="shared" si="82"/>
        <v>0</v>
      </c>
      <c r="DG143" s="39" t="str">
        <f t="shared" si="77"/>
        <v/>
      </c>
      <c r="DH143" s="39" t="str">
        <f t="shared" si="78"/>
        <v/>
      </c>
      <c r="DJ143" s="98">
        <f t="shared" si="81"/>
        <v>0</v>
      </c>
      <c r="DK143" s="93" t="e">
        <f>VLOOKUP(H143,'PORT PRODUCTIVITY 1'!$A$25:$G$83,2,FALSE)</f>
        <v>#N/A</v>
      </c>
      <c r="DL143" s="97" t="str">
        <f t="shared" si="88"/>
        <v/>
      </c>
      <c r="DM143" s="97" t="str">
        <f t="shared" si="89"/>
        <v/>
      </c>
      <c r="DN143" s="97" t="str">
        <f t="shared" si="90"/>
        <v/>
      </c>
      <c r="DO143" s="97" t="str">
        <f t="shared" si="91"/>
        <v/>
      </c>
      <c r="DP143" s="94" t="e">
        <f>VLOOKUP(H143,'PORT PRODUCTIVITY 1'!$A$25:$G$83,3,FALSE)</f>
        <v>#N/A</v>
      </c>
      <c r="DQ143" s="276" t="str">
        <f t="shared" si="92"/>
        <v/>
      </c>
      <c r="DR143" s="276" t="str">
        <f t="shared" si="93"/>
        <v/>
      </c>
      <c r="DS143" s="276" t="str">
        <f t="shared" si="94"/>
        <v/>
      </c>
      <c r="DT143" s="276" t="str">
        <f t="shared" si="95"/>
        <v/>
      </c>
      <c r="DU143" s="276" t="str">
        <f t="shared" si="96"/>
        <v/>
      </c>
      <c r="DV143" s="276" t="str">
        <f t="shared" si="97"/>
        <v/>
      </c>
      <c r="DW143" s="277" t="str">
        <f t="shared" si="83"/>
        <v/>
      </c>
      <c r="DX143" s="278" t="str">
        <f t="shared" si="84"/>
        <v>0</v>
      </c>
      <c r="DY143" s="279" t="str">
        <f t="shared" si="85"/>
        <v>0</v>
      </c>
      <c r="DZ143" s="280" t="str">
        <f t="shared" si="86"/>
        <v/>
      </c>
      <c r="EA143" s="335">
        <f t="shared" si="107"/>
        <v>0</v>
      </c>
      <c r="EB143" s="335">
        <f t="shared" si="108"/>
        <v>0</v>
      </c>
      <c r="EC143" s="335">
        <f t="shared" si="109"/>
        <v>0</v>
      </c>
    </row>
    <row r="144" spans="2:133" ht="27.75" customHeight="1" thickBot="1">
      <c r="B144" s="39"/>
      <c r="C144" s="146"/>
      <c r="D144" s="57"/>
      <c r="E144" s="43"/>
      <c r="F144" s="74"/>
      <c r="G144" s="74"/>
      <c r="H144" s="74"/>
      <c r="I144" s="74"/>
      <c r="J144" s="74"/>
      <c r="K144" s="37"/>
      <c r="L144" s="37"/>
      <c r="M144" s="37"/>
      <c r="N144" s="37"/>
      <c r="O144" s="22"/>
      <c r="P144" s="22"/>
      <c r="Q144" s="42"/>
      <c r="R144" s="39"/>
      <c r="S144" s="39"/>
      <c r="T144" s="39"/>
      <c r="U144" s="321"/>
      <c r="V144" s="327"/>
      <c r="W144" s="317" t="str">
        <f t="shared" si="98"/>
        <v>0</v>
      </c>
      <c r="X144" s="101"/>
      <c r="Y144" s="40"/>
      <c r="Z144" s="41"/>
      <c r="AA144" s="40"/>
      <c r="AB144" s="40"/>
      <c r="AC144" s="40"/>
      <c r="AD144" s="40" t="str">
        <f t="shared" si="80"/>
        <v/>
      </c>
      <c r="AE144" s="186"/>
      <c r="AF144" s="106" t="str">
        <f t="shared" si="87"/>
        <v>0</v>
      </c>
      <c r="AG144" s="99">
        <f t="shared" si="75"/>
        <v>0</v>
      </c>
      <c r="AH144" s="105" t="str">
        <f t="shared" si="76"/>
        <v>0</v>
      </c>
      <c r="AI144" s="106" t="str">
        <f t="shared" si="99"/>
        <v>0</v>
      </c>
      <c r="AJ144" s="99" t="str">
        <f t="shared" si="100"/>
        <v/>
      </c>
      <c r="AK144" s="1" t="str">
        <f t="shared" si="101"/>
        <v/>
      </c>
      <c r="AL144" s="1" t="str">
        <f t="shared" si="102"/>
        <v/>
      </c>
      <c r="AM144" s="1" t="str">
        <f t="shared" si="103"/>
        <v/>
      </c>
      <c r="AN144" s="164" t="str">
        <f t="shared" si="104"/>
        <v/>
      </c>
      <c r="AO144" s="337">
        <f t="shared" si="105"/>
        <v>0</v>
      </c>
      <c r="AP144" s="259"/>
      <c r="AQ144" s="273">
        <f t="shared" si="106"/>
        <v>0</v>
      </c>
      <c r="DF144" s="104">
        <f t="shared" si="82"/>
        <v>0</v>
      </c>
      <c r="DG144" s="39" t="str">
        <f t="shared" si="77"/>
        <v/>
      </c>
      <c r="DH144" s="39" t="str">
        <f t="shared" si="78"/>
        <v/>
      </c>
      <c r="DJ144" s="98">
        <f t="shared" si="81"/>
        <v>0</v>
      </c>
      <c r="DK144" s="93" t="e">
        <f>VLOOKUP(H144,'PORT PRODUCTIVITY 1'!$A$25:$G$83,2,FALSE)</f>
        <v>#N/A</v>
      </c>
      <c r="DL144" s="97" t="str">
        <f t="shared" si="88"/>
        <v/>
      </c>
      <c r="DM144" s="97" t="str">
        <f t="shared" si="89"/>
        <v/>
      </c>
      <c r="DN144" s="97" t="str">
        <f t="shared" si="90"/>
        <v/>
      </c>
      <c r="DO144" s="97" t="str">
        <f t="shared" si="91"/>
        <v/>
      </c>
      <c r="DP144" s="94" t="e">
        <f>VLOOKUP(H144,'PORT PRODUCTIVITY 1'!$A$25:$G$83,3,FALSE)</f>
        <v>#N/A</v>
      </c>
      <c r="DQ144" s="276" t="str">
        <f t="shared" si="92"/>
        <v/>
      </c>
      <c r="DR144" s="276" t="str">
        <f t="shared" si="93"/>
        <v/>
      </c>
      <c r="DS144" s="276" t="str">
        <f t="shared" si="94"/>
        <v/>
      </c>
      <c r="DT144" s="276" t="str">
        <f t="shared" si="95"/>
        <v/>
      </c>
      <c r="DU144" s="276" t="str">
        <f t="shared" si="96"/>
        <v/>
      </c>
      <c r="DV144" s="276" t="str">
        <f t="shared" si="97"/>
        <v/>
      </c>
      <c r="DW144" s="277" t="str">
        <f t="shared" si="83"/>
        <v/>
      </c>
      <c r="DX144" s="278" t="str">
        <f t="shared" si="84"/>
        <v>0</v>
      </c>
      <c r="DY144" s="279" t="str">
        <f t="shared" si="85"/>
        <v>0</v>
      </c>
      <c r="DZ144" s="280" t="str">
        <f t="shared" si="86"/>
        <v/>
      </c>
      <c r="EA144" s="335">
        <f t="shared" si="107"/>
        <v>0</v>
      </c>
      <c r="EB144" s="335">
        <f t="shared" si="108"/>
        <v>0</v>
      </c>
      <c r="EC144" s="335">
        <f t="shared" si="109"/>
        <v>0</v>
      </c>
    </row>
    <row r="145" spans="2:133" ht="27.75" customHeight="1" thickBot="1">
      <c r="B145" s="39"/>
      <c r="C145" s="146"/>
      <c r="D145" s="57"/>
      <c r="E145" s="43"/>
      <c r="F145" s="74"/>
      <c r="G145" s="74"/>
      <c r="H145" s="74"/>
      <c r="I145" s="74"/>
      <c r="J145" s="74"/>
      <c r="K145" s="37"/>
      <c r="L145" s="37"/>
      <c r="M145" s="37"/>
      <c r="N145" s="37"/>
      <c r="O145" s="22"/>
      <c r="P145" s="22"/>
      <c r="Q145" s="42"/>
      <c r="R145" s="39"/>
      <c r="S145" s="39"/>
      <c r="T145" s="39"/>
      <c r="U145" s="321"/>
      <c r="V145" s="327"/>
      <c r="W145" s="317" t="str">
        <f t="shared" si="98"/>
        <v>0</v>
      </c>
      <c r="X145" s="101"/>
      <c r="Y145" s="40"/>
      <c r="Z145" s="41"/>
      <c r="AA145" s="40"/>
      <c r="AB145" s="40"/>
      <c r="AC145" s="40"/>
      <c r="AD145" s="40" t="str">
        <f t="shared" si="80"/>
        <v/>
      </c>
      <c r="AE145" s="186"/>
      <c r="AF145" s="106" t="str">
        <f t="shared" si="87"/>
        <v>0</v>
      </c>
      <c r="AG145" s="99">
        <f t="shared" si="75"/>
        <v>0</v>
      </c>
      <c r="AH145" s="105" t="str">
        <f t="shared" si="76"/>
        <v>0</v>
      </c>
      <c r="AI145" s="106" t="str">
        <f t="shared" si="99"/>
        <v>0</v>
      </c>
      <c r="AJ145" s="99" t="str">
        <f t="shared" si="100"/>
        <v/>
      </c>
      <c r="AK145" s="1" t="str">
        <f t="shared" si="101"/>
        <v/>
      </c>
      <c r="AL145" s="1" t="str">
        <f t="shared" si="102"/>
        <v/>
      </c>
      <c r="AM145" s="1" t="str">
        <f t="shared" si="103"/>
        <v/>
      </c>
      <c r="AN145" s="164" t="str">
        <f t="shared" si="104"/>
        <v/>
      </c>
      <c r="AO145" s="337">
        <f t="shared" si="105"/>
        <v>0</v>
      </c>
      <c r="AP145" s="259"/>
      <c r="AQ145" s="273">
        <f t="shared" si="106"/>
        <v>0</v>
      </c>
      <c r="DF145" s="104">
        <f t="shared" si="82"/>
        <v>0</v>
      </c>
      <c r="DG145" s="39" t="str">
        <f t="shared" si="77"/>
        <v/>
      </c>
      <c r="DH145" s="39" t="str">
        <f t="shared" si="78"/>
        <v/>
      </c>
      <c r="DJ145" s="98">
        <f t="shared" si="81"/>
        <v>0</v>
      </c>
      <c r="DK145" s="93" t="e">
        <f>VLOOKUP(H145,'PORT PRODUCTIVITY 1'!$A$25:$G$83,2,FALSE)</f>
        <v>#N/A</v>
      </c>
      <c r="DL145" s="97" t="str">
        <f t="shared" si="88"/>
        <v/>
      </c>
      <c r="DM145" s="97" t="str">
        <f t="shared" si="89"/>
        <v/>
      </c>
      <c r="DN145" s="97" t="str">
        <f t="shared" si="90"/>
        <v/>
      </c>
      <c r="DO145" s="97" t="str">
        <f t="shared" si="91"/>
        <v/>
      </c>
      <c r="DP145" s="94" t="e">
        <f>VLOOKUP(H145,'PORT PRODUCTIVITY 1'!$A$25:$G$83,3,FALSE)</f>
        <v>#N/A</v>
      </c>
      <c r="DQ145" s="276" t="str">
        <f t="shared" si="92"/>
        <v/>
      </c>
      <c r="DR145" s="276" t="str">
        <f t="shared" si="93"/>
        <v/>
      </c>
      <c r="DS145" s="276" t="str">
        <f t="shared" si="94"/>
        <v/>
      </c>
      <c r="DT145" s="276" t="str">
        <f t="shared" si="95"/>
        <v/>
      </c>
      <c r="DU145" s="276" t="str">
        <f t="shared" si="96"/>
        <v/>
      </c>
      <c r="DV145" s="276" t="str">
        <f t="shared" si="97"/>
        <v/>
      </c>
      <c r="DW145" s="277" t="str">
        <f t="shared" si="83"/>
        <v/>
      </c>
      <c r="DX145" s="278" t="str">
        <f t="shared" si="84"/>
        <v>0</v>
      </c>
      <c r="DY145" s="279" t="str">
        <f t="shared" si="85"/>
        <v>0</v>
      </c>
      <c r="DZ145" s="280" t="str">
        <f t="shared" si="86"/>
        <v/>
      </c>
      <c r="EA145" s="335">
        <f t="shared" si="107"/>
        <v>0</v>
      </c>
      <c r="EB145" s="335">
        <f t="shared" si="108"/>
        <v>0</v>
      </c>
      <c r="EC145" s="335">
        <f t="shared" si="109"/>
        <v>0</v>
      </c>
    </row>
    <row r="146" spans="2:133" ht="27.75" customHeight="1" thickBot="1">
      <c r="B146" s="39"/>
      <c r="C146" s="146"/>
      <c r="D146" s="57"/>
      <c r="E146" s="43"/>
      <c r="F146" s="74"/>
      <c r="G146" s="74"/>
      <c r="H146" s="74"/>
      <c r="I146" s="74"/>
      <c r="J146" s="74"/>
      <c r="K146" s="37"/>
      <c r="L146" s="37"/>
      <c r="M146" s="37"/>
      <c r="N146" s="37"/>
      <c r="O146" s="22"/>
      <c r="P146" s="22"/>
      <c r="Q146" s="42"/>
      <c r="R146" s="39"/>
      <c r="S146" s="39"/>
      <c r="T146" s="39"/>
      <c r="U146" s="321"/>
      <c r="V146" s="327"/>
      <c r="W146" s="317" t="str">
        <f t="shared" si="98"/>
        <v>0</v>
      </c>
      <c r="X146" s="101"/>
      <c r="Y146" s="40"/>
      <c r="Z146" s="41"/>
      <c r="AA146" s="40"/>
      <c r="AB146" s="40"/>
      <c r="AC146" s="40"/>
      <c r="AD146" s="40" t="str">
        <f t="shared" si="80"/>
        <v/>
      </c>
      <c r="AE146" s="186"/>
      <c r="AF146" s="106" t="str">
        <f t="shared" si="87"/>
        <v>0</v>
      </c>
      <c r="AG146" s="99">
        <f t="shared" si="75"/>
        <v>0</v>
      </c>
      <c r="AH146" s="105" t="str">
        <f t="shared" si="76"/>
        <v>0</v>
      </c>
      <c r="AI146" s="106" t="str">
        <f t="shared" si="99"/>
        <v>0</v>
      </c>
      <c r="AJ146" s="99" t="str">
        <f t="shared" si="100"/>
        <v/>
      </c>
      <c r="AK146" s="1" t="str">
        <f t="shared" si="101"/>
        <v/>
      </c>
      <c r="AL146" s="1" t="str">
        <f t="shared" si="102"/>
        <v/>
      </c>
      <c r="AM146" s="1" t="str">
        <f t="shared" si="103"/>
        <v/>
      </c>
      <c r="AN146" s="164" t="str">
        <f t="shared" si="104"/>
        <v/>
      </c>
      <c r="AO146" s="337">
        <f t="shared" si="105"/>
        <v>0</v>
      </c>
      <c r="AP146" s="259"/>
      <c r="AQ146" s="273">
        <f t="shared" si="106"/>
        <v>0</v>
      </c>
      <c r="DF146" s="104">
        <f t="shared" si="82"/>
        <v>0</v>
      </c>
      <c r="DG146" s="39" t="str">
        <f t="shared" si="77"/>
        <v/>
      </c>
      <c r="DH146" s="39" t="str">
        <f t="shared" si="78"/>
        <v/>
      </c>
      <c r="DJ146" s="98">
        <f t="shared" si="81"/>
        <v>0</v>
      </c>
      <c r="DK146" s="93" t="e">
        <f>VLOOKUP(H146,'PORT PRODUCTIVITY 1'!$A$25:$G$83,2,FALSE)</f>
        <v>#N/A</v>
      </c>
      <c r="DL146" s="97" t="str">
        <f t="shared" si="88"/>
        <v/>
      </c>
      <c r="DM146" s="97" t="str">
        <f t="shared" si="89"/>
        <v/>
      </c>
      <c r="DN146" s="97" t="str">
        <f t="shared" si="90"/>
        <v/>
      </c>
      <c r="DO146" s="97" t="str">
        <f t="shared" si="91"/>
        <v/>
      </c>
      <c r="DP146" s="94" t="e">
        <f>VLOOKUP(H146,'PORT PRODUCTIVITY 1'!$A$25:$G$83,3,FALSE)</f>
        <v>#N/A</v>
      </c>
      <c r="DQ146" s="276" t="str">
        <f t="shared" si="92"/>
        <v/>
      </c>
      <c r="DR146" s="276" t="str">
        <f t="shared" si="93"/>
        <v/>
      </c>
      <c r="DS146" s="276" t="str">
        <f t="shared" si="94"/>
        <v/>
      </c>
      <c r="DT146" s="276" t="str">
        <f t="shared" si="95"/>
        <v/>
      </c>
      <c r="DU146" s="276" t="str">
        <f t="shared" si="96"/>
        <v/>
      </c>
      <c r="DV146" s="276" t="str">
        <f t="shared" si="97"/>
        <v/>
      </c>
      <c r="DW146" s="277" t="str">
        <f t="shared" si="83"/>
        <v/>
      </c>
      <c r="DX146" s="278" t="str">
        <f t="shared" si="84"/>
        <v>0</v>
      </c>
      <c r="DY146" s="279" t="str">
        <f t="shared" si="85"/>
        <v>0</v>
      </c>
      <c r="DZ146" s="280" t="str">
        <f t="shared" si="86"/>
        <v/>
      </c>
      <c r="EA146" s="335">
        <f t="shared" si="107"/>
        <v>0</v>
      </c>
      <c r="EB146" s="335">
        <f t="shared" si="108"/>
        <v>0</v>
      </c>
      <c r="EC146" s="335">
        <f t="shared" si="109"/>
        <v>0</v>
      </c>
    </row>
    <row r="147" spans="2:133" ht="27.75" customHeight="1" thickBot="1">
      <c r="B147" s="39"/>
      <c r="C147" s="146"/>
      <c r="D147" s="57"/>
      <c r="E147" s="43"/>
      <c r="F147" s="74"/>
      <c r="G147" s="74"/>
      <c r="H147" s="74"/>
      <c r="I147" s="74"/>
      <c r="J147" s="74"/>
      <c r="K147" s="37"/>
      <c r="L147" s="37"/>
      <c r="M147" s="37"/>
      <c r="N147" s="37"/>
      <c r="O147" s="22"/>
      <c r="P147" s="22"/>
      <c r="Q147" s="42"/>
      <c r="R147" s="39"/>
      <c r="S147" s="39"/>
      <c r="T147" s="39"/>
      <c r="U147" s="321"/>
      <c r="V147" s="327"/>
      <c r="W147" s="317" t="str">
        <f t="shared" si="98"/>
        <v>0</v>
      </c>
      <c r="X147" s="101"/>
      <c r="Y147" s="40"/>
      <c r="Z147" s="41"/>
      <c r="AA147" s="40"/>
      <c r="AB147" s="40"/>
      <c r="AC147" s="40"/>
      <c r="AD147" s="40" t="str">
        <f t="shared" si="80"/>
        <v/>
      </c>
      <c r="AE147" s="186"/>
      <c r="AF147" s="106" t="str">
        <f t="shared" si="87"/>
        <v>0</v>
      </c>
      <c r="AG147" s="99">
        <f t="shared" si="75"/>
        <v>0</v>
      </c>
      <c r="AH147" s="105" t="str">
        <f t="shared" si="76"/>
        <v>0</v>
      </c>
      <c r="AI147" s="106" t="str">
        <f t="shared" si="99"/>
        <v>0</v>
      </c>
      <c r="AJ147" s="99" t="str">
        <f t="shared" si="100"/>
        <v/>
      </c>
      <c r="AK147" s="1" t="str">
        <f t="shared" si="101"/>
        <v/>
      </c>
      <c r="AL147" s="1" t="str">
        <f t="shared" si="102"/>
        <v/>
      </c>
      <c r="AM147" s="1" t="str">
        <f t="shared" si="103"/>
        <v/>
      </c>
      <c r="AN147" s="164" t="str">
        <f t="shared" si="104"/>
        <v/>
      </c>
      <c r="AO147" s="337">
        <f t="shared" si="105"/>
        <v>0</v>
      </c>
      <c r="AP147" s="259"/>
      <c r="AQ147" s="273">
        <f t="shared" si="106"/>
        <v>0</v>
      </c>
      <c r="DF147" s="104">
        <f t="shared" si="82"/>
        <v>0</v>
      </c>
      <c r="DG147" s="39" t="str">
        <f t="shared" si="77"/>
        <v/>
      </c>
      <c r="DH147" s="39" t="str">
        <f t="shared" si="78"/>
        <v/>
      </c>
      <c r="DJ147" s="98">
        <f t="shared" si="81"/>
        <v>0</v>
      </c>
      <c r="DK147" s="93" t="e">
        <f>VLOOKUP(H147,'PORT PRODUCTIVITY 1'!$A$25:$G$83,2,FALSE)</f>
        <v>#N/A</v>
      </c>
      <c r="DL147" s="97" t="str">
        <f t="shared" si="88"/>
        <v/>
      </c>
      <c r="DM147" s="97" t="str">
        <f t="shared" si="89"/>
        <v/>
      </c>
      <c r="DN147" s="97" t="str">
        <f t="shared" si="90"/>
        <v/>
      </c>
      <c r="DO147" s="97" t="str">
        <f t="shared" si="91"/>
        <v/>
      </c>
      <c r="DP147" s="94" t="e">
        <f>VLOOKUP(H147,'PORT PRODUCTIVITY 1'!$A$25:$G$83,3,FALSE)</f>
        <v>#N/A</v>
      </c>
      <c r="DQ147" s="276" t="str">
        <f t="shared" si="92"/>
        <v/>
      </c>
      <c r="DR147" s="276" t="str">
        <f t="shared" si="93"/>
        <v/>
      </c>
      <c r="DS147" s="276" t="str">
        <f t="shared" si="94"/>
        <v/>
      </c>
      <c r="DT147" s="276" t="str">
        <f t="shared" si="95"/>
        <v/>
      </c>
      <c r="DU147" s="276" t="str">
        <f t="shared" si="96"/>
        <v/>
      </c>
      <c r="DV147" s="276" t="str">
        <f t="shared" si="97"/>
        <v/>
      </c>
      <c r="DW147" s="277" t="str">
        <f t="shared" si="83"/>
        <v/>
      </c>
      <c r="DX147" s="278" t="str">
        <f t="shared" si="84"/>
        <v>0</v>
      </c>
      <c r="DY147" s="279" t="str">
        <f t="shared" si="85"/>
        <v>0</v>
      </c>
      <c r="DZ147" s="280" t="str">
        <f t="shared" si="86"/>
        <v/>
      </c>
      <c r="EA147" s="335">
        <f t="shared" si="107"/>
        <v>0</v>
      </c>
      <c r="EB147" s="335">
        <f t="shared" si="108"/>
        <v>0</v>
      </c>
      <c r="EC147" s="335">
        <f t="shared" si="109"/>
        <v>0</v>
      </c>
    </row>
    <row r="148" spans="2:133" ht="27.75" customHeight="1" thickBot="1">
      <c r="B148" s="39"/>
      <c r="C148" s="146"/>
      <c r="D148" s="57"/>
      <c r="E148" s="43"/>
      <c r="F148" s="74"/>
      <c r="G148" s="74"/>
      <c r="H148" s="74"/>
      <c r="I148" s="74"/>
      <c r="J148" s="74"/>
      <c r="K148" s="37"/>
      <c r="L148" s="37"/>
      <c r="M148" s="37"/>
      <c r="N148" s="37"/>
      <c r="O148" s="22"/>
      <c r="P148" s="22"/>
      <c r="Q148" s="42"/>
      <c r="R148" s="39"/>
      <c r="S148" s="39"/>
      <c r="T148" s="39"/>
      <c r="U148" s="321"/>
      <c r="V148" s="327"/>
      <c r="W148" s="317" t="str">
        <f t="shared" si="98"/>
        <v>0</v>
      </c>
      <c r="X148" s="101"/>
      <c r="Y148" s="40"/>
      <c r="Z148" s="41"/>
      <c r="AA148" s="40"/>
      <c r="AB148" s="40"/>
      <c r="AC148" s="40"/>
      <c r="AD148" s="40" t="str">
        <f t="shared" si="80"/>
        <v/>
      </c>
      <c r="AE148" s="186"/>
      <c r="AF148" s="106" t="str">
        <f t="shared" si="87"/>
        <v>0</v>
      </c>
      <c r="AG148" s="99">
        <f t="shared" ref="AG148:AG211" si="110">SUM(S148:V148)+SUM(X148:AC148)+AE148</f>
        <v>0</v>
      </c>
      <c r="AH148" s="105" t="str">
        <f t="shared" ref="AH148:AH211" si="111">IF(DF148=2,DZ148,"0")</f>
        <v>0</v>
      </c>
      <c r="AI148" s="106" t="str">
        <f t="shared" si="99"/>
        <v>0</v>
      </c>
      <c r="AJ148" s="99" t="str">
        <f t="shared" si="100"/>
        <v/>
      </c>
      <c r="AK148" s="1" t="str">
        <f t="shared" si="101"/>
        <v/>
      </c>
      <c r="AL148" s="1" t="str">
        <f t="shared" si="102"/>
        <v/>
      </c>
      <c r="AM148" s="1" t="str">
        <f t="shared" si="103"/>
        <v/>
      </c>
      <c r="AN148" s="164" t="str">
        <f t="shared" si="104"/>
        <v/>
      </c>
      <c r="AO148" s="337">
        <f t="shared" si="105"/>
        <v>0</v>
      </c>
      <c r="AP148" s="259"/>
      <c r="AQ148" s="273">
        <f t="shared" si="106"/>
        <v>0</v>
      </c>
      <c r="DF148" s="104">
        <f t="shared" si="82"/>
        <v>0</v>
      </c>
      <c r="DG148" s="39" t="str">
        <f t="shared" ref="DG148:DG211" si="112">IF(SUM(S148:V148)&lt;1,"",1)</f>
        <v/>
      </c>
      <c r="DH148" s="39" t="str">
        <f t="shared" ref="DH148:DH211" si="113">IF(SUM(X148:AC148)&lt;1,"",1)</f>
        <v/>
      </c>
      <c r="DJ148" s="98">
        <f t="shared" si="81"/>
        <v>0</v>
      </c>
      <c r="DK148" s="93" t="e">
        <f>VLOOKUP(H148,'PORT PRODUCTIVITY 1'!$A$25:$G$83,2,FALSE)</f>
        <v>#N/A</v>
      </c>
      <c r="DL148" s="97" t="str">
        <f t="shared" si="88"/>
        <v/>
      </c>
      <c r="DM148" s="97" t="str">
        <f t="shared" si="89"/>
        <v/>
      </c>
      <c r="DN148" s="97" t="str">
        <f t="shared" si="90"/>
        <v/>
      </c>
      <c r="DO148" s="97" t="str">
        <f t="shared" si="91"/>
        <v/>
      </c>
      <c r="DP148" s="94" t="e">
        <f>VLOOKUP(H148,'PORT PRODUCTIVITY 1'!$A$25:$G$83,3,FALSE)</f>
        <v>#N/A</v>
      </c>
      <c r="DQ148" s="276" t="str">
        <f t="shared" si="92"/>
        <v/>
      </c>
      <c r="DR148" s="276" t="str">
        <f t="shared" si="93"/>
        <v/>
      </c>
      <c r="DS148" s="276" t="str">
        <f t="shared" si="94"/>
        <v/>
      </c>
      <c r="DT148" s="276" t="str">
        <f t="shared" si="95"/>
        <v/>
      </c>
      <c r="DU148" s="276" t="str">
        <f t="shared" si="96"/>
        <v/>
      </c>
      <c r="DV148" s="276" t="str">
        <f t="shared" si="97"/>
        <v/>
      </c>
      <c r="DW148" s="277" t="str">
        <f t="shared" si="83"/>
        <v/>
      </c>
      <c r="DX148" s="278" t="str">
        <f t="shared" si="84"/>
        <v>0</v>
      </c>
      <c r="DY148" s="279" t="str">
        <f t="shared" si="85"/>
        <v>0</v>
      </c>
      <c r="DZ148" s="280" t="str">
        <f t="shared" si="86"/>
        <v/>
      </c>
      <c r="EA148" s="335">
        <f t="shared" si="107"/>
        <v>0</v>
      </c>
      <c r="EB148" s="335">
        <f t="shared" si="108"/>
        <v>0</v>
      </c>
      <c r="EC148" s="335">
        <f t="shared" si="109"/>
        <v>0</v>
      </c>
    </row>
    <row r="149" spans="2:133" ht="27.75" customHeight="1" thickBot="1">
      <c r="B149" s="39"/>
      <c r="C149" s="146"/>
      <c r="D149" s="57"/>
      <c r="E149" s="43"/>
      <c r="F149" s="74"/>
      <c r="G149" s="74"/>
      <c r="H149" s="74"/>
      <c r="I149" s="74"/>
      <c r="J149" s="74"/>
      <c r="K149" s="37"/>
      <c r="L149" s="37"/>
      <c r="M149" s="37"/>
      <c r="N149" s="37"/>
      <c r="O149" s="22"/>
      <c r="P149" s="22"/>
      <c r="Q149" s="42"/>
      <c r="R149" s="39"/>
      <c r="S149" s="39"/>
      <c r="T149" s="39"/>
      <c r="U149" s="321"/>
      <c r="V149" s="327"/>
      <c r="W149" s="317" t="str">
        <f t="shared" si="98"/>
        <v>0</v>
      </c>
      <c r="X149" s="101"/>
      <c r="Y149" s="40"/>
      <c r="Z149" s="41"/>
      <c r="AA149" s="40"/>
      <c r="AB149" s="40"/>
      <c r="AC149" s="40"/>
      <c r="AD149" s="40" t="str">
        <f t="shared" si="80"/>
        <v/>
      </c>
      <c r="AE149" s="186"/>
      <c r="AF149" s="106" t="str">
        <f t="shared" si="87"/>
        <v>0</v>
      </c>
      <c r="AG149" s="99">
        <f t="shared" si="110"/>
        <v>0</v>
      </c>
      <c r="AH149" s="105" t="str">
        <f t="shared" si="111"/>
        <v>0</v>
      </c>
      <c r="AI149" s="106" t="str">
        <f t="shared" si="99"/>
        <v>0</v>
      </c>
      <c r="AJ149" s="99" t="str">
        <f t="shared" si="100"/>
        <v/>
      </c>
      <c r="AK149" s="1" t="str">
        <f t="shared" si="101"/>
        <v/>
      </c>
      <c r="AL149" s="1" t="str">
        <f t="shared" si="102"/>
        <v/>
      </c>
      <c r="AM149" s="1" t="str">
        <f t="shared" si="103"/>
        <v/>
      </c>
      <c r="AN149" s="164" t="str">
        <f t="shared" si="104"/>
        <v/>
      </c>
      <c r="AO149" s="337">
        <f t="shared" si="105"/>
        <v>0</v>
      </c>
      <c r="AP149" s="259"/>
      <c r="AQ149" s="273">
        <f t="shared" si="106"/>
        <v>0</v>
      </c>
      <c r="DF149" s="104">
        <f t="shared" si="82"/>
        <v>0</v>
      </c>
      <c r="DG149" s="39" t="str">
        <f t="shared" si="112"/>
        <v/>
      </c>
      <c r="DH149" s="39" t="str">
        <f t="shared" si="113"/>
        <v/>
      </c>
      <c r="DJ149" s="98">
        <f t="shared" si="81"/>
        <v>0</v>
      </c>
      <c r="DK149" s="93" t="e">
        <f>VLOOKUP(H149,'PORT PRODUCTIVITY 1'!$A$25:$G$83,2,FALSE)</f>
        <v>#N/A</v>
      </c>
      <c r="DL149" s="97" t="str">
        <f t="shared" si="88"/>
        <v/>
      </c>
      <c r="DM149" s="97" t="str">
        <f t="shared" si="89"/>
        <v/>
      </c>
      <c r="DN149" s="97" t="str">
        <f t="shared" si="90"/>
        <v/>
      </c>
      <c r="DO149" s="97" t="str">
        <f t="shared" si="91"/>
        <v/>
      </c>
      <c r="DP149" s="94" t="e">
        <f>VLOOKUP(H149,'PORT PRODUCTIVITY 1'!$A$25:$G$83,3,FALSE)</f>
        <v>#N/A</v>
      </c>
      <c r="DQ149" s="276" t="str">
        <f t="shared" si="92"/>
        <v/>
      </c>
      <c r="DR149" s="276" t="str">
        <f t="shared" si="93"/>
        <v/>
      </c>
      <c r="DS149" s="276" t="str">
        <f t="shared" si="94"/>
        <v/>
      </c>
      <c r="DT149" s="276" t="str">
        <f t="shared" si="95"/>
        <v/>
      </c>
      <c r="DU149" s="276" t="str">
        <f t="shared" si="96"/>
        <v/>
      </c>
      <c r="DV149" s="276" t="str">
        <f t="shared" si="97"/>
        <v/>
      </c>
      <c r="DW149" s="277" t="str">
        <f t="shared" si="83"/>
        <v/>
      </c>
      <c r="DX149" s="278" t="str">
        <f t="shared" si="84"/>
        <v>0</v>
      </c>
      <c r="DY149" s="279" t="str">
        <f t="shared" si="85"/>
        <v>0</v>
      </c>
      <c r="DZ149" s="280" t="str">
        <f t="shared" si="86"/>
        <v/>
      </c>
      <c r="EA149" s="335">
        <f t="shared" si="107"/>
        <v>0</v>
      </c>
      <c r="EB149" s="335">
        <f t="shared" si="108"/>
        <v>0</v>
      </c>
      <c r="EC149" s="335">
        <f t="shared" si="109"/>
        <v>0</v>
      </c>
    </row>
    <row r="150" spans="2:133" ht="27.75" customHeight="1" thickBot="1">
      <c r="B150" s="39"/>
      <c r="C150" s="146"/>
      <c r="D150" s="57"/>
      <c r="E150" s="43"/>
      <c r="F150" s="74"/>
      <c r="G150" s="74"/>
      <c r="H150" s="74"/>
      <c r="I150" s="74"/>
      <c r="J150" s="74"/>
      <c r="K150" s="37"/>
      <c r="L150" s="37"/>
      <c r="M150" s="37"/>
      <c r="N150" s="37"/>
      <c r="O150" s="22"/>
      <c r="P150" s="22"/>
      <c r="Q150" s="42"/>
      <c r="R150" s="39"/>
      <c r="S150" s="39"/>
      <c r="T150" s="39"/>
      <c r="U150" s="321"/>
      <c r="V150" s="327"/>
      <c r="W150" s="317" t="str">
        <f t="shared" si="98"/>
        <v>0</v>
      </c>
      <c r="X150" s="101"/>
      <c r="Y150" s="40"/>
      <c r="Z150" s="41"/>
      <c r="AA150" s="40"/>
      <c r="AB150" s="40"/>
      <c r="AC150" s="40"/>
      <c r="AD150" s="40" t="str">
        <f t="shared" si="80"/>
        <v/>
      </c>
      <c r="AE150" s="186"/>
      <c r="AF150" s="106" t="str">
        <f t="shared" si="87"/>
        <v>0</v>
      </c>
      <c r="AG150" s="99">
        <f t="shared" si="110"/>
        <v>0</v>
      </c>
      <c r="AH150" s="105" t="str">
        <f t="shared" si="111"/>
        <v>0</v>
      </c>
      <c r="AI150" s="106" t="str">
        <f t="shared" si="99"/>
        <v>0</v>
      </c>
      <c r="AJ150" s="99" t="str">
        <f t="shared" si="100"/>
        <v/>
      </c>
      <c r="AK150" s="1" t="str">
        <f t="shared" si="101"/>
        <v/>
      </c>
      <c r="AL150" s="1" t="str">
        <f t="shared" si="102"/>
        <v/>
      </c>
      <c r="AM150" s="1" t="str">
        <f t="shared" si="103"/>
        <v/>
      </c>
      <c r="AN150" s="164" t="str">
        <f t="shared" si="104"/>
        <v/>
      </c>
      <c r="AO150" s="337">
        <f t="shared" si="105"/>
        <v>0</v>
      </c>
      <c r="AP150" s="259"/>
      <c r="AQ150" s="273">
        <f t="shared" si="106"/>
        <v>0</v>
      </c>
      <c r="DF150" s="104">
        <f t="shared" si="82"/>
        <v>0</v>
      </c>
      <c r="DG150" s="39" t="str">
        <f t="shared" si="112"/>
        <v/>
      </c>
      <c r="DH150" s="39" t="str">
        <f t="shared" si="113"/>
        <v/>
      </c>
      <c r="DJ150" s="98">
        <f t="shared" si="81"/>
        <v>0</v>
      </c>
      <c r="DK150" s="93" t="e">
        <f>VLOOKUP(H150,'PORT PRODUCTIVITY 1'!$A$25:$G$83,2,FALSE)</f>
        <v>#N/A</v>
      </c>
      <c r="DL150" s="97" t="str">
        <f t="shared" si="88"/>
        <v/>
      </c>
      <c r="DM150" s="97" t="str">
        <f t="shared" si="89"/>
        <v/>
      </c>
      <c r="DN150" s="97" t="str">
        <f t="shared" si="90"/>
        <v/>
      </c>
      <c r="DO150" s="97" t="str">
        <f t="shared" si="91"/>
        <v/>
      </c>
      <c r="DP150" s="94" t="e">
        <f>VLOOKUP(H150,'PORT PRODUCTIVITY 1'!$A$25:$G$83,3,FALSE)</f>
        <v>#N/A</v>
      </c>
      <c r="DQ150" s="276" t="str">
        <f t="shared" si="92"/>
        <v/>
      </c>
      <c r="DR150" s="276" t="str">
        <f t="shared" si="93"/>
        <v/>
      </c>
      <c r="DS150" s="276" t="str">
        <f t="shared" si="94"/>
        <v/>
      </c>
      <c r="DT150" s="276" t="str">
        <f t="shared" si="95"/>
        <v/>
      </c>
      <c r="DU150" s="276" t="str">
        <f t="shared" si="96"/>
        <v/>
      </c>
      <c r="DV150" s="276" t="str">
        <f t="shared" si="97"/>
        <v/>
      </c>
      <c r="DW150" s="277" t="str">
        <f t="shared" si="83"/>
        <v/>
      </c>
      <c r="DX150" s="278" t="str">
        <f t="shared" si="84"/>
        <v>0</v>
      </c>
      <c r="DY150" s="279" t="str">
        <f t="shared" si="85"/>
        <v>0</v>
      </c>
      <c r="DZ150" s="280" t="str">
        <f t="shared" si="86"/>
        <v/>
      </c>
      <c r="EA150" s="335">
        <f t="shared" si="107"/>
        <v>0</v>
      </c>
      <c r="EB150" s="335">
        <f t="shared" si="108"/>
        <v>0</v>
      </c>
      <c r="EC150" s="335">
        <f t="shared" si="109"/>
        <v>0</v>
      </c>
    </row>
    <row r="151" spans="2:133" ht="27.75" customHeight="1" thickBot="1">
      <c r="B151" s="39"/>
      <c r="C151" s="146"/>
      <c r="D151" s="56"/>
      <c r="E151" s="43"/>
      <c r="F151" s="74"/>
      <c r="G151" s="74"/>
      <c r="H151" s="74"/>
      <c r="I151" s="74"/>
      <c r="J151" s="74"/>
      <c r="K151" s="37"/>
      <c r="L151" s="37"/>
      <c r="M151" s="37"/>
      <c r="N151" s="37"/>
      <c r="O151" s="22"/>
      <c r="P151" s="22"/>
      <c r="Q151" s="42"/>
      <c r="R151" s="39"/>
      <c r="S151" s="39"/>
      <c r="T151" s="39"/>
      <c r="U151" s="321"/>
      <c r="V151" s="327"/>
      <c r="W151" s="317" t="str">
        <f t="shared" si="98"/>
        <v>0</v>
      </c>
      <c r="X151" s="101"/>
      <c r="Y151" s="40"/>
      <c r="Z151" s="41"/>
      <c r="AA151" s="40"/>
      <c r="AB151" s="40"/>
      <c r="AC151" s="40"/>
      <c r="AD151" s="40" t="str">
        <f t="shared" si="80"/>
        <v/>
      </c>
      <c r="AE151" s="186"/>
      <c r="AF151" s="106" t="str">
        <f t="shared" si="87"/>
        <v>0</v>
      </c>
      <c r="AG151" s="99">
        <f t="shared" si="110"/>
        <v>0</v>
      </c>
      <c r="AH151" s="105" t="str">
        <f t="shared" si="111"/>
        <v>0</v>
      </c>
      <c r="AI151" s="106" t="str">
        <f t="shared" si="99"/>
        <v>0</v>
      </c>
      <c r="AJ151" s="99" t="str">
        <f t="shared" si="100"/>
        <v/>
      </c>
      <c r="AK151" s="1" t="str">
        <f t="shared" si="101"/>
        <v/>
      </c>
      <c r="AL151" s="1" t="str">
        <f t="shared" si="102"/>
        <v/>
      </c>
      <c r="AM151" s="1" t="str">
        <f t="shared" si="103"/>
        <v/>
      </c>
      <c r="AN151" s="164" t="str">
        <f t="shared" si="104"/>
        <v/>
      </c>
      <c r="AO151" s="337">
        <f t="shared" si="105"/>
        <v>0</v>
      </c>
      <c r="AP151" s="259"/>
      <c r="AQ151" s="273">
        <f t="shared" si="106"/>
        <v>0</v>
      </c>
      <c r="DF151" s="104">
        <f t="shared" si="82"/>
        <v>0</v>
      </c>
      <c r="DG151" s="39" t="str">
        <f t="shared" si="112"/>
        <v/>
      </c>
      <c r="DH151" s="39" t="str">
        <f t="shared" si="113"/>
        <v/>
      </c>
      <c r="DJ151" s="98">
        <f t="shared" si="81"/>
        <v>0</v>
      </c>
      <c r="DK151" s="93" t="e">
        <f>VLOOKUP(H151,'PORT PRODUCTIVITY 1'!$A$25:$G$83,2,FALSE)</f>
        <v>#N/A</v>
      </c>
      <c r="DL151" s="97" t="str">
        <f t="shared" si="88"/>
        <v/>
      </c>
      <c r="DM151" s="97" t="str">
        <f t="shared" si="89"/>
        <v/>
      </c>
      <c r="DN151" s="97" t="str">
        <f t="shared" si="90"/>
        <v/>
      </c>
      <c r="DO151" s="97" t="str">
        <f t="shared" si="91"/>
        <v/>
      </c>
      <c r="DP151" s="94" t="e">
        <f>VLOOKUP(H151,'PORT PRODUCTIVITY 1'!$A$25:$G$83,3,FALSE)</f>
        <v>#N/A</v>
      </c>
      <c r="DQ151" s="276" t="str">
        <f t="shared" si="92"/>
        <v/>
      </c>
      <c r="DR151" s="276" t="str">
        <f t="shared" si="93"/>
        <v/>
      </c>
      <c r="DS151" s="276" t="str">
        <f t="shared" si="94"/>
        <v/>
      </c>
      <c r="DT151" s="276" t="str">
        <f t="shared" si="95"/>
        <v/>
      </c>
      <c r="DU151" s="276" t="str">
        <f t="shared" si="96"/>
        <v/>
      </c>
      <c r="DV151" s="276" t="str">
        <f t="shared" si="97"/>
        <v/>
      </c>
      <c r="DW151" s="277" t="str">
        <f t="shared" si="83"/>
        <v/>
      </c>
      <c r="DX151" s="278" t="str">
        <f t="shared" si="84"/>
        <v>0</v>
      </c>
      <c r="DY151" s="279" t="str">
        <f t="shared" si="85"/>
        <v>0</v>
      </c>
      <c r="DZ151" s="280" t="str">
        <f t="shared" si="86"/>
        <v/>
      </c>
      <c r="EA151" s="335">
        <f t="shared" si="107"/>
        <v>0</v>
      </c>
      <c r="EB151" s="335">
        <f t="shared" si="108"/>
        <v>0</v>
      </c>
      <c r="EC151" s="335">
        <f t="shared" si="109"/>
        <v>0</v>
      </c>
    </row>
    <row r="152" spans="2:133" ht="27.75" customHeight="1" thickBot="1">
      <c r="B152" s="39"/>
      <c r="C152" s="146"/>
      <c r="D152" s="57"/>
      <c r="E152" s="43"/>
      <c r="F152" s="74"/>
      <c r="G152" s="74"/>
      <c r="H152" s="74"/>
      <c r="I152" s="74"/>
      <c r="J152" s="74"/>
      <c r="K152" s="37"/>
      <c r="L152" s="37"/>
      <c r="M152" s="37"/>
      <c r="N152" s="37"/>
      <c r="O152" s="22"/>
      <c r="P152" s="22"/>
      <c r="Q152" s="42"/>
      <c r="R152" s="39"/>
      <c r="S152" s="39"/>
      <c r="T152" s="39"/>
      <c r="U152" s="321"/>
      <c r="V152" s="327"/>
      <c r="W152" s="317" t="str">
        <f t="shared" si="98"/>
        <v>0</v>
      </c>
      <c r="X152" s="101"/>
      <c r="Y152" s="40"/>
      <c r="Z152" s="41"/>
      <c r="AA152" s="40"/>
      <c r="AB152" s="40"/>
      <c r="AC152" s="40"/>
      <c r="AD152" s="40" t="str">
        <f t="shared" si="80"/>
        <v/>
      </c>
      <c r="AE152" s="186"/>
      <c r="AF152" s="106" t="str">
        <f t="shared" si="87"/>
        <v>0</v>
      </c>
      <c r="AG152" s="99">
        <f t="shared" si="110"/>
        <v>0</v>
      </c>
      <c r="AH152" s="105" t="str">
        <f t="shared" si="111"/>
        <v>0</v>
      </c>
      <c r="AI152" s="106" t="str">
        <f t="shared" si="99"/>
        <v>0</v>
      </c>
      <c r="AJ152" s="99" t="str">
        <f t="shared" si="100"/>
        <v/>
      </c>
      <c r="AK152" s="1" t="str">
        <f t="shared" si="101"/>
        <v/>
      </c>
      <c r="AL152" s="1" t="str">
        <f t="shared" si="102"/>
        <v/>
      </c>
      <c r="AM152" s="1" t="str">
        <f t="shared" si="103"/>
        <v/>
      </c>
      <c r="AN152" s="164" t="str">
        <f t="shared" si="104"/>
        <v/>
      </c>
      <c r="AO152" s="337">
        <f t="shared" si="105"/>
        <v>0</v>
      </c>
      <c r="AP152" s="259"/>
      <c r="AQ152" s="273">
        <f t="shared" si="106"/>
        <v>0</v>
      </c>
      <c r="DF152" s="104">
        <f t="shared" si="82"/>
        <v>0</v>
      </c>
      <c r="DG152" s="39" t="str">
        <f t="shared" si="112"/>
        <v/>
      </c>
      <c r="DH152" s="39" t="str">
        <f t="shared" si="113"/>
        <v/>
      </c>
      <c r="DJ152" s="98">
        <f t="shared" si="81"/>
        <v>0</v>
      </c>
      <c r="DK152" s="93" t="e">
        <f>VLOOKUP(H152,'PORT PRODUCTIVITY 1'!$A$25:$G$83,2,FALSE)</f>
        <v>#N/A</v>
      </c>
      <c r="DL152" s="97" t="str">
        <f t="shared" si="88"/>
        <v/>
      </c>
      <c r="DM152" s="97" t="str">
        <f t="shared" si="89"/>
        <v/>
      </c>
      <c r="DN152" s="97" t="str">
        <f t="shared" si="90"/>
        <v/>
      </c>
      <c r="DO152" s="97" t="str">
        <f t="shared" si="91"/>
        <v/>
      </c>
      <c r="DP152" s="94" t="e">
        <f>VLOOKUP(H152,'PORT PRODUCTIVITY 1'!$A$25:$G$83,3,FALSE)</f>
        <v>#N/A</v>
      </c>
      <c r="DQ152" s="276" t="str">
        <f t="shared" si="92"/>
        <v/>
      </c>
      <c r="DR152" s="276" t="str">
        <f t="shared" si="93"/>
        <v/>
      </c>
      <c r="DS152" s="276" t="str">
        <f t="shared" si="94"/>
        <v/>
      </c>
      <c r="DT152" s="276" t="str">
        <f t="shared" si="95"/>
        <v/>
      </c>
      <c r="DU152" s="276" t="str">
        <f t="shared" si="96"/>
        <v/>
      </c>
      <c r="DV152" s="276" t="str">
        <f t="shared" si="97"/>
        <v/>
      </c>
      <c r="DW152" s="277" t="str">
        <f t="shared" si="83"/>
        <v/>
      </c>
      <c r="DX152" s="278" t="str">
        <f t="shared" si="84"/>
        <v>0</v>
      </c>
      <c r="DY152" s="279" t="str">
        <f t="shared" si="85"/>
        <v>0</v>
      </c>
      <c r="DZ152" s="280" t="str">
        <f t="shared" si="86"/>
        <v/>
      </c>
      <c r="EA152" s="335">
        <f t="shared" si="107"/>
        <v>0</v>
      </c>
      <c r="EB152" s="335">
        <f t="shared" si="108"/>
        <v>0</v>
      </c>
      <c r="EC152" s="335">
        <f t="shared" si="109"/>
        <v>0</v>
      </c>
    </row>
    <row r="153" spans="2:133" ht="27.75" customHeight="1" thickBot="1">
      <c r="B153" s="39"/>
      <c r="C153" s="146"/>
      <c r="D153" s="57"/>
      <c r="E153" s="43"/>
      <c r="F153" s="74"/>
      <c r="G153" s="74"/>
      <c r="H153" s="74"/>
      <c r="I153" s="74"/>
      <c r="J153" s="74"/>
      <c r="K153" s="37"/>
      <c r="L153" s="37"/>
      <c r="M153" s="37"/>
      <c r="N153" s="37"/>
      <c r="O153" s="22"/>
      <c r="P153" s="22"/>
      <c r="Q153" s="42"/>
      <c r="R153" s="39"/>
      <c r="S153" s="39"/>
      <c r="T153" s="39"/>
      <c r="U153" s="321"/>
      <c r="V153" s="327"/>
      <c r="W153" s="317" t="str">
        <f t="shared" si="98"/>
        <v>0</v>
      </c>
      <c r="X153" s="101"/>
      <c r="Y153" s="40"/>
      <c r="Z153" s="41"/>
      <c r="AA153" s="40"/>
      <c r="AB153" s="40"/>
      <c r="AC153" s="40"/>
      <c r="AD153" s="40" t="str">
        <f t="shared" si="80"/>
        <v/>
      </c>
      <c r="AE153" s="186"/>
      <c r="AF153" s="106" t="str">
        <f t="shared" si="87"/>
        <v>0</v>
      </c>
      <c r="AG153" s="99">
        <f t="shared" si="110"/>
        <v>0</v>
      </c>
      <c r="AH153" s="105" t="str">
        <f t="shared" si="111"/>
        <v>0</v>
      </c>
      <c r="AI153" s="106" t="str">
        <f t="shared" si="99"/>
        <v>0</v>
      </c>
      <c r="AJ153" s="99" t="str">
        <f t="shared" si="100"/>
        <v/>
      </c>
      <c r="AK153" s="1" t="str">
        <f t="shared" si="101"/>
        <v/>
      </c>
      <c r="AL153" s="1" t="str">
        <f t="shared" si="102"/>
        <v/>
      </c>
      <c r="AM153" s="1" t="str">
        <f t="shared" si="103"/>
        <v/>
      </c>
      <c r="AN153" s="164" t="str">
        <f t="shared" si="104"/>
        <v/>
      </c>
      <c r="AO153" s="337">
        <f t="shared" si="105"/>
        <v>0</v>
      </c>
      <c r="AP153" s="259"/>
      <c r="AQ153" s="273">
        <f t="shared" si="106"/>
        <v>0</v>
      </c>
      <c r="DF153" s="104">
        <f t="shared" si="82"/>
        <v>0</v>
      </c>
      <c r="DG153" s="39" t="str">
        <f t="shared" si="112"/>
        <v/>
      </c>
      <c r="DH153" s="39" t="str">
        <f t="shared" si="113"/>
        <v/>
      </c>
      <c r="DJ153" s="98">
        <f t="shared" si="81"/>
        <v>0</v>
      </c>
      <c r="DK153" s="93" t="e">
        <f>VLOOKUP(H153,'PORT PRODUCTIVITY 1'!$A$25:$G$83,2,FALSE)</f>
        <v>#N/A</v>
      </c>
      <c r="DL153" s="97" t="str">
        <f t="shared" si="88"/>
        <v/>
      </c>
      <c r="DM153" s="97" t="str">
        <f t="shared" si="89"/>
        <v/>
      </c>
      <c r="DN153" s="97" t="str">
        <f t="shared" si="90"/>
        <v/>
      </c>
      <c r="DO153" s="97" t="str">
        <f t="shared" si="91"/>
        <v/>
      </c>
      <c r="DP153" s="94" t="e">
        <f>VLOOKUP(H153,'PORT PRODUCTIVITY 1'!$A$25:$G$83,3,FALSE)</f>
        <v>#N/A</v>
      </c>
      <c r="DQ153" s="276" t="str">
        <f t="shared" si="92"/>
        <v/>
      </c>
      <c r="DR153" s="276" t="str">
        <f t="shared" si="93"/>
        <v/>
      </c>
      <c r="DS153" s="276" t="str">
        <f t="shared" si="94"/>
        <v/>
      </c>
      <c r="DT153" s="276" t="str">
        <f t="shared" si="95"/>
        <v/>
      </c>
      <c r="DU153" s="276" t="str">
        <f t="shared" si="96"/>
        <v/>
      </c>
      <c r="DV153" s="276" t="str">
        <f t="shared" si="97"/>
        <v/>
      </c>
      <c r="DW153" s="277" t="str">
        <f t="shared" si="83"/>
        <v/>
      </c>
      <c r="DX153" s="278" t="str">
        <f t="shared" si="84"/>
        <v>0</v>
      </c>
      <c r="DY153" s="279" t="str">
        <f t="shared" si="85"/>
        <v>0</v>
      </c>
      <c r="DZ153" s="280" t="str">
        <f t="shared" si="86"/>
        <v/>
      </c>
      <c r="EA153" s="335">
        <f t="shared" si="107"/>
        <v>0</v>
      </c>
      <c r="EB153" s="335">
        <f t="shared" si="108"/>
        <v>0</v>
      </c>
      <c r="EC153" s="335">
        <f t="shared" si="109"/>
        <v>0</v>
      </c>
    </row>
    <row r="154" spans="2:133" ht="27.75" customHeight="1" thickBot="1">
      <c r="B154" s="39"/>
      <c r="C154" s="146"/>
      <c r="D154" s="57"/>
      <c r="E154" s="43"/>
      <c r="F154" s="74"/>
      <c r="G154" s="74"/>
      <c r="H154" s="74"/>
      <c r="I154" s="74"/>
      <c r="J154" s="74"/>
      <c r="K154" s="37"/>
      <c r="L154" s="37"/>
      <c r="M154" s="37"/>
      <c r="N154" s="37"/>
      <c r="O154" s="22"/>
      <c r="P154" s="22"/>
      <c r="Q154" s="42"/>
      <c r="R154" s="39"/>
      <c r="S154" s="39"/>
      <c r="T154" s="39"/>
      <c r="U154" s="321"/>
      <c r="V154" s="327"/>
      <c r="W154" s="317" t="str">
        <f t="shared" si="98"/>
        <v>0</v>
      </c>
      <c r="X154" s="101"/>
      <c r="Y154" s="40"/>
      <c r="Z154" s="41"/>
      <c r="AA154" s="40"/>
      <c r="AB154" s="40"/>
      <c r="AC154" s="40"/>
      <c r="AD154" s="40" t="str">
        <f t="shared" si="80"/>
        <v/>
      </c>
      <c r="AE154" s="186"/>
      <c r="AF154" s="106" t="str">
        <f t="shared" si="87"/>
        <v>0</v>
      </c>
      <c r="AG154" s="99">
        <f t="shared" si="110"/>
        <v>0</v>
      </c>
      <c r="AH154" s="105" t="str">
        <f t="shared" si="111"/>
        <v>0</v>
      </c>
      <c r="AI154" s="106" t="str">
        <f t="shared" si="99"/>
        <v>0</v>
      </c>
      <c r="AJ154" s="99" t="str">
        <f t="shared" si="100"/>
        <v/>
      </c>
      <c r="AK154" s="1" t="str">
        <f t="shared" si="101"/>
        <v/>
      </c>
      <c r="AL154" s="1" t="str">
        <f t="shared" si="102"/>
        <v/>
      </c>
      <c r="AM154" s="1" t="str">
        <f t="shared" si="103"/>
        <v/>
      </c>
      <c r="AN154" s="164" t="str">
        <f t="shared" si="104"/>
        <v/>
      </c>
      <c r="AO154" s="337">
        <f t="shared" si="105"/>
        <v>0</v>
      </c>
      <c r="AP154" s="259"/>
      <c r="AQ154" s="273">
        <f t="shared" si="106"/>
        <v>0</v>
      </c>
      <c r="DF154" s="104">
        <f t="shared" si="82"/>
        <v>0</v>
      </c>
      <c r="DG154" s="39" t="str">
        <f t="shared" si="112"/>
        <v/>
      </c>
      <c r="DH154" s="39" t="str">
        <f t="shared" si="113"/>
        <v/>
      </c>
      <c r="DJ154" s="98">
        <f t="shared" si="81"/>
        <v>0</v>
      </c>
      <c r="DK154" s="93" t="e">
        <f>VLOOKUP(H154,'PORT PRODUCTIVITY 1'!$A$25:$G$83,2,FALSE)</f>
        <v>#N/A</v>
      </c>
      <c r="DL154" s="97" t="str">
        <f t="shared" si="88"/>
        <v/>
      </c>
      <c r="DM154" s="97" t="str">
        <f t="shared" si="89"/>
        <v/>
      </c>
      <c r="DN154" s="97" t="str">
        <f t="shared" si="90"/>
        <v/>
      </c>
      <c r="DO154" s="97" t="str">
        <f t="shared" si="91"/>
        <v/>
      </c>
      <c r="DP154" s="94" t="e">
        <f>VLOOKUP(H154,'PORT PRODUCTIVITY 1'!$A$25:$G$83,3,FALSE)</f>
        <v>#N/A</v>
      </c>
      <c r="DQ154" s="276" t="str">
        <f t="shared" si="92"/>
        <v/>
      </c>
      <c r="DR154" s="276" t="str">
        <f t="shared" si="93"/>
        <v/>
      </c>
      <c r="DS154" s="276" t="str">
        <f t="shared" si="94"/>
        <v/>
      </c>
      <c r="DT154" s="276" t="str">
        <f t="shared" si="95"/>
        <v/>
      </c>
      <c r="DU154" s="276" t="str">
        <f t="shared" si="96"/>
        <v/>
      </c>
      <c r="DV154" s="276" t="str">
        <f t="shared" si="97"/>
        <v/>
      </c>
      <c r="DW154" s="277" t="str">
        <f t="shared" si="83"/>
        <v/>
      </c>
      <c r="DX154" s="278" t="str">
        <f t="shared" si="84"/>
        <v>0</v>
      </c>
      <c r="DY154" s="279" t="str">
        <f t="shared" si="85"/>
        <v>0</v>
      </c>
      <c r="DZ154" s="280" t="str">
        <f t="shared" si="86"/>
        <v/>
      </c>
      <c r="EA154" s="335">
        <f t="shared" si="107"/>
        <v>0</v>
      </c>
      <c r="EB154" s="335">
        <f t="shared" si="108"/>
        <v>0</v>
      </c>
      <c r="EC154" s="335">
        <f t="shared" si="109"/>
        <v>0</v>
      </c>
    </row>
    <row r="155" spans="2:133" ht="27.75" customHeight="1" thickBot="1">
      <c r="B155" s="39"/>
      <c r="C155" s="146"/>
      <c r="D155" s="57"/>
      <c r="E155" s="43"/>
      <c r="F155" s="74"/>
      <c r="G155" s="74"/>
      <c r="H155" s="74"/>
      <c r="I155" s="74"/>
      <c r="J155" s="74"/>
      <c r="K155" s="37"/>
      <c r="L155" s="37"/>
      <c r="M155" s="37"/>
      <c r="N155" s="37"/>
      <c r="O155" s="22"/>
      <c r="P155" s="22"/>
      <c r="Q155" s="42"/>
      <c r="R155" s="39"/>
      <c r="S155" s="39"/>
      <c r="T155" s="39"/>
      <c r="U155" s="321"/>
      <c r="V155" s="327"/>
      <c r="W155" s="317" t="str">
        <f t="shared" si="98"/>
        <v>0</v>
      </c>
      <c r="X155" s="101"/>
      <c r="Y155" s="40"/>
      <c r="Z155" s="41"/>
      <c r="AA155" s="40"/>
      <c r="AB155" s="40"/>
      <c r="AC155" s="40"/>
      <c r="AD155" s="40" t="str">
        <f t="shared" si="80"/>
        <v/>
      </c>
      <c r="AE155" s="186"/>
      <c r="AF155" s="106" t="str">
        <f t="shared" si="87"/>
        <v>0</v>
      </c>
      <c r="AG155" s="99">
        <f t="shared" si="110"/>
        <v>0</v>
      </c>
      <c r="AH155" s="105" t="str">
        <f t="shared" si="111"/>
        <v>0</v>
      </c>
      <c r="AI155" s="106" t="str">
        <f t="shared" si="99"/>
        <v>0</v>
      </c>
      <c r="AJ155" s="99" t="str">
        <f t="shared" si="100"/>
        <v/>
      </c>
      <c r="AK155" s="1" t="str">
        <f t="shared" si="101"/>
        <v/>
      </c>
      <c r="AL155" s="1" t="str">
        <f t="shared" si="102"/>
        <v/>
      </c>
      <c r="AM155" s="1" t="str">
        <f t="shared" si="103"/>
        <v/>
      </c>
      <c r="AN155" s="164" t="str">
        <f t="shared" si="104"/>
        <v/>
      </c>
      <c r="AO155" s="337">
        <f t="shared" si="105"/>
        <v>0</v>
      </c>
      <c r="AP155" s="259"/>
      <c r="AQ155" s="273">
        <f t="shared" si="106"/>
        <v>0</v>
      </c>
      <c r="DF155" s="104">
        <f t="shared" si="82"/>
        <v>0</v>
      </c>
      <c r="DG155" s="39" t="str">
        <f t="shared" si="112"/>
        <v/>
      </c>
      <c r="DH155" s="39" t="str">
        <f t="shared" si="113"/>
        <v/>
      </c>
      <c r="DJ155" s="98">
        <f t="shared" si="81"/>
        <v>0</v>
      </c>
      <c r="DK155" s="93" t="e">
        <f>VLOOKUP(H155,'PORT PRODUCTIVITY 1'!$A$25:$G$83,2,FALSE)</f>
        <v>#N/A</v>
      </c>
      <c r="DL155" s="97" t="str">
        <f t="shared" si="88"/>
        <v/>
      </c>
      <c r="DM155" s="97" t="str">
        <f t="shared" si="89"/>
        <v/>
      </c>
      <c r="DN155" s="97" t="str">
        <f t="shared" si="90"/>
        <v/>
      </c>
      <c r="DO155" s="97" t="str">
        <f t="shared" si="91"/>
        <v/>
      </c>
      <c r="DP155" s="94" t="e">
        <f>VLOOKUP(H155,'PORT PRODUCTIVITY 1'!$A$25:$G$83,3,FALSE)</f>
        <v>#N/A</v>
      </c>
      <c r="DQ155" s="276" t="str">
        <f t="shared" si="92"/>
        <v/>
      </c>
      <c r="DR155" s="276" t="str">
        <f t="shared" si="93"/>
        <v/>
      </c>
      <c r="DS155" s="276" t="str">
        <f t="shared" si="94"/>
        <v/>
      </c>
      <c r="DT155" s="276" t="str">
        <f t="shared" si="95"/>
        <v/>
      </c>
      <c r="DU155" s="276" t="str">
        <f t="shared" si="96"/>
        <v/>
      </c>
      <c r="DV155" s="276" t="str">
        <f t="shared" si="97"/>
        <v/>
      </c>
      <c r="DW155" s="277" t="str">
        <f t="shared" si="83"/>
        <v/>
      </c>
      <c r="DX155" s="278" t="str">
        <f t="shared" si="84"/>
        <v>0</v>
      </c>
      <c r="DY155" s="279" t="str">
        <f t="shared" si="85"/>
        <v>0</v>
      </c>
      <c r="DZ155" s="280" t="str">
        <f t="shared" si="86"/>
        <v/>
      </c>
      <c r="EA155" s="335">
        <f t="shared" si="107"/>
        <v>0</v>
      </c>
      <c r="EB155" s="335">
        <f t="shared" si="108"/>
        <v>0</v>
      </c>
      <c r="EC155" s="335">
        <f t="shared" si="109"/>
        <v>0</v>
      </c>
    </row>
    <row r="156" spans="2:133" ht="27.75" customHeight="1" thickBot="1">
      <c r="B156" s="39"/>
      <c r="C156" s="146"/>
      <c r="D156" s="57"/>
      <c r="E156" s="43"/>
      <c r="F156" s="74"/>
      <c r="G156" s="74"/>
      <c r="H156" s="74"/>
      <c r="I156" s="74"/>
      <c r="J156" s="74"/>
      <c r="K156" s="37"/>
      <c r="L156" s="37"/>
      <c r="M156" s="37"/>
      <c r="N156" s="37"/>
      <c r="O156" s="22"/>
      <c r="P156" s="22"/>
      <c r="Q156" s="42"/>
      <c r="R156" s="39"/>
      <c r="S156" s="39"/>
      <c r="T156" s="39"/>
      <c r="U156" s="321"/>
      <c r="V156" s="327"/>
      <c r="W156" s="317" t="str">
        <f t="shared" si="98"/>
        <v>0</v>
      </c>
      <c r="X156" s="101"/>
      <c r="Y156" s="40"/>
      <c r="Z156" s="41"/>
      <c r="AA156" s="40"/>
      <c r="AB156" s="40"/>
      <c r="AC156" s="40"/>
      <c r="AD156" s="40" t="str">
        <f t="shared" si="80"/>
        <v/>
      </c>
      <c r="AE156" s="186"/>
      <c r="AF156" s="106" t="str">
        <f t="shared" si="87"/>
        <v>0</v>
      </c>
      <c r="AG156" s="99">
        <f t="shared" si="110"/>
        <v>0</v>
      </c>
      <c r="AH156" s="105" t="str">
        <f t="shared" si="111"/>
        <v>0</v>
      </c>
      <c r="AI156" s="106" t="str">
        <f t="shared" si="99"/>
        <v>0</v>
      </c>
      <c r="AJ156" s="99" t="str">
        <f t="shared" si="100"/>
        <v/>
      </c>
      <c r="AK156" s="1" t="str">
        <f t="shared" si="101"/>
        <v/>
      </c>
      <c r="AL156" s="1" t="str">
        <f t="shared" si="102"/>
        <v/>
      </c>
      <c r="AM156" s="1" t="str">
        <f t="shared" si="103"/>
        <v/>
      </c>
      <c r="AN156" s="164" t="str">
        <f t="shared" si="104"/>
        <v/>
      </c>
      <c r="AO156" s="337">
        <f t="shared" si="105"/>
        <v>0</v>
      </c>
      <c r="AP156" s="259"/>
      <c r="AQ156" s="273">
        <f t="shared" si="106"/>
        <v>0</v>
      </c>
      <c r="DF156" s="104">
        <f t="shared" si="82"/>
        <v>0</v>
      </c>
      <c r="DG156" s="39" t="str">
        <f t="shared" si="112"/>
        <v/>
      </c>
      <c r="DH156" s="39" t="str">
        <f t="shared" si="113"/>
        <v/>
      </c>
      <c r="DJ156" s="98">
        <f t="shared" si="81"/>
        <v>0</v>
      </c>
      <c r="DK156" s="93" t="e">
        <f>VLOOKUP(H156,'PORT PRODUCTIVITY 1'!$A$25:$G$83,2,FALSE)</f>
        <v>#N/A</v>
      </c>
      <c r="DL156" s="97" t="str">
        <f t="shared" si="88"/>
        <v/>
      </c>
      <c r="DM156" s="97" t="str">
        <f t="shared" si="89"/>
        <v/>
      </c>
      <c r="DN156" s="97" t="str">
        <f t="shared" si="90"/>
        <v/>
      </c>
      <c r="DO156" s="97" t="str">
        <f t="shared" si="91"/>
        <v/>
      </c>
      <c r="DP156" s="94" t="e">
        <f>VLOOKUP(H156,'PORT PRODUCTIVITY 1'!$A$25:$G$83,3,FALSE)</f>
        <v>#N/A</v>
      </c>
      <c r="DQ156" s="276" t="str">
        <f t="shared" si="92"/>
        <v/>
      </c>
      <c r="DR156" s="276" t="str">
        <f t="shared" si="93"/>
        <v/>
      </c>
      <c r="DS156" s="276" t="str">
        <f t="shared" si="94"/>
        <v/>
      </c>
      <c r="DT156" s="276" t="str">
        <f t="shared" si="95"/>
        <v/>
      </c>
      <c r="DU156" s="276" t="str">
        <f t="shared" si="96"/>
        <v/>
      </c>
      <c r="DV156" s="276" t="str">
        <f t="shared" si="97"/>
        <v/>
      </c>
      <c r="DW156" s="277" t="str">
        <f t="shared" si="83"/>
        <v/>
      </c>
      <c r="DX156" s="278" t="str">
        <f t="shared" si="84"/>
        <v>0</v>
      </c>
      <c r="DY156" s="279" t="str">
        <f t="shared" si="85"/>
        <v>0</v>
      </c>
      <c r="DZ156" s="280" t="str">
        <f t="shared" si="86"/>
        <v/>
      </c>
      <c r="EA156" s="335">
        <f t="shared" si="107"/>
        <v>0</v>
      </c>
      <c r="EB156" s="335">
        <f t="shared" si="108"/>
        <v>0</v>
      </c>
      <c r="EC156" s="335">
        <f t="shared" si="109"/>
        <v>0</v>
      </c>
    </row>
    <row r="157" spans="2:133" ht="27.75" customHeight="1" thickBot="1">
      <c r="B157" s="39"/>
      <c r="C157" s="146"/>
      <c r="D157" s="57"/>
      <c r="E157" s="43"/>
      <c r="F157" s="74"/>
      <c r="G157" s="74"/>
      <c r="H157" s="74"/>
      <c r="I157" s="74"/>
      <c r="J157" s="74"/>
      <c r="K157" s="37"/>
      <c r="L157" s="37"/>
      <c r="M157" s="37"/>
      <c r="N157" s="37"/>
      <c r="O157" s="22"/>
      <c r="P157" s="22"/>
      <c r="Q157" s="42"/>
      <c r="R157" s="39"/>
      <c r="S157" s="39"/>
      <c r="T157" s="39"/>
      <c r="U157" s="321"/>
      <c r="V157" s="327"/>
      <c r="W157" s="317" t="str">
        <f t="shared" si="98"/>
        <v>0</v>
      </c>
      <c r="X157" s="101"/>
      <c r="Y157" s="40"/>
      <c r="Z157" s="41"/>
      <c r="AA157" s="40"/>
      <c r="AB157" s="40"/>
      <c r="AC157" s="40"/>
      <c r="AD157" s="40" t="str">
        <f t="shared" si="80"/>
        <v/>
      </c>
      <c r="AE157" s="186"/>
      <c r="AF157" s="106" t="str">
        <f t="shared" si="87"/>
        <v>0</v>
      </c>
      <c r="AG157" s="99">
        <f t="shared" si="110"/>
        <v>0</v>
      </c>
      <c r="AH157" s="105" t="str">
        <f t="shared" si="111"/>
        <v>0</v>
      </c>
      <c r="AI157" s="106" t="str">
        <f t="shared" si="99"/>
        <v>0</v>
      </c>
      <c r="AJ157" s="99" t="str">
        <f t="shared" si="100"/>
        <v/>
      </c>
      <c r="AK157" s="1" t="str">
        <f t="shared" si="101"/>
        <v/>
      </c>
      <c r="AL157" s="1" t="str">
        <f t="shared" si="102"/>
        <v/>
      </c>
      <c r="AM157" s="1" t="str">
        <f t="shared" si="103"/>
        <v/>
      </c>
      <c r="AN157" s="164" t="str">
        <f t="shared" si="104"/>
        <v/>
      </c>
      <c r="AO157" s="337">
        <f t="shared" si="105"/>
        <v>0</v>
      </c>
      <c r="AP157" s="259"/>
      <c r="AQ157" s="273">
        <f t="shared" si="106"/>
        <v>0</v>
      </c>
      <c r="DF157" s="104">
        <f t="shared" si="82"/>
        <v>0</v>
      </c>
      <c r="DG157" s="39" t="str">
        <f t="shared" si="112"/>
        <v/>
      </c>
      <c r="DH157" s="39" t="str">
        <f t="shared" si="113"/>
        <v/>
      </c>
      <c r="DJ157" s="98">
        <f t="shared" si="81"/>
        <v>0</v>
      </c>
      <c r="DK157" s="93" t="e">
        <f>VLOOKUP(H157,'PORT PRODUCTIVITY 1'!$A$25:$G$83,2,FALSE)</f>
        <v>#N/A</v>
      </c>
      <c r="DL157" s="97" t="str">
        <f t="shared" si="88"/>
        <v/>
      </c>
      <c r="DM157" s="97" t="str">
        <f t="shared" si="89"/>
        <v/>
      </c>
      <c r="DN157" s="97" t="str">
        <f t="shared" si="90"/>
        <v/>
      </c>
      <c r="DO157" s="97" t="str">
        <f t="shared" si="91"/>
        <v/>
      </c>
      <c r="DP157" s="94" t="e">
        <f>VLOOKUP(H157,'PORT PRODUCTIVITY 1'!$A$25:$G$83,3,FALSE)</f>
        <v>#N/A</v>
      </c>
      <c r="DQ157" s="276" t="str">
        <f t="shared" si="92"/>
        <v/>
      </c>
      <c r="DR157" s="276" t="str">
        <f t="shared" si="93"/>
        <v/>
      </c>
      <c r="DS157" s="276" t="str">
        <f t="shared" si="94"/>
        <v/>
      </c>
      <c r="DT157" s="276" t="str">
        <f t="shared" si="95"/>
        <v/>
      </c>
      <c r="DU157" s="276" t="str">
        <f t="shared" si="96"/>
        <v/>
      </c>
      <c r="DV157" s="276" t="str">
        <f t="shared" si="97"/>
        <v/>
      </c>
      <c r="DW157" s="277" t="str">
        <f t="shared" si="83"/>
        <v/>
      </c>
      <c r="DX157" s="278" t="str">
        <f t="shared" si="84"/>
        <v>0</v>
      </c>
      <c r="DY157" s="279" t="str">
        <f t="shared" si="85"/>
        <v>0</v>
      </c>
      <c r="DZ157" s="280" t="str">
        <f t="shared" si="86"/>
        <v/>
      </c>
      <c r="EA157" s="335">
        <f t="shared" si="107"/>
        <v>0</v>
      </c>
      <c r="EB157" s="335">
        <f t="shared" si="108"/>
        <v>0</v>
      </c>
      <c r="EC157" s="335">
        <f t="shared" si="109"/>
        <v>0</v>
      </c>
    </row>
    <row r="158" spans="2:133" ht="27.75" customHeight="1" thickBot="1">
      <c r="B158" s="39"/>
      <c r="C158" s="146"/>
      <c r="D158" s="57"/>
      <c r="E158" s="43"/>
      <c r="F158" s="74"/>
      <c r="G158" s="74"/>
      <c r="H158" s="74"/>
      <c r="I158" s="74"/>
      <c r="J158" s="74"/>
      <c r="K158" s="37"/>
      <c r="L158" s="37"/>
      <c r="M158" s="37"/>
      <c r="N158" s="37"/>
      <c r="O158" s="22"/>
      <c r="P158" s="22"/>
      <c r="Q158" s="42"/>
      <c r="R158" s="39"/>
      <c r="S158" s="39"/>
      <c r="T158" s="39"/>
      <c r="U158" s="321"/>
      <c r="V158" s="327"/>
      <c r="W158" s="317" t="str">
        <f t="shared" si="98"/>
        <v>0</v>
      </c>
      <c r="X158" s="101"/>
      <c r="Y158" s="40"/>
      <c r="Z158" s="41"/>
      <c r="AA158" s="40"/>
      <c r="AB158" s="40"/>
      <c r="AC158" s="40"/>
      <c r="AD158" s="40" t="str">
        <f t="shared" si="80"/>
        <v/>
      </c>
      <c r="AE158" s="186"/>
      <c r="AF158" s="106" t="str">
        <f t="shared" si="87"/>
        <v>0</v>
      </c>
      <c r="AG158" s="99">
        <f t="shared" si="110"/>
        <v>0</v>
      </c>
      <c r="AH158" s="105" t="str">
        <f t="shared" si="111"/>
        <v>0</v>
      </c>
      <c r="AI158" s="106" t="str">
        <f t="shared" si="99"/>
        <v>0</v>
      </c>
      <c r="AJ158" s="99" t="str">
        <f t="shared" si="100"/>
        <v/>
      </c>
      <c r="AK158" s="1" t="str">
        <f t="shared" si="101"/>
        <v/>
      </c>
      <c r="AL158" s="1" t="str">
        <f t="shared" si="102"/>
        <v/>
      </c>
      <c r="AM158" s="1" t="str">
        <f t="shared" si="103"/>
        <v/>
      </c>
      <c r="AN158" s="164" t="str">
        <f t="shared" si="104"/>
        <v/>
      </c>
      <c r="AO158" s="337">
        <f t="shared" si="105"/>
        <v>0</v>
      </c>
      <c r="AP158" s="259"/>
      <c r="AQ158" s="273">
        <f t="shared" si="106"/>
        <v>0</v>
      </c>
      <c r="DF158" s="104">
        <f t="shared" si="82"/>
        <v>0</v>
      </c>
      <c r="DG158" s="39" t="str">
        <f t="shared" si="112"/>
        <v/>
      </c>
      <c r="DH158" s="39" t="str">
        <f t="shared" si="113"/>
        <v/>
      </c>
      <c r="DJ158" s="98">
        <f t="shared" si="81"/>
        <v>0</v>
      </c>
      <c r="DK158" s="93" t="e">
        <f>VLOOKUP(H158,'PORT PRODUCTIVITY 1'!$A$25:$G$83,2,FALSE)</f>
        <v>#N/A</v>
      </c>
      <c r="DL158" s="97" t="str">
        <f t="shared" si="88"/>
        <v/>
      </c>
      <c r="DM158" s="97" t="str">
        <f t="shared" si="89"/>
        <v/>
      </c>
      <c r="DN158" s="97" t="str">
        <f t="shared" si="90"/>
        <v/>
      </c>
      <c r="DO158" s="97" t="str">
        <f t="shared" si="91"/>
        <v/>
      </c>
      <c r="DP158" s="94" t="e">
        <f>VLOOKUP(H158,'PORT PRODUCTIVITY 1'!$A$25:$G$83,3,FALSE)</f>
        <v>#N/A</v>
      </c>
      <c r="DQ158" s="276" t="str">
        <f t="shared" si="92"/>
        <v/>
      </c>
      <c r="DR158" s="276" t="str">
        <f t="shared" si="93"/>
        <v/>
      </c>
      <c r="DS158" s="276" t="str">
        <f t="shared" si="94"/>
        <v/>
      </c>
      <c r="DT158" s="276" t="str">
        <f t="shared" si="95"/>
        <v/>
      </c>
      <c r="DU158" s="276" t="str">
        <f t="shared" si="96"/>
        <v/>
      </c>
      <c r="DV158" s="276" t="str">
        <f t="shared" si="97"/>
        <v/>
      </c>
      <c r="DW158" s="277" t="str">
        <f t="shared" si="83"/>
        <v/>
      </c>
      <c r="DX158" s="278" t="str">
        <f t="shared" si="84"/>
        <v>0</v>
      </c>
      <c r="DY158" s="279" t="str">
        <f t="shared" si="85"/>
        <v>0</v>
      </c>
      <c r="DZ158" s="280" t="str">
        <f t="shared" si="86"/>
        <v/>
      </c>
      <c r="EA158" s="335">
        <f t="shared" si="107"/>
        <v>0</v>
      </c>
      <c r="EB158" s="335">
        <f t="shared" si="108"/>
        <v>0</v>
      </c>
      <c r="EC158" s="335">
        <f t="shared" si="109"/>
        <v>0</v>
      </c>
    </row>
    <row r="159" spans="2:133" ht="27.75" customHeight="1" thickBot="1">
      <c r="B159" s="39"/>
      <c r="C159" s="146"/>
      <c r="D159" s="57"/>
      <c r="E159" s="43"/>
      <c r="F159" s="74"/>
      <c r="G159" s="74"/>
      <c r="H159" s="74"/>
      <c r="I159" s="74"/>
      <c r="J159" s="74"/>
      <c r="K159" s="37"/>
      <c r="L159" s="37"/>
      <c r="M159" s="37"/>
      <c r="N159" s="37"/>
      <c r="O159" s="22"/>
      <c r="P159" s="22"/>
      <c r="Q159" s="42"/>
      <c r="R159" s="39"/>
      <c r="S159" s="39"/>
      <c r="T159" s="39"/>
      <c r="U159" s="321"/>
      <c r="V159" s="327"/>
      <c r="W159" s="317" t="str">
        <f t="shared" si="98"/>
        <v>0</v>
      </c>
      <c r="X159" s="101"/>
      <c r="Y159" s="40"/>
      <c r="Z159" s="41"/>
      <c r="AA159" s="40"/>
      <c r="AB159" s="40"/>
      <c r="AC159" s="40"/>
      <c r="AD159" s="40" t="str">
        <f t="shared" si="80"/>
        <v/>
      </c>
      <c r="AE159" s="186"/>
      <c r="AF159" s="106" t="str">
        <f t="shared" si="87"/>
        <v>0</v>
      </c>
      <c r="AG159" s="99">
        <f t="shared" si="110"/>
        <v>0</v>
      </c>
      <c r="AH159" s="105" t="str">
        <f t="shared" si="111"/>
        <v>0</v>
      </c>
      <c r="AI159" s="106" t="str">
        <f t="shared" si="99"/>
        <v>0</v>
      </c>
      <c r="AJ159" s="99" t="str">
        <f t="shared" si="100"/>
        <v/>
      </c>
      <c r="AK159" s="1" t="str">
        <f t="shared" si="101"/>
        <v/>
      </c>
      <c r="AL159" s="1" t="str">
        <f t="shared" si="102"/>
        <v/>
      </c>
      <c r="AM159" s="1" t="str">
        <f t="shared" si="103"/>
        <v/>
      </c>
      <c r="AN159" s="164" t="str">
        <f t="shared" si="104"/>
        <v/>
      </c>
      <c r="AO159" s="337">
        <f t="shared" si="105"/>
        <v>0</v>
      </c>
      <c r="AP159" s="259"/>
      <c r="AQ159" s="273">
        <f t="shared" si="106"/>
        <v>0</v>
      </c>
      <c r="DF159" s="104">
        <f t="shared" si="82"/>
        <v>0</v>
      </c>
      <c r="DG159" s="39" t="str">
        <f t="shared" si="112"/>
        <v/>
      </c>
      <c r="DH159" s="39" t="str">
        <f t="shared" si="113"/>
        <v/>
      </c>
      <c r="DJ159" s="98">
        <f t="shared" si="81"/>
        <v>0</v>
      </c>
      <c r="DK159" s="93" t="e">
        <f>VLOOKUP(H159,'PORT PRODUCTIVITY 1'!$A$25:$G$83,2,FALSE)</f>
        <v>#N/A</v>
      </c>
      <c r="DL159" s="97" t="str">
        <f t="shared" si="88"/>
        <v/>
      </c>
      <c r="DM159" s="97" t="str">
        <f t="shared" si="89"/>
        <v/>
      </c>
      <c r="DN159" s="97" t="str">
        <f t="shared" si="90"/>
        <v/>
      </c>
      <c r="DO159" s="97" t="str">
        <f t="shared" si="91"/>
        <v/>
      </c>
      <c r="DP159" s="94" t="e">
        <f>VLOOKUP(H159,'PORT PRODUCTIVITY 1'!$A$25:$G$83,3,FALSE)</f>
        <v>#N/A</v>
      </c>
      <c r="DQ159" s="276" t="str">
        <f t="shared" si="92"/>
        <v/>
      </c>
      <c r="DR159" s="276" t="str">
        <f t="shared" si="93"/>
        <v/>
      </c>
      <c r="DS159" s="276" t="str">
        <f t="shared" si="94"/>
        <v/>
      </c>
      <c r="DT159" s="276" t="str">
        <f t="shared" si="95"/>
        <v/>
      </c>
      <c r="DU159" s="276" t="str">
        <f t="shared" si="96"/>
        <v/>
      </c>
      <c r="DV159" s="276" t="str">
        <f t="shared" si="97"/>
        <v/>
      </c>
      <c r="DW159" s="277" t="str">
        <f t="shared" si="83"/>
        <v/>
      </c>
      <c r="DX159" s="278" t="str">
        <f t="shared" si="84"/>
        <v>0</v>
      </c>
      <c r="DY159" s="279" t="str">
        <f t="shared" si="85"/>
        <v>0</v>
      </c>
      <c r="DZ159" s="280" t="str">
        <f t="shared" si="86"/>
        <v/>
      </c>
      <c r="EA159" s="335">
        <f t="shared" si="107"/>
        <v>0</v>
      </c>
      <c r="EB159" s="335">
        <f t="shared" si="108"/>
        <v>0</v>
      </c>
      <c r="EC159" s="335">
        <f t="shared" si="109"/>
        <v>0</v>
      </c>
    </row>
    <row r="160" spans="2:133" ht="27.75" customHeight="1" thickBot="1">
      <c r="B160" s="39"/>
      <c r="C160" s="146"/>
      <c r="D160" s="57"/>
      <c r="E160" s="43"/>
      <c r="F160" s="74"/>
      <c r="G160" s="74"/>
      <c r="H160" s="74"/>
      <c r="I160" s="74"/>
      <c r="J160" s="74"/>
      <c r="K160" s="37"/>
      <c r="L160" s="37"/>
      <c r="M160" s="37"/>
      <c r="N160" s="37"/>
      <c r="O160" s="22"/>
      <c r="P160" s="22"/>
      <c r="Q160" s="42"/>
      <c r="R160" s="39"/>
      <c r="S160" s="39"/>
      <c r="T160" s="39"/>
      <c r="U160" s="321"/>
      <c r="V160" s="327"/>
      <c r="W160" s="317" t="str">
        <f t="shared" si="98"/>
        <v>0</v>
      </c>
      <c r="X160" s="101"/>
      <c r="Y160" s="40"/>
      <c r="Z160" s="41"/>
      <c r="AA160" s="40"/>
      <c r="AB160" s="40"/>
      <c r="AC160" s="40"/>
      <c r="AD160" s="40" t="str">
        <f t="shared" si="80"/>
        <v/>
      </c>
      <c r="AE160" s="186"/>
      <c r="AF160" s="106" t="str">
        <f t="shared" si="87"/>
        <v>0</v>
      </c>
      <c r="AG160" s="99">
        <f t="shared" si="110"/>
        <v>0</v>
      </c>
      <c r="AH160" s="105" t="str">
        <f t="shared" si="111"/>
        <v>0</v>
      </c>
      <c r="AI160" s="106" t="str">
        <f t="shared" si="99"/>
        <v>0</v>
      </c>
      <c r="AJ160" s="99" t="str">
        <f t="shared" si="100"/>
        <v/>
      </c>
      <c r="AK160" s="1" t="str">
        <f t="shared" si="101"/>
        <v/>
      </c>
      <c r="AL160" s="1" t="str">
        <f t="shared" si="102"/>
        <v/>
      </c>
      <c r="AM160" s="1" t="str">
        <f t="shared" si="103"/>
        <v/>
      </c>
      <c r="AN160" s="164" t="str">
        <f t="shared" si="104"/>
        <v/>
      </c>
      <c r="AO160" s="337">
        <f t="shared" si="105"/>
        <v>0</v>
      </c>
      <c r="AP160" s="259"/>
      <c r="AQ160" s="273">
        <f t="shared" si="106"/>
        <v>0</v>
      </c>
      <c r="DF160" s="104">
        <f t="shared" si="82"/>
        <v>0</v>
      </c>
      <c r="DG160" s="39" t="str">
        <f t="shared" si="112"/>
        <v/>
      </c>
      <c r="DH160" s="39" t="str">
        <f t="shared" si="113"/>
        <v/>
      </c>
      <c r="DJ160" s="98">
        <f t="shared" si="81"/>
        <v>0</v>
      </c>
      <c r="DK160" s="93" t="e">
        <f>VLOOKUP(H160,'PORT PRODUCTIVITY 1'!$A$25:$G$83,2,FALSE)</f>
        <v>#N/A</v>
      </c>
      <c r="DL160" s="97" t="str">
        <f t="shared" si="88"/>
        <v/>
      </c>
      <c r="DM160" s="97" t="str">
        <f t="shared" si="89"/>
        <v/>
      </c>
      <c r="DN160" s="97" t="str">
        <f t="shared" si="90"/>
        <v/>
      </c>
      <c r="DO160" s="97" t="str">
        <f t="shared" si="91"/>
        <v/>
      </c>
      <c r="DP160" s="94" t="e">
        <f>VLOOKUP(H160,'PORT PRODUCTIVITY 1'!$A$25:$G$83,3,FALSE)</f>
        <v>#N/A</v>
      </c>
      <c r="DQ160" s="276" t="str">
        <f t="shared" si="92"/>
        <v/>
      </c>
      <c r="DR160" s="276" t="str">
        <f t="shared" si="93"/>
        <v/>
      </c>
      <c r="DS160" s="276" t="str">
        <f t="shared" si="94"/>
        <v/>
      </c>
      <c r="DT160" s="276" t="str">
        <f t="shared" si="95"/>
        <v/>
      </c>
      <c r="DU160" s="276" t="str">
        <f t="shared" si="96"/>
        <v/>
      </c>
      <c r="DV160" s="276" t="str">
        <f t="shared" si="97"/>
        <v/>
      </c>
      <c r="DW160" s="277" t="str">
        <f t="shared" si="83"/>
        <v/>
      </c>
      <c r="DX160" s="278" t="str">
        <f t="shared" si="84"/>
        <v>0</v>
      </c>
      <c r="DY160" s="279" t="str">
        <f t="shared" si="85"/>
        <v>0</v>
      </c>
      <c r="DZ160" s="280" t="str">
        <f t="shared" si="86"/>
        <v/>
      </c>
      <c r="EA160" s="335">
        <f t="shared" si="107"/>
        <v>0</v>
      </c>
      <c r="EB160" s="335">
        <f t="shared" si="108"/>
        <v>0</v>
      </c>
      <c r="EC160" s="335">
        <f t="shared" si="109"/>
        <v>0</v>
      </c>
    </row>
    <row r="161" spans="2:133" ht="27.75" customHeight="1" thickBot="1">
      <c r="B161" s="39"/>
      <c r="C161" s="146"/>
      <c r="D161" s="57"/>
      <c r="E161" s="43"/>
      <c r="F161" s="74"/>
      <c r="G161" s="74"/>
      <c r="H161" s="74"/>
      <c r="I161" s="74"/>
      <c r="J161" s="74"/>
      <c r="K161" s="37"/>
      <c r="L161" s="37"/>
      <c r="M161" s="37"/>
      <c r="N161" s="37"/>
      <c r="O161" s="22"/>
      <c r="P161" s="22"/>
      <c r="Q161" s="42"/>
      <c r="R161" s="39"/>
      <c r="S161" s="39"/>
      <c r="T161" s="39"/>
      <c r="U161" s="321"/>
      <c r="V161" s="327"/>
      <c r="W161" s="317" t="str">
        <f t="shared" si="98"/>
        <v>0</v>
      </c>
      <c r="X161" s="101"/>
      <c r="Y161" s="40"/>
      <c r="Z161" s="41"/>
      <c r="AA161" s="40"/>
      <c r="AB161" s="40"/>
      <c r="AC161" s="40"/>
      <c r="AD161" s="40" t="str">
        <f t="shared" si="80"/>
        <v/>
      </c>
      <c r="AE161" s="186"/>
      <c r="AF161" s="106" t="str">
        <f t="shared" si="87"/>
        <v>0</v>
      </c>
      <c r="AG161" s="99">
        <f t="shared" si="110"/>
        <v>0</v>
      </c>
      <c r="AH161" s="105" t="str">
        <f t="shared" si="111"/>
        <v>0</v>
      </c>
      <c r="AI161" s="106" t="str">
        <f t="shared" si="99"/>
        <v>0</v>
      </c>
      <c r="AJ161" s="99" t="str">
        <f t="shared" si="100"/>
        <v/>
      </c>
      <c r="AK161" s="1" t="str">
        <f t="shared" si="101"/>
        <v/>
      </c>
      <c r="AL161" s="1" t="str">
        <f t="shared" si="102"/>
        <v/>
      </c>
      <c r="AM161" s="1" t="str">
        <f t="shared" si="103"/>
        <v/>
      </c>
      <c r="AN161" s="164" t="str">
        <f t="shared" si="104"/>
        <v/>
      </c>
      <c r="AO161" s="337">
        <f t="shared" si="105"/>
        <v>0</v>
      </c>
      <c r="AP161" s="259"/>
      <c r="AQ161" s="273">
        <f t="shared" si="106"/>
        <v>0</v>
      </c>
      <c r="DF161" s="104">
        <f t="shared" si="82"/>
        <v>0</v>
      </c>
      <c r="DG161" s="39" t="str">
        <f t="shared" si="112"/>
        <v/>
      </c>
      <c r="DH161" s="39" t="str">
        <f t="shared" si="113"/>
        <v/>
      </c>
      <c r="DJ161" s="98">
        <f t="shared" si="81"/>
        <v>0</v>
      </c>
      <c r="DK161" s="93" t="e">
        <f>VLOOKUP(H161,'PORT PRODUCTIVITY 1'!$A$25:$G$83,2,FALSE)</f>
        <v>#N/A</v>
      </c>
      <c r="DL161" s="97" t="str">
        <f t="shared" si="88"/>
        <v/>
      </c>
      <c r="DM161" s="97" t="str">
        <f t="shared" si="89"/>
        <v/>
      </c>
      <c r="DN161" s="97" t="str">
        <f t="shared" si="90"/>
        <v/>
      </c>
      <c r="DO161" s="97" t="str">
        <f t="shared" si="91"/>
        <v/>
      </c>
      <c r="DP161" s="94" t="e">
        <f>VLOOKUP(H161,'PORT PRODUCTIVITY 1'!$A$25:$G$83,3,FALSE)</f>
        <v>#N/A</v>
      </c>
      <c r="DQ161" s="276" t="str">
        <f t="shared" si="92"/>
        <v/>
      </c>
      <c r="DR161" s="276" t="str">
        <f t="shared" si="93"/>
        <v/>
      </c>
      <c r="DS161" s="276" t="str">
        <f t="shared" si="94"/>
        <v/>
      </c>
      <c r="DT161" s="276" t="str">
        <f t="shared" si="95"/>
        <v/>
      </c>
      <c r="DU161" s="276" t="str">
        <f t="shared" si="96"/>
        <v/>
      </c>
      <c r="DV161" s="276" t="str">
        <f t="shared" si="97"/>
        <v/>
      </c>
      <c r="DW161" s="277" t="str">
        <f t="shared" si="83"/>
        <v/>
      </c>
      <c r="DX161" s="278" t="str">
        <f t="shared" si="84"/>
        <v>0</v>
      </c>
      <c r="DY161" s="279" t="str">
        <f t="shared" si="85"/>
        <v>0</v>
      </c>
      <c r="DZ161" s="280" t="str">
        <f t="shared" si="86"/>
        <v/>
      </c>
      <c r="EA161" s="335">
        <f t="shared" si="107"/>
        <v>0</v>
      </c>
      <c r="EB161" s="335">
        <f t="shared" si="108"/>
        <v>0</v>
      </c>
      <c r="EC161" s="335">
        <f t="shared" si="109"/>
        <v>0</v>
      </c>
    </row>
    <row r="162" spans="2:133" ht="27.75" customHeight="1" thickBot="1">
      <c r="B162" s="39"/>
      <c r="C162" s="146"/>
      <c r="D162" s="57"/>
      <c r="E162" s="43"/>
      <c r="F162" s="74"/>
      <c r="G162" s="74"/>
      <c r="H162" s="74"/>
      <c r="I162" s="74"/>
      <c r="J162" s="74"/>
      <c r="K162" s="37"/>
      <c r="L162" s="37"/>
      <c r="M162" s="37"/>
      <c r="N162" s="37"/>
      <c r="O162" s="22"/>
      <c r="P162" s="22"/>
      <c r="Q162" s="42"/>
      <c r="R162" s="39"/>
      <c r="S162" s="39"/>
      <c r="T162" s="39"/>
      <c r="U162" s="321"/>
      <c r="V162" s="327"/>
      <c r="W162" s="317" t="str">
        <f t="shared" si="98"/>
        <v>0</v>
      </c>
      <c r="X162" s="101"/>
      <c r="Y162" s="40"/>
      <c r="Z162" s="41"/>
      <c r="AA162" s="40"/>
      <c r="AB162" s="40"/>
      <c r="AC162" s="40"/>
      <c r="AD162" s="40" t="str">
        <f t="shared" si="80"/>
        <v/>
      </c>
      <c r="AE162" s="186"/>
      <c r="AF162" s="106" t="str">
        <f t="shared" si="87"/>
        <v>0</v>
      </c>
      <c r="AG162" s="99">
        <f t="shared" si="110"/>
        <v>0</v>
      </c>
      <c r="AH162" s="105" t="str">
        <f t="shared" si="111"/>
        <v>0</v>
      </c>
      <c r="AI162" s="106" t="str">
        <f t="shared" si="99"/>
        <v>0</v>
      </c>
      <c r="AJ162" s="99" t="str">
        <f t="shared" si="100"/>
        <v/>
      </c>
      <c r="AK162" s="1" t="str">
        <f t="shared" si="101"/>
        <v/>
      </c>
      <c r="AL162" s="1" t="str">
        <f t="shared" si="102"/>
        <v/>
      </c>
      <c r="AM162" s="1" t="str">
        <f t="shared" si="103"/>
        <v/>
      </c>
      <c r="AN162" s="164" t="str">
        <f t="shared" si="104"/>
        <v/>
      </c>
      <c r="AO162" s="337">
        <f t="shared" si="105"/>
        <v>0</v>
      </c>
      <c r="AP162" s="259"/>
      <c r="AQ162" s="273">
        <f t="shared" si="106"/>
        <v>0</v>
      </c>
      <c r="DF162" s="104">
        <f t="shared" si="82"/>
        <v>0</v>
      </c>
      <c r="DG162" s="39" t="str">
        <f t="shared" si="112"/>
        <v/>
      </c>
      <c r="DH162" s="39" t="str">
        <f t="shared" si="113"/>
        <v/>
      </c>
      <c r="DJ162" s="98">
        <f t="shared" si="81"/>
        <v>0</v>
      </c>
      <c r="DK162" s="93" t="e">
        <f>VLOOKUP(H162,'PORT PRODUCTIVITY 1'!$A$25:$G$83,2,FALSE)</f>
        <v>#N/A</v>
      </c>
      <c r="DL162" s="97" t="str">
        <f t="shared" si="88"/>
        <v/>
      </c>
      <c r="DM162" s="97" t="str">
        <f t="shared" si="89"/>
        <v/>
      </c>
      <c r="DN162" s="97" t="str">
        <f t="shared" si="90"/>
        <v/>
      </c>
      <c r="DO162" s="97" t="str">
        <f t="shared" si="91"/>
        <v/>
      </c>
      <c r="DP162" s="94" t="e">
        <f>VLOOKUP(H162,'PORT PRODUCTIVITY 1'!$A$25:$G$83,3,FALSE)</f>
        <v>#N/A</v>
      </c>
      <c r="DQ162" s="276" t="str">
        <f t="shared" si="92"/>
        <v/>
      </c>
      <c r="DR162" s="276" t="str">
        <f t="shared" si="93"/>
        <v/>
      </c>
      <c r="DS162" s="276" t="str">
        <f t="shared" si="94"/>
        <v/>
      </c>
      <c r="DT162" s="276" t="str">
        <f t="shared" si="95"/>
        <v/>
      </c>
      <c r="DU162" s="276" t="str">
        <f t="shared" si="96"/>
        <v/>
      </c>
      <c r="DV162" s="276" t="str">
        <f t="shared" si="97"/>
        <v/>
      </c>
      <c r="DW162" s="277" t="str">
        <f t="shared" si="83"/>
        <v/>
      </c>
      <c r="DX162" s="278" t="str">
        <f t="shared" si="84"/>
        <v>0</v>
      </c>
      <c r="DY162" s="279" t="str">
        <f t="shared" si="85"/>
        <v>0</v>
      </c>
      <c r="DZ162" s="280" t="str">
        <f t="shared" si="86"/>
        <v/>
      </c>
      <c r="EA162" s="335">
        <f t="shared" si="107"/>
        <v>0</v>
      </c>
      <c r="EB162" s="335">
        <f t="shared" si="108"/>
        <v>0</v>
      </c>
      <c r="EC162" s="335">
        <f t="shared" si="109"/>
        <v>0</v>
      </c>
    </row>
    <row r="163" spans="2:133" ht="27.75" customHeight="1" thickBot="1">
      <c r="B163" s="39"/>
      <c r="C163" s="146"/>
      <c r="D163" s="57"/>
      <c r="E163" s="43"/>
      <c r="F163" s="74"/>
      <c r="G163" s="74"/>
      <c r="H163" s="74"/>
      <c r="I163" s="74"/>
      <c r="J163" s="74"/>
      <c r="K163" s="37"/>
      <c r="L163" s="37"/>
      <c r="M163" s="37"/>
      <c r="N163" s="37"/>
      <c r="O163" s="22"/>
      <c r="P163" s="22"/>
      <c r="Q163" s="42"/>
      <c r="R163" s="39"/>
      <c r="S163" s="39"/>
      <c r="T163" s="39"/>
      <c r="U163" s="321"/>
      <c r="V163" s="327"/>
      <c r="W163" s="317" t="str">
        <f t="shared" si="98"/>
        <v>0</v>
      </c>
      <c r="X163" s="101"/>
      <c r="Y163" s="40"/>
      <c r="Z163" s="41"/>
      <c r="AA163" s="40"/>
      <c r="AB163" s="40"/>
      <c r="AC163" s="40"/>
      <c r="AD163" s="40" t="str">
        <f t="shared" si="80"/>
        <v/>
      </c>
      <c r="AE163" s="186"/>
      <c r="AF163" s="106" t="str">
        <f t="shared" si="87"/>
        <v>0</v>
      </c>
      <c r="AG163" s="99">
        <f t="shared" si="110"/>
        <v>0</v>
      </c>
      <c r="AH163" s="105" t="str">
        <f t="shared" si="111"/>
        <v>0</v>
      </c>
      <c r="AI163" s="106" t="str">
        <f t="shared" si="99"/>
        <v>0</v>
      </c>
      <c r="AJ163" s="99" t="str">
        <f t="shared" si="100"/>
        <v/>
      </c>
      <c r="AK163" s="1" t="str">
        <f t="shared" si="101"/>
        <v/>
      </c>
      <c r="AL163" s="1" t="str">
        <f t="shared" si="102"/>
        <v/>
      </c>
      <c r="AM163" s="1" t="str">
        <f t="shared" si="103"/>
        <v/>
      </c>
      <c r="AN163" s="164" t="str">
        <f t="shared" si="104"/>
        <v/>
      </c>
      <c r="AO163" s="337">
        <f t="shared" si="105"/>
        <v>0</v>
      </c>
      <c r="AP163" s="259"/>
      <c r="AQ163" s="273">
        <f t="shared" si="106"/>
        <v>0</v>
      </c>
      <c r="DF163" s="104">
        <f t="shared" si="82"/>
        <v>0</v>
      </c>
      <c r="DG163" s="39" t="str">
        <f t="shared" si="112"/>
        <v/>
      </c>
      <c r="DH163" s="39" t="str">
        <f t="shared" si="113"/>
        <v/>
      </c>
      <c r="DJ163" s="98">
        <f t="shared" si="81"/>
        <v>0</v>
      </c>
      <c r="DK163" s="93" t="e">
        <f>VLOOKUP(H163,'PORT PRODUCTIVITY 1'!$A$25:$G$83,2,FALSE)</f>
        <v>#N/A</v>
      </c>
      <c r="DL163" s="97" t="str">
        <f t="shared" si="88"/>
        <v/>
      </c>
      <c r="DM163" s="97" t="str">
        <f t="shared" si="89"/>
        <v/>
      </c>
      <c r="DN163" s="97" t="str">
        <f t="shared" si="90"/>
        <v/>
      </c>
      <c r="DO163" s="97" t="str">
        <f t="shared" si="91"/>
        <v/>
      </c>
      <c r="DP163" s="94" t="e">
        <f>VLOOKUP(H163,'PORT PRODUCTIVITY 1'!$A$25:$G$83,3,FALSE)</f>
        <v>#N/A</v>
      </c>
      <c r="DQ163" s="276" t="str">
        <f t="shared" si="92"/>
        <v/>
      </c>
      <c r="DR163" s="276" t="str">
        <f t="shared" si="93"/>
        <v/>
      </c>
      <c r="DS163" s="276" t="str">
        <f t="shared" si="94"/>
        <v/>
      </c>
      <c r="DT163" s="276" t="str">
        <f t="shared" si="95"/>
        <v/>
      </c>
      <c r="DU163" s="276" t="str">
        <f t="shared" si="96"/>
        <v/>
      </c>
      <c r="DV163" s="276" t="str">
        <f t="shared" si="97"/>
        <v/>
      </c>
      <c r="DW163" s="277" t="str">
        <f t="shared" si="83"/>
        <v/>
      </c>
      <c r="DX163" s="278" t="str">
        <f t="shared" si="84"/>
        <v>0</v>
      </c>
      <c r="DY163" s="279" t="str">
        <f t="shared" si="85"/>
        <v>0</v>
      </c>
      <c r="DZ163" s="280" t="str">
        <f t="shared" si="86"/>
        <v/>
      </c>
      <c r="EA163" s="335">
        <f t="shared" si="107"/>
        <v>0</v>
      </c>
      <c r="EB163" s="335">
        <f t="shared" si="108"/>
        <v>0</v>
      </c>
      <c r="EC163" s="335">
        <f t="shared" si="109"/>
        <v>0</v>
      </c>
    </row>
    <row r="164" spans="2:133" ht="27.75" customHeight="1" thickBot="1">
      <c r="B164" s="39"/>
      <c r="C164" s="146"/>
      <c r="D164" s="57"/>
      <c r="E164" s="43"/>
      <c r="F164" s="74"/>
      <c r="G164" s="74"/>
      <c r="H164" s="74"/>
      <c r="I164" s="74"/>
      <c r="J164" s="74"/>
      <c r="K164" s="37"/>
      <c r="L164" s="37"/>
      <c r="M164" s="37"/>
      <c r="N164" s="37"/>
      <c r="O164" s="22"/>
      <c r="P164" s="22"/>
      <c r="Q164" s="42"/>
      <c r="R164" s="39"/>
      <c r="S164" s="39"/>
      <c r="T164" s="39"/>
      <c r="U164" s="321"/>
      <c r="V164" s="327"/>
      <c r="W164" s="317" t="str">
        <f t="shared" si="98"/>
        <v>0</v>
      </c>
      <c r="X164" s="101"/>
      <c r="Y164" s="40"/>
      <c r="Z164" s="41"/>
      <c r="AA164" s="40"/>
      <c r="AB164" s="40"/>
      <c r="AC164" s="40"/>
      <c r="AD164" s="40" t="str">
        <f t="shared" si="80"/>
        <v/>
      </c>
      <c r="AE164" s="186"/>
      <c r="AF164" s="106" t="str">
        <f t="shared" si="87"/>
        <v>0</v>
      </c>
      <c r="AG164" s="99">
        <f t="shared" si="110"/>
        <v>0</v>
      </c>
      <c r="AH164" s="105" t="str">
        <f t="shared" si="111"/>
        <v>0</v>
      </c>
      <c r="AI164" s="106" t="str">
        <f t="shared" si="99"/>
        <v>0</v>
      </c>
      <c r="AJ164" s="99" t="str">
        <f t="shared" si="100"/>
        <v/>
      </c>
      <c r="AK164" s="1" t="str">
        <f t="shared" si="101"/>
        <v/>
      </c>
      <c r="AL164" s="1" t="str">
        <f t="shared" si="102"/>
        <v/>
      </c>
      <c r="AM164" s="1" t="str">
        <f t="shared" si="103"/>
        <v/>
      </c>
      <c r="AN164" s="164" t="str">
        <f t="shared" si="104"/>
        <v/>
      </c>
      <c r="AO164" s="337">
        <f t="shared" si="105"/>
        <v>0</v>
      </c>
      <c r="AP164" s="259"/>
      <c r="AQ164" s="273">
        <f t="shared" si="106"/>
        <v>0</v>
      </c>
      <c r="DF164" s="104">
        <f t="shared" si="82"/>
        <v>0</v>
      </c>
      <c r="DG164" s="39" t="str">
        <f t="shared" si="112"/>
        <v/>
      </c>
      <c r="DH164" s="39" t="str">
        <f t="shared" si="113"/>
        <v/>
      </c>
      <c r="DJ164" s="98">
        <f t="shared" si="81"/>
        <v>0</v>
      </c>
      <c r="DK164" s="93" t="e">
        <f>VLOOKUP(H164,'PORT PRODUCTIVITY 1'!$A$25:$G$83,2,FALSE)</f>
        <v>#N/A</v>
      </c>
      <c r="DL164" s="97" t="str">
        <f t="shared" si="88"/>
        <v/>
      </c>
      <c r="DM164" s="97" t="str">
        <f t="shared" si="89"/>
        <v/>
      </c>
      <c r="DN164" s="97" t="str">
        <f t="shared" si="90"/>
        <v/>
      </c>
      <c r="DO164" s="97" t="str">
        <f t="shared" si="91"/>
        <v/>
      </c>
      <c r="DP164" s="94" t="e">
        <f>VLOOKUP(H164,'PORT PRODUCTIVITY 1'!$A$25:$G$83,3,FALSE)</f>
        <v>#N/A</v>
      </c>
      <c r="DQ164" s="276" t="str">
        <f t="shared" si="92"/>
        <v/>
      </c>
      <c r="DR164" s="276" t="str">
        <f t="shared" si="93"/>
        <v/>
      </c>
      <c r="DS164" s="276" t="str">
        <f t="shared" si="94"/>
        <v/>
      </c>
      <c r="DT164" s="276" t="str">
        <f t="shared" si="95"/>
        <v/>
      </c>
      <c r="DU164" s="276" t="str">
        <f t="shared" si="96"/>
        <v/>
      </c>
      <c r="DV164" s="276" t="str">
        <f t="shared" si="97"/>
        <v/>
      </c>
      <c r="DW164" s="277" t="str">
        <f t="shared" si="83"/>
        <v/>
      </c>
      <c r="DX164" s="278" t="str">
        <f t="shared" si="84"/>
        <v>0</v>
      </c>
      <c r="DY164" s="279" t="str">
        <f t="shared" si="85"/>
        <v>0</v>
      </c>
      <c r="DZ164" s="280" t="str">
        <f t="shared" si="86"/>
        <v/>
      </c>
      <c r="EA164" s="335">
        <f t="shared" si="107"/>
        <v>0</v>
      </c>
      <c r="EB164" s="335">
        <f t="shared" si="108"/>
        <v>0</v>
      </c>
      <c r="EC164" s="335">
        <f t="shared" si="109"/>
        <v>0</v>
      </c>
    </row>
    <row r="165" spans="2:133" ht="27.75" customHeight="1" thickBot="1">
      <c r="B165" s="39"/>
      <c r="C165" s="146"/>
      <c r="D165" s="57"/>
      <c r="E165" s="43"/>
      <c r="F165" s="74"/>
      <c r="G165" s="74"/>
      <c r="H165" s="74"/>
      <c r="I165" s="74"/>
      <c r="J165" s="74"/>
      <c r="K165" s="37"/>
      <c r="L165" s="37"/>
      <c r="M165" s="37"/>
      <c r="N165" s="37"/>
      <c r="O165" s="22"/>
      <c r="P165" s="22"/>
      <c r="Q165" s="42"/>
      <c r="R165" s="39"/>
      <c r="S165" s="39"/>
      <c r="T165" s="39"/>
      <c r="U165" s="321"/>
      <c r="V165" s="327"/>
      <c r="W165" s="317" t="str">
        <f t="shared" si="98"/>
        <v>0</v>
      </c>
      <c r="X165" s="101"/>
      <c r="Y165" s="40"/>
      <c r="Z165" s="41"/>
      <c r="AA165" s="40"/>
      <c r="AB165" s="40"/>
      <c r="AC165" s="40"/>
      <c r="AD165" s="40" t="str">
        <f t="shared" si="80"/>
        <v/>
      </c>
      <c r="AE165" s="186"/>
      <c r="AF165" s="106" t="str">
        <f t="shared" si="87"/>
        <v>0</v>
      </c>
      <c r="AG165" s="99">
        <f t="shared" si="110"/>
        <v>0</v>
      </c>
      <c r="AH165" s="105" t="str">
        <f t="shared" si="111"/>
        <v>0</v>
      </c>
      <c r="AI165" s="106" t="str">
        <f t="shared" si="99"/>
        <v>0</v>
      </c>
      <c r="AJ165" s="99" t="str">
        <f t="shared" si="100"/>
        <v/>
      </c>
      <c r="AK165" s="1" t="str">
        <f t="shared" si="101"/>
        <v/>
      </c>
      <c r="AL165" s="1" t="str">
        <f t="shared" si="102"/>
        <v/>
      </c>
      <c r="AM165" s="1" t="str">
        <f t="shared" si="103"/>
        <v/>
      </c>
      <c r="AN165" s="164" t="str">
        <f t="shared" si="104"/>
        <v/>
      </c>
      <c r="AO165" s="337">
        <f t="shared" si="105"/>
        <v>0</v>
      </c>
      <c r="AP165" s="259"/>
      <c r="AQ165" s="273">
        <f t="shared" si="106"/>
        <v>0</v>
      </c>
      <c r="DF165" s="104">
        <f t="shared" si="82"/>
        <v>0</v>
      </c>
      <c r="DG165" s="39" t="str">
        <f t="shared" si="112"/>
        <v/>
      </c>
      <c r="DH165" s="39" t="str">
        <f t="shared" si="113"/>
        <v/>
      </c>
      <c r="DJ165" s="98">
        <f t="shared" si="81"/>
        <v>0</v>
      </c>
      <c r="DK165" s="93" t="e">
        <f>VLOOKUP(H165,'PORT PRODUCTIVITY 1'!$A$25:$G$83,2,FALSE)</f>
        <v>#N/A</v>
      </c>
      <c r="DL165" s="97" t="str">
        <f t="shared" si="88"/>
        <v/>
      </c>
      <c r="DM165" s="97" t="str">
        <f t="shared" si="89"/>
        <v/>
      </c>
      <c r="DN165" s="97" t="str">
        <f t="shared" si="90"/>
        <v/>
      </c>
      <c r="DO165" s="97" t="str">
        <f t="shared" si="91"/>
        <v/>
      </c>
      <c r="DP165" s="94" t="e">
        <f>VLOOKUP(H165,'PORT PRODUCTIVITY 1'!$A$25:$G$83,3,FALSE)</f>
        <v>#N/A</v>
      </c>
      <c r="DQ165" s="276" t="str">
        <f t="shared" si="92"/>
        <v/>
      </c>
      <c r="DR165" s="276" t="str">
        <f t="shared" si="93"/>
        <v/>
      </c>
      <c r="DS165" s="276" t="str">
        <f t="shared" si="94"/>
        <v/>
      </c>
      <c r="DT165" s="276" t="str">
        <f t="shared" si="95"/>
        <v/>
      </c>
      <c r="DU165" s="276" t="str">
        <f t="shared" si="96"/>
        <v/>
      </c>
      <c r="DV165" s="276" t="str">
        <f t="shared" si="97"/>
        <v/>
      </c>
      <c r="DW165" s="277" t="str">
        <f t="shared" si="83"/>
        <v/>
      </c>
      <c r="DX165" s="278" t="str">
        <f t="shared" si="84"/>
        <v>0</v>
      </c>
      <c r="DY165" s="279" t="str">
        <f t="shared" si="85"/>
        <v>0</v>
      </c>
      <c r="DZ165" s="280" t="str">
        <f t="shared" si="86"/>
        <v/>
      </c>
      <c r="EA165" s="335">
        <f t="shared" si="107"/>
        <v>0</v>
      </c>
      <c r="EB165" s="335">
        <f t="shared" si="108"/>
        <v>0</v>
      </c>
      <c r="EC165" s="335">
        <f t="shared" si="109"/>
        <v>0</v>
      </c>
    </row>
    <row r="166" spans="2:133" ht="27.75" customHeight="1" thickBot="1">
      <c r="B166" s="39"/>
      <c r="C166" s="146"/>
      <c r="D166" s="57"/>
      <c r="E166" s="43"/>
      <c r="F166" s="74"/>
      <c r="G166" s="74"/>
      <c r="H166" s="74"/>
      <c r="I166" s="74"/>
      <c r="J166" s="74"/>
      <c r="K166" s="37"/>
      <c r="L166" s="37"/>
      <c r="M166" s="37"/>
      <c r="N166" s="37"/>
      <c r="O166" s="22"/>
      <c r="P166" s="22"/>
      <c r="Q166" s="42"/>
      <c r="R166" s="39"/>
      <c r="S166" s="39"/>
      <c r="T166" s="39"/>
      <c r="U166" s="321"/>
      <c r="V166" s="327"/>
      <c r="W166" s="317" t="str">
        <f t="shared" si="98"/>
        <v>0</v>
      </c>
      <c r="X166" s="101"/>
      <c r="Y166" s="40"/>
      <c r="Z166" s="41"/>
      <c r="AA166" s="40"/>
      <c r="AB166" s="40"/>
      <c r="AC166" s="40"/>
      <c r="AD166" s="40" t="str">
        <f t="shared" si="80"/>
        <v/>
      </c>
      <c r="AE166" s="186"/>
      <c r="AF166" s="106" t="str">
        <f t="shared" si="87"/>
        <v>0</v>
      </c>
      <c r="AG166" s="99">
        <f t="shared" si="110"/>
        <v>0</v>
      </c>
      <c r="AH166" s="105" t="str">
        <f t="shared" si="111"/>
        <v>0</v>
      </c>
      <c r="AI166" s="106" t="str">
        <f t="shared" si="99"/>
        <v>0</v>
      </c>
      <c r="AJ166" s="99" t="str">
        <f t="shared" si="100"/>
        <v/>
      </c>
      <c r="AK166" s="1" t="str">
        <f t="shared" si="101"/>
        <v/>
      </c>
      <c r="AL166" s="1" t="str">
        <f t="shared" si="102"/>
        <v/>
      </c>
      <c r="AM166" s="1" t="str">
        <f t="shared" si="103"/>
        <v/>
      </c>
      <c r="AN166" s="164" t="str">
        <f t="shared" si="104"/>
        <v/>
      </c>
      <c r="AO166" s="337">
        <f t="shared" si="105"/>
        <v>0</v>
      </c>
      <c r="AP166" s="259"/>
      <c r="AQ166" s="273">
        <f t="shared" si="106"/>
        <v>0</v>
      </c>
      <c r="DF166" s="104">
        <f t="shared" si="82"/>
        <v>0</v>
      </c>
      <c r="DG166" s="39" t="str">
        <f t="shared" si="112"/>
        <v/>
      </c>
      <c r="DH166" s="39" t="str">
        <f t="shared" si="113"/>
        <v/>
      </c>
      <c r="DJ166" s="98">
        <f t="shared" si="81"/>
        <v>0</v>
      </c>
      <c r="DK166" s="93" t="e">
        <f>VLOOKUP(H166,'PORT PRODUCTIVITY 1'!$A$25:$G$83,2,FALSE)</f>
        <v>#N/A</v>
      </c>
      <c r="DL166" s="97" t="str">
        <f t="shared" si="88"/>
        <v/>
      </c>
      <c r="DM166" s="97" t="str">
        <f t="shared" si="89"/>
        <v/>
      </c>
      <c r="DN166" s="97" t="str">
        <f t="shared" si="90"/>
        <v/>
      </c>
      <c r="DO166" s="97" t="str">
        <f t="shared" si="91"/>
        <v/>
      </c>
      <c r="DP166" s="94" t="e">
        <f>VLOOKUP(H166,'PORT PRODUCTIVITY 1'!$A$25:$G$83,3,FALSE)</f>
        <v>#N/A</v>
      </c>
      <c r="DQ166" s="276" t="str">
        <f t="shared" si="92"/>
        <v/>
      </c>
      <c r="DR166" s="276" t="str">
        <f t="shared" si="93"/>
        <v/>
      </c>
      <c r="DS166" s="276" t="str">
        <f t="shared" si="94"/>
        <v/>
      </c>
      <c r="DT166" s="276" t="str">
        <f t="shared" si="95"/>
        <v/>
      </c>
      <c r="DU166" s="276" t="str">
        <f t="shared" si="96"/>
        <v/>
      </c>
      <c r="DV166" s="276" t="str">
        <f t="shared" si="97"/>
        <v/>
      </c>
      <c r="DW166" s="277" t="str">
        <f t="shared" si="83"/>
        <v/>
      </c>
      <c r="DX166" s="278" t="str">
        <f t="shared" si="84"/>
        <v>0</v>
      </c>
      <c r="DY166" s="279" t="str">
        <f t="shared" si="85"/>
        <v>0</v>
      </c>
      <c r="DZ166" s="280" t="str">
        <f t="shared" si="86"/>
        <v/>
      </c>
      <c r="EA166" s="335">
        <f t="shared" si="107"/>
        <v>0</v>
      </c>
      <c r="EB166" s="335">
        <f t="shared" si="108"/>
        <v>0</v>
      </c>
      <c r="EC166" s="335">
        <f t="shared" si="109"/>
        <v>0</v>
      </c>
    </row>
    <row r="167" spans="2:133" ht="27.75" customHeight="1" thickBot="1">
      <c r="B167" s="39"/>
      <c r="C167" s="146"/>
      <c r="D167" s="57"/>
      <c r="E167" s="43"/>
      <c r="F167" s="74"/>
      <c r="G167" s="74"/>
      <c r="H167" s="74"/>
      <c r="I167" s="74"/>
      <c r="J167" s="74"/>
      <c r="K167" s="37"/>
      <c r="L167" s="37"/>
      <c r="M167" s="37"/>
      <c r="N167" s="37"/>
      <c r="O167" s="22"/>
      <c r="P167" s="22"/>
      <c r="Q167" s="42"/>
      <c r="R167" s="39"/>
      <c r="S167" s="39"/>
      <c r="T167" s="39"/>
      <c r="U167" s="321"/>
      <c r="V167" s="327"/>
      <c r="W167" s="317" t="str">
        <f t="shared" si="98"/>
        <v>0</v>
      </c>
      <c r="X167" s="101"/>
      <c r="Y167" s="40"/>
      <c r="Z167" s="41"/>
      <c r="AA167" s="40"/>
      <c r="AB167" s="40"/>
      <c r="AC167" s="40"/>
      <c r="AD167" s="40" t="str">
        <f t="shared" si="80"/>
        <v/>
      </c>
      <c r="AE167" s="186"/>
      <c r="AF167" s="106" t="str">
        <f t="shared" si="87"/>
        <v>0</v>
      </c>
      <c r="AG167" s="99">
        <f t="shared" si="110"/>
        <v>0</v>
      </c>
      <c r="AH167" s="105" t="str">
        <f t="shared" si="111"/>
        <v>0</v>
      </c>
      <c r="AI167" s="106" t="str">
        <f t="shared" si="99"/>
        <v>0</v>
      </c>
      <c r="AJ167" s="99" t="str">
        <f t="shared" si="100"/>
        <v/>
      </c>
      <c r="AK167" s="1" t="str">
        <f t="shared" si="101"/>
        <v/>
      </c>
      <c r="AL167" s="1" t="str">
        <f t="shared" si="102"/>
        <v/>
      </c>
      <c r="AM167" s="1" t="str">
        <f t="shared" si="103"/>
        <v/>
      </c>
      <c r="AN167" s="164" t="str">
        <f t="shared" si="104"/>
        <v/>
      </c>
      <c r="AO167" s="337">
        <f t="shared" si="105"/>
        <v>0</v>
      </c>
      <c r="AP167" s="259"/>
      <c r="AQ167" s="273">
        <f t="shared" si="106"/>
        <v>0</v>
      </c>
      <c r="DF167" s="104">
        <f t="shared" si="82"/>
        <v>0</v>
      </c>
      <c r="DG167" s="39" t="str">
        <f t="shared" si="112"/>
        <v/>
      </c>
      <c r="DH167" s="39" t="str">
        <f t="shared" si="113"/>
        <v/>
      </c>
      <c r="DJ167" s="98">
        <f t="shared" si="81"/>
        <v>0</v>
      </c>
      <c r="DK167" s="93" t="e">
        <f>VLOOKUP(H167,'PORT PRODUCTIVITY 1'!$A$25:$G$83,2,FALSE)</f>
        <v>#N/A</v>
      </c>
      <c r="DL167" s="97" t="str">
        <f t="shared" si="88"/>
        <v/>
      </c>
      <c r="DM167" s="97" t="str">
        <f t="shared" si="89"/>
        <v/>
      </c>
      <c r="DN167" s="97" t="str">
        <f t="shared" si="90"/>
        <v/>
      </c>
      <c r="DO167" s="97" t="str">
        <f t="shared" si="91"/>
        <v/>
      </c>
      <c r="DP167" s="94" t="e">
        <f>VLOOKUP(H167,'PORT PRODUCTIVITY 1'!$A$25:$G$83,3,FALSE)</f>
        <v>#N/A</v>
      </c>
      <c r="DQ167" s="276" t="str">
        <f t="shared" si="92"/>
        <v/>
      </c>
      <c r="DR167" s="276" t="str">
        <f t="shared" si="93"/>
        <v/>
      </c>
      <c r="DS167" s="276" t="str">
        <f t="shared" si="94"/>
        <v/>
      </c>
      <c r="DT167" s="276" t="str">
        <f t="shared" si="95"/>
        <v/>
      </c>
      <c r="DU167" s="276" t="str">
        <f t="shared" si="96"/>
        <v/>
      </c>
      <c r="DV167" s="276" t="str">
        <f t="shared" si="97"/>
        <v/>
      </c>
      <c r="DW167" s="277" t="str">
        <f t="shared" si="83"/>
        <v/>
      </c>
      <c r="DX167" s="278" t="str">
        <f t="shared" si="84"/>
        <v>0</v>
      </c>
      <c r="DY167" s="279" t="str">
        <f t="shared" si="85"/>
        <v>0</v>
      </c>
      <c r="DZ167" s="280" t="str">
        <f t="shared" si="86"/>
        <v/>
      </c>
      <c r="EA167" s="335">
        <f t="shared" si="107"/>
        <v>0</v>
      </c>
      <c r="EB167" s="335">
        <f t="shared" si="108"/>
        <v>0</v>
      </c>
      <c r="EC167" s="335">
        <f t="shared" si="109"/>
        <v>0</v>
      </c>
    </row>
    <row r="168" spans="2:133" ht="27.75" customHeight="1" thickBot="1">
      <c r="B168" s="39"/>
      <c r="C168" s="146"/>
      <c r="D168" s="57"/>
      <c r="E168" s="43"/>
      <c r="F168" s="74"/>
      <c r="G168" s="74"/>
      <c r="H168" s="74"/>
      <c r="I168" s="74"/>
      <c r="J168" s="74"/>
      <c r="K168" s="37"/>
      <c r="L168" s="37"/>
      <c r="M168" s="37"/>
      <c r="N168" s="37"/>
      <c r="O168" s="22"/>
      <c r="P168" s="22"/>
      <c r="Q168" s="42"/>
      <c r="R168" s="39"/>
      <c r="S168" s="39"/>
      <c r="T168" s="39"/>
      <c r="U168" s="321"/>
      <c r="V168" s="327"/>
      <c r="W168" s="317" t="str">
        <f t="shared" si="98"/>
        <v>0</v>
      </c>
      <c r="X168" s="101"/>
      <c r="Y168" s="40"/>
      <c r="Z168" s="41"/>
      <c r="AA168" s="40"/>
      <c r="AB168" s="40"/>
      <c r="AC168" s="40"/>
      <c r="AD168" s="40" t="str">
        <f t="shared" si="80"/>
        <v/>
      </c>
      <c r="AE168" s="186"/>
      <c r="AF168" s="106" t="str">
        <f t="shared" si="87"/>
        <v>0</v>
      </c>
      <c r="AG168" s="99">
        <f t="shared" si="110"/>
        <v>0</v>
      </c>
      <c r="AH168" s="105" t="str">
        <f t="shared" si="111"/>
        <v>0</v>
      </c>
      <c r="AI168" s="106" t="str">
        <f t="shared" si="99"/>
        <v>0</v>
      </c>
      <c r="AJ168" s="99" t="str">
        <f t="shared" si="100"/>
        <v/>
      </c>
      <c r="AK168" s="1" t="str">
        <f t="shared" si="101"/>
        <v/>
      </c>
      <c r="AL168" s="1" t="str">
        <f t="shared" si="102"/>
        <v/>
      </c>
      <c r="AM168" s="1" t="str">
        <f t="shared" si="103"/>
        <v/>
      </c>
      <c r="AN168" s="164" t="str">
        <f t="shared" si="104"/>
        <v/>
      </c>
      <c r="AO168" s="337">
        <f t="shared" si="105"/>
        <v>0</v>
      </c>
      <c r="AP168" s="259"/>
      <c r="AQ168" s="273">
        <f t="shared" si="106"/>
        <v>0</v>
      </c>
      <c r="DF168" s="104">
        <f t="shared" si="82"/>
        <v>0</v>
      </c>
      <c r="DG168" s="39" t="str">
        <f t="shared" si="112"/>
        <v/>
      </c>
      <c r="DH168" s="39" t="str">
        <f t="shared" si="113"/>
        <v/>
      </c>
      <c r="DJ168" s="98">
        <f t="shared" si="81"/>
        <v>0</v>
      </c>
      <c r="DK168" s="93" t="e">
        <f>VLOOKUP(H168,'PORT PRODUCTIVITY 1'!$A$25:$G$83,2,FALSE)</f>
        <v>#N/A</v>
      </c>
      <c r="DL168" s="97" t="str">
        <f t="shared" si="88"/>
        <v/>
      </c>
      <c r="DM168" s="97" t="str">
        <f t="shared" si="89"/>
        <v/>
      </c>
      <c r="DN168" s="97" t="str">
        <f t="shared" si="90"/>
        <v/>
      </c>
      <c r="DO168" s="97" t="str">
        <f t="shared" si="91"/>
        <v/>
      </c>
      <c r="DP168" s="94" t="e">
        <f>VLOOKUP(H168,'PORT PRODUCTIVITY 1'!$A$25:$G$83,3,FALSE)</f>
        <v>#N/A</v>
      </c>
      <c r="DQ168" s="276" t="str">
        <f t="shared" si="92"/>
        <v/>
      </c>
      <c r="DR168" s="276" t="str">
        <f t="shared" si="93"/>
        <v/>
      </c>
      <c r="DS168" s="276" t="str">
        <f t="shared" si="94"/>
        <v/>
      </c>
      <c r="DT168" s="276" t="str">
        <f t="shared" si="95"/>
        <v/>
      </c>
      <c r="DU168" s="276" t="str">
        <f t="shared" si="96"/>
        <v/>
      </c>
      <c r="DV168" s="276" t="str">
        <f t="shared" si="97"/>
        <v/>
      </c>
      <c r="DW168" s="277" t="str">
        <f t="shared" si="83"/>
        <v/>
      </c>
      <c r="DX168" s="278" t="str">
        <f t="shared" si="84"/>
        <v>0</v>
      </c>
      <c r="DY168" s="279" t="str">
        <f t="shared" si="85"/>
        <v>0</v>
      </c>
      <c r="DZ168" s="280" t="str">
        <f t="shared" si="86"/>
        <v/>
      </c>
      <c r="EA168" s="335">
        <f t="shared" si="107"/>
        <v>0</v>
      </c>
      <c r="EB168" s="335">
        <f t="shared" si="108"/>
        <v>0</v>
      </c>
      <c r="EC168" s="335">
        <f t="shared" si="109"/>
        <v>0</v>
      </c>
    </row>
    <row r="169" spans="2:133" ht="27.75" customHeight="1" thickBot="1">
      <c r="B169" s="39"/>
      <c r="C169" s="146"/>
      <c r="D169" s="57"/>
      <c r="E169" s="43"/>
      <c r="F169" s="74"/>
      <c r="G169" s="74"/>
      <c r="H169" s="74"/>
      <c r="I169" s="74"/>
      <c r="J169" s="74"/>
      <c r="K169" s="37"/>
      <c r="L169" s="37"/>
      <c r="M169" s="37"/>
      <c r="N169" s="37"/>
      <c r="O169" s="22"/>
      <c r="P169" s="22"/>
      <c r="Q169" s="42"/>
      <c r="R169" s="39"/>
      <c r="S169" s="39"/>
      <c r="T169" s="39"/>
      <c r="U169" s="321"/>
      <c r="V169" s="327"/>
      <c r="W169" s="317" t="str">
        <f t="shared" si="98"/>
        <v>0</v>
      </c>
      <c r="X169" s="101"/>
      <c r="Y169" s="40"/>
      <c r="Z169" s="41"/>
      <c r="AA169" s="40"/>
      <c r="AB169" s="40"/>
      <c r="AC169" s="40"/>
      <c r="AD169" s="40" t="str">
        <f t="shared" si="80"/>
        <v/>
      </c>
      <c r="AE169" s="186"/>
      <c r="AF169" s="106" t="str">
        <f t="shared" si="87"/>
        <v>0</v>
      </c>
      <c r="AG169" s="99">
        <f t="shared" si="110"/>
        <v>0</v>
      </c>
      <c r="AH169" s="105" t="str">
        <f t="shared" si="111"/>
        <v>0</v>
      </c>
      <c r="AI169" s="106" t="str">
        <f t="shared" si="99"/>
        <v>0</v>
      </c>
      <c r="AJ169" s="99" t="str">
        <f t="shared" si="100"/>
        <v/>
      </c>
      <c r="AK169" s="1" t="str">
        <f t="shared" si="101"/>
        <v/>
      </c>
      <c r="AL169" s="1" t="str">
        <f t="shared" si="102"/>
        <v/>
      </c>
      <c r="AM169" s="1" t="str">
        <f t="shared" si="103"/>
        <v/>
      </c>
      <c r="AN169" s="164" t="str">
        <f t="shared" si="104"/>
        <v/>
      </c>
      <c r="AO169" s="337">
        <f t="shared" si="105"/>
        <v>0</v>
      </c>
      <c r="AP169" s="259"/>
      <c r="AQ169" s="273">
        <f t="shared" si="106"/>
        <v>0</v>
      </c>
      <c r="DF169" s="104">
        <f t="shared" si="82"/>
        <v>0</v>
      </c>
      <c r="DG169" s="39" t="str">
        <f t="shared" si="112"/>
        <v/>
      </c>
      <c r="DH169" s="39" t="str">
        <f t="shared" si="113"/>
        <v/>
      </c>
      <c r="DJ169" s="98">
        <f t="shared" si="81"/>
        <v>0</v>
      </c>
      <c r="DK169" s="93" t="e">
        <f>VLOOKUP(H169,'PORT PRODUCTIVITY 1'!$A$25:$G$83,2,FALSE)</f>
        <v>#N/A</v>
      </c>
      <c r="DL169" s="97" t="str">
        <f t="shared" si="88"/>
        <v/>
      </c>
      <c r="DM169" s="97" t="str">
        <f t="shared" si="89"/>
        <v/>
      </c>
      <c r="DN169" s="97" t="str">
        <f t="shared" si="90"/>
        <v/>
      </c>
      <c r="DO169" s="97" t="str">
        <f t="shared" si="91"/>
        <v/>
      </c>
      <c r="DP169" s="94" t="e">
        <f>VLOOKUP(H169,'PORT PRODUCTIVITY 1'!$A$25:$G$83,3,FALSE)</f>
        <v>#N/A</v>
      </c>
      <c r="DQ169" s="276" t="str">
        <f t="shared" si="92"/>
        <v/>
      </c>
      <c r="DR169" s="276" t="str">
        <f t="shared" si="93"/>
        <v/>
      </c>
      <c r="DS169" s="276" t="str">
        <f t="shared" si="94"/>
        <v/>
      </c>
      <c r="DT169" s="276" t="str">
        <f t="shared" si="95"/>
        <v/>
      </c>
      <c r="DU169" s="276" t="str">
        <f t="shared" si="96"/>
        <v/>
      </c>
      <c r="DV169" s="276" t="str">
        <f t="shared" si="97"/>
        <v/>
      </c>
      <c r="DW169" s="277" t="str">
        <f t="shared" si="83"/>
        <v/>
      </c>
      <c r="DX169" s="278" t="str">
        <f t="shared" si="84"/>
        <v>0</v>
      </c>
      <c r="DY169" s="279" t="str">
        <f t="shared" si="85"/>
        <v>0</v>
      </c>
      <c r="DZ169" s="280" t="str">
        <f t="shared" si="86"/>
        <v/>
      </c>
      <c r="EA169" s="335">
        <f t="shared" si="107"/>
        <v>0</v>
      </c>
      <c r="EB169" s="335">
        <f t="shared" si="108"/>
        <v>0</v>
      </c>
      <c r="EC169" s="335">
        <f t="shared" si="109"/>
        <v>0</v>
      </c>
    </row>
    <row r="170" spans="2:133" ht="27.75" customHeight="1" thickBot="1">
      <c r="B170" s="39"/>
      <c r="C170" s="146"/>
      <c r="D170" s="57"/>
      <c r="E170" s="43"/>
      <c r="F170" s="74"/>
      <c r="G170" s="74"/>
      <c r="H170" s="74"/>
      <c r="I170" s="74"/>
      <c r="J170" s="74"/>
      <c r="K170" s="37"/>
      <c r="L170" s="37"/>
      <c r="M170" s="37"/>
      <c r="N170" s="37"/>
      <c r="O170" s="22"/>
      <c r="P170" s="22"/>
      <c r="Q170" s="42"/>
      <c r="R170" s="39"/>
      <c r="S170" s="39"/>
      <c r="T170" s="39"/>
      <c r="U170" s="321"/>
      <c r="V170" s="327"/>
      <c r="W170" s="317" t="str">
        <f t="shared" si="98"/>
        <v>0</v>
      </c>
      <c r="X170" s="101"/>
      <c r="Y170" s="40"/>
      <c r="Z170" s="41"/>
      <c r="AA170" s="40"/>
      <c r="AB170" s="40"/>
      <c r="AC170" s="40"/>
      <c r="AD170" s="40" t="str">
        <f t="shared" si="80"/>
        <v/>
      </c>
      <c r="AE170" s="186"/>
      <c r="AF170" s="106" t="str">
        <f t="shared" si="87"/>
        <v>0</v>
      </c>
      <c r="AG170" s="99">
        <f t="shared" si="110"/>
        <v>0</v>
      </c>
      <c r="AH170" s="105" t="str">
        <f t="shared" si="111"/>
        <v>0</v>
      </c>
      <c r="AI170" s="106" t="str">
        <f t="shared" si="99"/>
        <v>0</v>
      </c>
      <c r="AJ170" s="99" t="str">
        <f t="shared" si="100"/>
        <v/>
      </c>
      <c r="AK170" s="1" t="str">
        <f t="shared" si="101"/>
        <v/>
      </c>
      <c r="AL170" s="1" t="str">
        <f t="shared" si="102"/>
        <v/>
      </c>
      <c r="AM170" s="1" t="str">
        <f t="shared" si="103"/>
        <v/>
      </c>
      <c r="AN170" s="164" t="str">
        <f t="shared" si="104"/>
        <v/>
      </c>
      <c r="AO170" s="337">
        <f t="shared" si="105"/>
        <v>0</v>
      </c>
      <c r="AP170" s="259"/>
      <c r="AQ170" s="273">
        <f t="shared" si="106"/>
        <v>0</v>
      </c>
      <c r="DF170" s="104">
        <f t="shared" si="82"/>
        <v>0</v>
      </c>
      <c r="DG170" s="39" t="str">
        <f t="shared" si="112"/>
        <v/>
      </c>
      <c r="DH170" s="39" t="str">
        <f t="shared" si="113"/>
        <v/>
      </c>
      <c r="DJ170" s="98">
        <f t="shared" si="81"/>
        <v>0</v>
      </c>
      <c r="DK170" s="93" t="e">
        <f>VLOOKUP(H170,'PORT PRODUCTIVITY 1'!$A$25:$G$83,2,FALSE)</f>
        <v>#N/A</v>
      </c>
      <c r="DL170" s="97" t="str">
        <f t="shared" si="88"/>
        <v/>
      </c>
      <c r="DM170" s="97" t="str">
        <f t="shared" si="89"/>
        <v/>
      </c>
      <c r="DN170" s="97" t="str">
        <f t="shared" si="90"/>
        <v/>
      </c>
      <c r="DO170" s="97" t="str">
        <f t="shared" si="91"/>
        <v/>
      </c>
      <c r="DP170" s="94" t="e">
        <f>VLOOKUP(H170,'PORT PRODUCTIVITY 1'!$A$25:$G$83,3,FALSE)</f>
        <v>#N/A</v>
      </c>
      <c r="DQ170" s="276" t="str">
        <f t="shared" si="92"/>
        <v/>
      </c>
      <c r="DR170" s="276" t="str">
        <f t="shared" si="93"/>
        <v/>
      </c>
      <c r="DS170" s="276" t="str">
        <f t="shared" si="94"/>
        <v/>
      </c>
      <c r="DT170" s="276" t="str">
        <f t="shared" si="95"/>
        <v/>
      </c>
      <c r="DU170" s="276" t="str">
        <f t="shared" si="96"/>
        <v/>
      </c>
      <c r="DV170" s="276" t="str">
        <f t="shared" si="97"/>
        <v/>
      </c>
      <c r="DW170" s="277" t="str">
        <f t="shared" si="83"/>
        <v/>
      </c>
      <c r="DX170" s="278" t="str">
        <f t="shared" si="84"/>
        <v>0</v>
      </c>
      <c r="DY170" s="279" t="str">
        <f t="shared" si="85"/>
        <v>0</v>
      </c>
      <c r="DZ170" s="280" t="str">
        <f t="shared" si="86"/>
        <v/>
      </c>
      <c r="EA170" s="335">
        <f t="shared" si="107"/>
        <v>0</v>
      </c>
      <c r="EB170" s="335">
        <f t="shared" si="108"/>
        <v>0</v>
      </c>
      <c r="EC170" s="335">
        <f t="shared" si="109"/>
        <v>0</v>
      </c>
    </row>
    <row r="171" spans="2:133" ht="27.75" customHeight="1" thickBot="1">
      <c r="B171" s="39"/>
      <c r="C171" s="146"/>
      <c r="D171" s="57"/>
      <c r="E171" s="43"/>
      <c r="F171" s="74"/>
      <c r="G171" s="74"/>
      <c r="H171" s="74"/>
      <c r="I171" s="74"/>
      <c r="J171" s="74"/>
      <c r="K171" s="37"/>
      <c r="L171" s="37"/>
      <c r="M171" s="37"/>
      <c r="N171" s="37"/>
      <c r="O171" s="22"/>
      <c r="P171" s="22"/>
      <c r="Q171" s="42"/>
      <c r="R171" s="39"/>
      <c r="S171" s="39"/>
      <c r="T171" s="39"/>
      <c r="U171" s="321"/>
      <c r="V171" s="327"/>
      <c r="W171" s="317" t="str">
        <f t="shared" si="98"/>
        <v>0</v>
      </c>
      <c r="X171" s="101"/>
      <c r="Y171" s="40"/>
      <c r="Z171" s="41"/>
      <c r="AA171" s="40"/>
      <c r="AB171" s="40"/>
      <c r="AC171" s="40"/>
      <c r="AD171" s="40" t="str">
        <f t="shared" si="80"/>
        <v/>
      </c>
      <c r="AE171" s="186"/>
      <c r="AF171" s="106" t="str">
        <f t="shared" si="87"/>
        <v>0</v>
      </c>
      <c r="AG171" s="99">
        <f t="shared" si="110"/>
        <v>0</v>
      </c>
      <c r="AH171" s="105" t="str">
        <f t="shared" si="111"/>
        <v>0</v>
      </c>
      <c r="AI171" s="106" t="str">
        <f t="shared" si="99"/>
        <v>0</v>
      </c>
      <c r="AJ171" s="99" t="str">
        <f t="shared" si="100"/>
        <v/>
      </c>
      <c r="AK171" s="1" t="str">
        <f t="shared" si="101"/>
        <v/>
      </c>
      <c r="AL171" s="1" t="str">
        <f t="shared" si="102"/>
        <v/>
      </c>
      <c r="AM171" s="1" t="str">
        <f t="shared" si="103"/>
        <v/>
      </c>
      <c r="AN171" s="164" t="str">
        <f t="shared" si="104"/>
        <v/>
      </c>
      <c r="AO171" s="337">
        <f t="shared" si="105"/>
        <v>0</v>
      </c>
      <c r="AP171" s="259"/>
      <c r="AQ171" s="273">
        <f t="shared" si="106"/>
        <v>0</v>
      </c>
      <c r="DF171" s="104">
        <f t="shared" si="82"/>
        <v>0</v>
      </c>
      <c r="DG171" s="39" t="str">
        <f t="shared" si="112"/>
        <v/>
      </c>
      <c r="DH171" s="39" t="str">
        <f t="shared" si="113"/>
        <v/>
      </c>
      <c r="DJ171" s="98">
        <f t="shared" si="81"/>
        <v>0</v>
      </c>
      <c r="DK171" s="93" t="e">
        <f>VLOOKUP(H171,'PORT PRODUCTIVITY 1'!$A$25:$G$83,2,FALSE)</f>
        <v>#N/A</v>
      </c>
      <c r="DL171" s="97" t="str">
        <f t="shared" si="88"/>
        <v/>
      </c>
      <c r="DM171" s="97" t="str">
        <f t="shared" si="89"/>
        <v/>
      </c>
      <c r="DN171" s="97" t="str">
        <f t="shared" si="90"/>
        <v/>
      </c>
      <c r="DO171" s="97" t="str">
        <f t="shared" si="91"/>
        <v/>
      </c>
      <c r="DP171" s="94" t="e">
        <f>VLOOKUP(H171,'PORT PRODUCTIVITY 1'!$A$25:$G$83,3,FALSE)</f>
        <v>#N/A</v>
      </c>
      <c r="DQ171" s="276" t="str">
        <f t="shared" si="92"/>
        <v/>
      </c>
      <c r="DR171" s="276" t="str">
        <f t="shared" si="93"/>
        <v/>
      </c>
      <c r="DS171" s="276" t="str">
        <f t="shared" si="94"/>
        <v/>
      </c>
      <c r="DT171" s="276" t="str">
        <f t="shared" si="95"/>
        <v/>
      </c>
      <c r="DU171" s="276" t="str">
        <f t="shared" si="96"/>
        <v/>
      </c>
      <c r="DV171" s="276" t="str">
        <f t="shared" si="97"/>
        <v/>
      </c>
      <c r="DW171" s="277" t="str">
        <f t="shared" si="83"/>
        <v/>
      </c>
      <c r="DX171" s="278" t="str">
        <f t="shared" si="84"/>
        <v>0</v>
      </c>
      <c r="DY171" s="279" t="str">
        <f t="shared" si="85"/>
        <v>0</v>
      </c>
      <c r="DZ171" s="280" t="str">
        <f t="shared" si="86"/>
        <v/>
      </c>
      <c r="EA171" s="335">
        <f t="shared" si="107"/>
        <v>0</v>
      </c>
      <c r="EB171" s="335">
        <f t="shared" si="108"/>
        <v>0</v>
      </c>
      <c r="EC171" s="335">
        <f t="shared" si="109"/>
        <v>0</v>
      </c>
    </row>
    <row r="172" spans="2:133" ht="27.75" customHeight="1" thickBot="1">
      <c r="B172" s="39"/>
      <c r="C172" s="146"/>
      <c r="D172" s="57"/>
      <c r="E172" s="43"/>
      <c r="F172" s="74"/>
      <c r="G172" s="74"/>
      <c r="H172" s="74"/>
      <c r="I172" s="74"/>
      <c r="J172" s="74"/>
      <c r="K172" s="37"/>
      <c r="L172" s="37"/>
      <c r="M172" s="37"/>
      <c r="N172" s="37"/>
      <c r="O172" s="22"/>
      <c r="P172" s="22"/>
      <c r="Q172" s="42"/>
      <c r="R172" s="39"/>
      <c r="S172" s="39"/>
      <c r="T172" s="39"/>
      <c r="U172" s="321"/>
      <c r="V172" s="327"/>
      <c r="W172" s="317" t="str">
        <f t="shared" si="98"/>
        <v>0</v>
      </c>
      <c r="X172" s="101"/>
      <c r="Y172" s="40"/>
      <c r="Z172" s="41"/>
      <c r="AA172" s="40"/>
      <c r="AB172" s="40"/>
      <c r="AC172" s="40"/>
      <c r="AD172" s="40" t="str">
        <f t="shared" si="80"/>
        <v/>
      </c>
      <c r="AE172" s="186"/>
      <c r="AF172" s="106" t="str">
        <f t="shared" si="87"/>
        <v>0</v>
      </c>
      <c r="AG172" s="99">
        <f t="shared" si="110"/>
        <v>0</v>
      </c>
      <c r="AH172" s="105" t="str">
        <f t="shared" si="111"/>
        <v>0</v>
      </c>
      <c r="AI172" s="106" t="str">
        <f t="shared" si="99"/>
        <v>0</v>
      </c>
      <c r="AJ172" s="99" t="str">
        <f t="shared" si="100"/>
        <v/>
      </c>
      <c r="AK172" s="1" t="str">
        <f t="shared" si="101"/>
        <v/>
      </c>
      <c r="AL172" s="1" t="str">
        <f t="shared" si="102"/>
        <v/>
      </c>
      <c r="AM172" s="1" t="str">
        <f t="shared" si="103"/>
        <v/>
      </c>
      <c r="AN172" s="164" t="str">
        <f t="shared" si="104"/>
        <v/>
      </c>
      <c r="AO172" s="337">
        <f t="shared" si="105"/>
        <v>0</v>
      </c>
      <c r="AP172" s="259"/>
      <c r="AQ172" s="273">
        <f t="shared" si="106"/>
        <v>0</v>
      </c>
      <c r="DF172" s="104">
        <f t="shared" si="82"/>
        <v>0</v>
      </c>
      <c r="DG172" s="39" t="str">
        <f t="shared" si="112"/>
        <v/>
      </c>
      <c r="DH172" s="39" t="str">
        <f t="shared" si="113"/>
        <v/>
      </c>
      <c r="DJ172" s="98">
        <f t="shared" si="81"/>
        <v>0</v>
      </c>
      <c r="DK172" s="93" t="e">
        <f>VLOOKUP(H172,'PORT PRODUCTIVITY 1'!$A$25:$G$83,2,FALSE)</f>
        <v>#N/A</v>
      </c>
      <c r="DL172" s="97" t="str">
        <f t="shared" si="88"/>
        <v/>
      </c>
      <c r="DM172" s="97" t="str">
        <f t="shared" si="89"/>
        <v/>
      </c>
      <c r="DN172" s="97" t="str">
        <f t="shared" si="90"/>
        <v/>
      </c>
      <c r="DO172" s="97" t="str">
        <f t="shared" si="91"/>
        <v/>
      </c>
      <c r="DP172" s="94" t="e">
        <f>VLOOKUP(H172,'PORT PRODUCTIVITY 1'!$A$25:$G$83,3,FALSE)</f>
        <v>#N/A</v>
      </c>
      <c r="DQ172" s="276" t="str">
        <f t="shared" si="92"/>
        <v/>
      </c>
      <c r="DR172" s="276" t="str">
        <f t="shared" si="93"/>
        <v/>
      </c>
      <c r="DS172" s="276" t="str">
        <f t="shared" si="94"/>
        <v/>
      </c>
      <c r="DT172" s="276" t="str">
        <f t="shared" si="95"/>
        <v/>
      </c>
      <c r="DU172" s="276" t="str">
        <f t="shared" si="96"/>
        <v/>
      </c>
      <c r="DV172" s="276" t="str">
        <f t="shared" si="97"/>
        <v/>
      </c>
      <c r="DW172" s="277" t="str">
        <f t="shared" si="83"/>
        <v/>
      </c>
      <c r="DX172" s="278" t="str">
        <f t="shared" si="84"/>
        <v>0</v>
      </c>
      <c r="DY172" s="279" t="str">
        <f t="shared" si="85"/>
        <v>0</v>
      </c>
      <c r="DZ172" s="280" t="str">
        <f t="shared" si="86"/>
        <v/>
      </c>
      <c r="EA172" s="335">
        <f t="shared" si="107"/>
        <v>0</v>
      </c>
      <c r="EB172" s="335">
        <f t="shared" si="108"/>
        <v>0</v>
      </c>
      <c r="EC172" s="335">
        <f t="shared" si="109"/>
        <v>0</v>
      </c>
    </row>
    <row r="173" spans="2:133" ht="27.75" customHeight="1" thickBot="1">
      <c r="B173" s="39"/>
      <c r="C173" s="146"/>
      <c r="D173" s="57"/>
      <c r="E173" s="43"/>
      <c r="F173" s="74"/>
      <c r="G173" s="74"/>
      <c r="H173" s="74"/>
      <c r="I173" s="74"/>
      <c r="J173" s="74"/>
      <c r="K173" s="37"/>
      <c r="L173" s="37"/>
      <c r="M173" s="37"/>
      <c r="N173" s="37"/>
      <c r="O173" s="22"/>
      <c r="P173" s="22"/>
      <c r="Q173" s="42"/>
      <c r="R173" s="39"/>
      <c r="S173" s="39"/>
      <c r="T173" s="39"/>
      <c r="U173" s="321"/>
      <c r="V173" s="327"/>
      <c r="W173" s="317" t="str">
        <f t="shared" si="98"/>
        <v>0</v>
      </c>
      <c r="X173" s="101"/>
      <c r="Y173" s="40"/>
      <c r="Z173" s="41"/>
      <c r="AA173" s="40"/>
      <c r="AB173" s="40"/>
      <c r="AC173" s="40"/>
      <c r="AD173" s="40" t="str">
        <f t="shared" si="80"/>
        <v/>
      </c>
      <c r="AE173" s="186"/>
      <c r="AF173" s="106" t="str">
        <f t="shared" si="87"/>
        <v>0</v>
      </c>
      <c r="AG173" s="99">
        <f t="shared" si="110"/>
        <v>0</v>
      </c>
      <c r="AH173" s="105" t="str">
        <f t="shared" si="111"/>
        <v>0</v>
      </c>
      <c r="AI173" s="106" t="str">
        <f t="shared" si="99"/>
        <v>0</v>
      </c>
      <c r="AJ173" s="99" t="str">
        <f t="shared" si="100"/>
        <v/>
      </c>
      <c r="AK173" s="1" t="str">
        <f t="shared" si="101"/>
        <v/>
      </c>
      <c r="AL173" s="1" t="str">
        <f t="shared" si="102"/>
        <v/>
      </c>
      <c r="AM173" s="1" t="str">
        <f t="shared" si="103"/>
        <v/>
      </c>
      <c r="AN173" s="164" t="str">
        <f t="shared" si="104"/>
        <v/>
      </c>
      <c r="AO173" s="337">
        <f t="shared" si="105"/>
        <v>0</v>
      </c>
      <c r="AP173" s="259"/>
      <c r="AQ173" s="273">
        <f t="shared" si="106"/>
        <v>0</v>
      </c>
      <c r="DF173" s="104">
        <f t="shared" si="82"/>
        <v>0</v>
      </c>
      <c r="DG173" s="39" t="str">
        <f t="shared" si="112"/>
        <v/>
      </c>
      <c r="DH173" s="39" t="str">
        <f t="shared" si="113"/>
        <v/>
      </c>
      <c r="DJ173" s="98">
        <f t="shared" si="81"/>
        <v>0</v>
      </c>
      <c r="DK173" s="93" t="e">
        <f>VLOOKUP(H173,'PORT PRODUCTIVITY 1'!$A$25:$G$83,2,FALSE)</f>
        <v>#N/A</v>
      </c>
      <c r="DL173" s="97" t="str">
        <f t="shared" si="88"/>
        <v/>
      </c>
      <c r="DM173" s="97" t="str">
        <f t="shared" si="89"/>
        <v/>
      </c>
      <c r="DN173" s="97" t="str">
        <f t="shared" si="90"/>
        <v/>
      </c>
      <c r="DO173" s="97" t="str">
        <f t="shared" si="91"/>
        <v/>
      </c>
      <c r="DP173" s="94" t="e">
        <f>VLOOKUP(H173,'PORT PRODUCTIVITY 1'!$A$25:$G$83,3,FALSE)</f>
        <v>#N/A</v>
      </c>
      <c r="DQ173" s="276" t="str">
        <f t="shared" si="92"/>
        <v/>
      </c>
      <c r="DR173" s="276" t="str">
        <f t="shared" si="93"/>
        <v/>
      </c>
      <c r="DS173" s="276" t="str">
        <f t="shared" si="94"/>
        <v/>
      </c>
      <c r="DT173" s="276" t="str">
        <f t="shared" si="95"/>
        <v/>
      </c>
      <c r="DU173" s="276" t="str">
        <f t="shared" si="96"/>
        <v/>
      </c>
      <c r="DV173" s="276" t="str">
        <f t="shared" si="97"/>
        <v/>
      </c>
      <c r="DW173" s="277" t="str">
        <f t="shared" si="83"/>
        <v/>
      </c>
      <c r="DX173" s="278" t="str">
        <f t="shared" si="84"/>
        <v>0</v>
      </c>
      <c r="DY173" s="279" t="str">
        <f t="shared" si="85"/>
        <v>0</v>
      </c>
      <c r="DZ173" s="280" t="str">
        <f t="shared" si="86"/>
        <v/>
      </c>
      <c r="EA173" s="335">
        <f t="shared" si="107"/>
        <v>0</v>
      </c>
      <c r="EB173" s="335">
        <f t="shared" si="108"/>
        <v>0</v>
      </c>
      <c r="EC173" s="335">
        <f t="shared" si="109"/>
        <v>0</v>
      </c>
    </row>
    <row r="174" spans="2:133" ht="27.75" customHeight="1" thickBot="1">
      <c r="B174" s="39"/>
      <c r="C174" s="146"/>
      <c r="D174" s="57"/>
      <c r="E174" s="43"/>
      <c r="F174" s="74"/>
      <c r="G174" s="74"/>
      <c r="H174" s="74"/>
      <c r="I174" s="74"/>
      <c r="J174" s="74"/>
      <c r="K174" s="37"/>
      <c r="L174" s="37"/>
      <c r="M174" s="37"/>
      <c r="N174" s="37"/>
      <c r="O174" s="22"/>
      <c r="P174" s="22"/>
      <c r="Q174" s="42"/>
      <c r="R174" s="39"/>
      <c r="S174" s="39"/>
      <c r="T174" s="39"/>
      <c r="U174" s="321"/>
      <c r="V174" s="327"/>
      <c r="W174" s="317" t="str">
        <f t="shared" si="98"/>
        <v>0</v>
      </c>
      <c r="X174" s="101"/>
      <c r="Y174" s="40"/>
      <c r="Z174" s="41"/>
      <c r="AA174" s="40"/>
      <c r="AB174" s="40"/>
      <c r="AC174" s="40"/>
      <c r="AD174" s="40" t="str">
        <f t="shared" si="80"/>
        <v/>
      </c>
      <c r="AE174" s="186"/>
      <c r="AF174" s="106" t="str">
        <f t="shared" si="87"/>
        <v>0</v>
      </c>
      <c r="AG174" s="99">
        <f t="shared" si="110"/>
        <v>0</v>
      </c>
      <c r="AH174" s="105" t="str">
        <f t="shared" si="111"/>
        <v>0</v>
      </c>
      <c r="AI174" s="106" t="str">
        <f t="shared" si="99"/>
        <v>0</v>
      </c>
      <c r="AJ174" s="99" t="str">
        <f t="shared" si="100"/>
        <v/>
      </c>
      <c r="AK174" s="1" t="str">
        <f t="shared" si="101"/>
        <v/>
      </c>
      <c r="AL174" s="1" t="str">
        <f t="shared" si="102"/>
        <v/>
      </c>
      <c r="AM174" s="1" t="str">
        <f t="shared" si="103"/>
        <v/>
      </c>
      <c r="AN174" s="164" t="str">
        <f t="shared" si="104"/>
        <v/>
      </c>
      <c r="AO174" s="337">
        <f t="shared" si="105"/>
        <v>0</v>
      </c>
      <c r="AP174" s="259"/>
      <c r="AQ174" s="273">
        <f t="shared" si="106"/>
        <v>0</v>
      </c>
      <c r="DF174" s="104">
        <f t="shared" si="82"/>
        <v>0</v>
      </c>
      <c r="DG174" s="39" t="str">
        <f t="shared" si="112"/>
        <v/>
      </c>
      <c r="DH174" s="39" t="str">
        <f t="shared" si="113"/>
        <v/>
      </c>
      <c r="DJ174" s="98">
        <f t="shared" si="81"/>
        <v>0</v>
      </c>
      <c r="DK174" s="93" t="e">
        <f>VLOOKUP(H174,'PORT PRODUCTIVITY 1'!$A$25:$G$83,2,FALSE)</f>
        <v>#N/A</v>
      </c>
      <c r="DL174" s="97" t="str">
        <f t="shared" si="88"/>
        <v/>
      </c>
      <c r="DM174" s="97" t="str">
        <f t="shared" si="89"/>
        <v/>
      </c>
      <c r="DN174" s="97" t="str">
        <f t="shared" si="90"/>
        <v/>
      </c>
      <c r="DO174" s="97" t="str">
        <f t="shared" si="91"/>
        <v/>
      </c>
      <c r="DP174" s="94" t="e">
        <f>VLOOKUP(H174,'PORT PRODUCTIVITY 1'!$A$25:$G$83,3,FALSE)</f>
        <v>#N/A</v>
      </c>
      <c r="DQ174" s="276" t="str">
        <f t="shared" si="92"/>
        <v/>
      </c>
      <c r="DR174" s="276" t="str">
        <f t="shared" si="93"/>
        <v/>
      </c>
      <c r="DS174" s="276" t="str">
        <f t="shared" si="94"/>
        <v/>
      </c>
      <c r="DT174" s="276" t="str">
        <f t="shared" si="95"/>
        <v/>
      </c>
      <c r="DU174" s="276" t="str">
        <f t="shared" si="96"/>
        <v/>
      </c>
      <c r="DV174" s="276" t="str">
        <f t="shared" si="97"/>
        <v/>
      </c>
      <c r="DW174" s="277" t="str">
        <f t="shared" si="83"/>
        <v/>
      </c>
      <c r="DX174" s="278" t="str">
        <f t="shared" si="84"/>
        <v>0</v>
      </c>
      <c r="DY174" s="279" t="str">
        <f t="shared" si="85"/>
        <v>0</v>
      </c>
      <c r="DZ174" s="280" t="str">
        <f t="shared" si="86"/>
        <v/>
      </c>
      <c r="EA174" s="335">
        <f t="shared" si="107"/>
        <v>0</v>
      </c>
      <c r="EB174" s="335">
        <f t="shared" si="108"/>
        <v>0</v>
      </c>
      <c r="EC174" s="335">
        <f t="shared" si="109"/>
        <v>0</v>
      </c>
    </row>
    <row r="175" spans="2:133" ht="27.75" customHeight="1" thickBot="1">
      <c r="B175" s="39"/>
      <c r="C175" s="146"/>
      <c r="D175" s="57"/>
      <c r="E175" s="43"/>
      <c r="F175" s="74"/>
      <c r="G175" s="74"/>
      <c r="H175" s="74"/>
      <c r="I175" s="74"/>
      <c r="J175" s="74"/>
      <c r="K175" s="37"/>
      <c r="L175" s="37"/>
      <c r="M175" s="37"/>
      <c r="N175" s="37"/>
      <c r="O175" s="22"/>
      <c r="P175" s="22"/>
      <c r="Q175" s="42"/>
      <c r="R175" s="39"/>
      <c r="S175" s="39"/>
      <c r="T175" s="39"/>
      <c r="U175" s="321"/>
      <c r="V175" s="327"/>
      <c r="W175" s="317" t="str">
        <f t="shared" si="98"/>
        <v>0</v>
      </c>
      <c r="X175" s="101"/>
      <c r="Y175" s="40"/>
      <c r="Z175" s="41"/>
      <c r="AA175" s="40"/>
      <c r="AB175" s="40"/>
      <c r="AC175" s="40"/>
      <c r="AD175" s="40" t="str">
        <f t="shared" si="80"/>
        <v/>
      </c>
      <c r="AE175" s="186"/>
      <c r="AF175" s="106" t="str">
        <f t="shared" ref="AF175:AF238" si="114">IFERROR((STDEV(X175:AD175)/100),"0")</f>
        <v>0</v>
      </c>
      <c r="AG175" s="99">
        <f t="shared" si="110"/>
        <v>0</v>
      </c>
      <c r="AH175" s="105" t="str">
        <f t="shared" si="111"/>
        <v>0</v>
      </c>
      <c r="AI175" s="106" t="str">
        <f t="shared" si="99"/>
        <v>0</v>
      </c>
      <c r="AJ175" s="99" t="str">
        <f t="shared" si="100"/>
        <v/>
      </c>
      <c r="AK175" s="1" t="str">
        <f t="shared" si="101"/>
        <v/>
      </c>
      <c r="AL175" s="1" t="str">
        <f t="shared" si="102"/>
        <v/>
      </c>
      <c r="AM175" s="1" t="str">
        <f t="shared" si="103"/>
        <v/>
      </c>
      <c r="AN175" s="164" t="str">
        <f t="shared" si="104"/>
        <v/>
      </c>
      <c r="AO175" s="337">
        <f t="shared" si="105"/>
        <v>0</v>
      </c>
      <c r="AP175" s="259"/>
      <c r="AQ175" s="273">
        <f t="shared" si="106"/>
        <v>0</v>
      </c>
      <c r="DF175" s="104">
        <f t="shared" si="82"/>
        <v>0</v>
      </c>
      <c r="DG175" s="39" t="str">
        <f t="shared" si="112"/>
        <v/>
      </c>
      <c r="DH175" s="39" t="str">
        <f t="shared" si="113"/>
        <v/>
      </c>
      <c r="DJ175" s="98">
        <f t="shared" si="81"/>
        <v>0</v>
      </c>
      <c r="DK175" s="93" t="e">
        <f>VLOOKUP(H175,'PORT PRODUCTIVITY 1'!$A$25:$G$83,2,FALSE)</f>
        <v>#N/A</v>
      </c>
      <c r="DL175" s="97" t="str">
        <f t="shared" si="88"/>
        <v/>
      </c>
      <c r="DM175" s="97" t="str">
        <f t="shared" si="89"/>
        <v/>
      </c>
      <c r="DN175" s="97" t="str">
        <f t="shared" si="90"/>
        <v/>
      </c>
      <c r="DO175" s="97" t="str">
        <f t="shared" si="91"/>
        <v/>
      </c>
      <c r="DP175" s="94" t="e">
        <f>VLOOKUP(H175,'PORT PRODUCTIVITY 1'!$A$25:$G$83,3,FALSE)</f>
        <v>#N/A</v>
      </c>
      <c r="DQ175" s="276" t="str">
        <f t="shared" si="92"/>
        <v/>
      </c>
      <c r="DR175" s="276" t="str">
        <f t="shared" si="93"/>
        <v/>
      </c>
      <c r="DS175" s="276" t="str">
        <f t="shared" si="94"/>
        <v/>
      </c>
      <c r="DT175" s="276" t="str">
        <f t="shared" si="95"/>
        <v/>
      </c>
      <c r="DU175" s="276" t="str">
        <f t="shared" si="96"/>
        <v/>
      </c>
      <c r="DV175" s="276" t="str">
        <f t="shared" si="97"/>
        <v/>
      </c>
      <c r="DW175" s="277" t="str">
        <f t="shared" si="83"/>
        <v/>
      </c>
      <c r="DX175" s="278" t="str">
        <f t="shared" si="84"/>
        <v>0</v>
      </c>
      <c r="DY175" s="279" t="str">
        <f t="shared" si="85"/>
        <v>0</v>
      </c>
      <c r="DZ175" s="280" t="str">
        <f t="shared" si="86"/>
        <v/>
      </c>
      <c r="EA175" s="335">
        <f t="shared" si="107"/>
        <v>0</v>
      </c>
      <c r="EB175" s="335">
        <f t="shared" si="108"/>
        <v>0</v>
      </c>
      <c r="EC175" s="335">
        <f t="shared" si="109"/>
        <v>0</v>
      </c>
    </row>
    <row r="176" spans="2:133" ht="27.75" customHeight="1" thickBot="1">
      <c r="B176" s="39"/>
      <c r="C176" s="146"/>
      <c r="D176" s="57"/>
      <c r="E176" s="43"/>
      <c r="F176" s="74"/>
      <c r="G176" s="74"/>
      <c r="H176" s="74"/>
      <c r="I176" s="74"/>
      <c r="J176" s="74"/>
      <c r="K176" s="37"/>
      <c r="L176" s="37"/>
      <c r="M176" s="37"/>
      <c r="N176" s="37"/>
      <c r="O176" s="22"/>
      <c r="P176" s="22"/>
      <c r="Q176" s="42"/>
      <c r="R176" s="39"/>
      <c r="S176" s="39"/>
      <c r="T176" s="39"/>
      <c r="U176" s="321"/>
      <c r="V176" s="327"/>
      <c r="W176" s="317" t="str">
        <f t="shared" si="98"/>
        <v>0</v>
      </c>
      <c r="X176" s="101"/>
      <c r="Y176" s="40"/>
      <c r="Z176" s="41"/>
      <c r="AA176" s="40"/>
      <c r="AB176" s="40"/>
      <c r="AC176" s="40"/>
      <c r="AD176" s="40" t="str">
        <f t="shared" si="80"/>
        <v/>
      </c>
      <c r="AE176" s="186"/>
      <c r="AF176" s="106" t="str">
        <f t="shared" si="114"/>
        <v>0</v>
      </c>
      <c r="AG176" s="99">
        <f t="shared" si="110"/>
        <v>0</v>
      </c>
      <c r="AH176" s="105" t="str">
        <f t="shared" si="111"/>
        <v>0</v>
      </c>
      <c r="AI176" s="106" t="str">
        <f t="shared" si="99"/>
        <v>0</v>
      </c>
      <c r="AJ176" s="99" t="str">
        <f t="shared" si="100"/>
        <v/>
      </c>
      <c r="AK176" s="1" t="str">
        <f t="shared" si="101"/>
        <v/>
      </c>
      <c r="AL176" s="1" t="str">
        <f t="shared" si="102"/>
        <v/>
      </c>
      <c r="AM176" s="1" t="str">
        <f t="shared" si="103"/>
        <v/>
      </c>
      <c r="AN176" s="164" t="str">
        <f t="shared" si="104"/>
        <v/>
      </c>
      <c r="AO176" s="337">
        <f t="shared" si="105"/>
        <v>0</v>
      </c>
      <c r="AP176" s="259"/>
      <c r="AQ176" s="273">
        <f t="shared" si="106"/>
        <v>0</v>
      </c>
      <c r="DF176" s="104">
        <f t="shared" si="82"/>
        <v>0</v>
      </c>
      <c r="DG176" s="39" t="str">
        <f t="shared" si="112"/>
        <v/>
      </c>
      <c r="DH176" s="39" t="str">
        <f t="shared" si="113"/>
        <v/>
      </c>
      <c r="DJ176" s="98">
        <f t="shared" si="81"/>
        <v>0</v>
      </c>
      <c r="DK176" s="93" t="e">
        <f>VLOOKUP(H176,'PORT PRODUCTIVITY 1'!$A$25:$G$83,2,FALSE)</f>
        <v>#N/A</v>
      </c>
      <c r="DL176" s="97" t="str">
        <f t="shared" si="88"/>
        <v/>
      </c>
      <c r="DM176" s="97" t="str">
        <f t="shared" si="89"/>
        <v/>
      </c>
      <c r="DN176" s="97" t="str">
        <f t="shared" si="90"/>
        <v/>
      </c>
      <c r="DO176" s="97" t="str">
        <f t="shared" si="91"/>
        <v/>
      </c>
      <c r="DP176" s="94" t="e">
        <f>VLOOKUP(H176,'PORT PRODUCTIVITY 1'!$A$25:$G$83,3,FALSE)</f>
        <v>#N/A</v>
      </c>
      <c r="DQ176" s="276" t="str">
        <f t="shared" si="92"/>
        <v/>
      </c>
      <c r="DR176" s="276" t="str">
        <f t="shared" si="93"/>
        <v/>
      </c>
      <c r="DS176" s="276" t="str">
        <f t="shared" si="94"/>
        <v/>
      </c>
      <c r="DT176" s="276" t="str">
        <f t="shared" si="95"/>
        <v/>
      </c>
      <c r="DU176" s="276" t="str">
        <f t="shared" si="96"/>
        <v/>
      </c>
      <c r="DV176" s="276" t="str">
        <f t="shared" si="97"/>
        <v/>
      </c>
      <c r="DW176" s="277" t="str">
        <f t="shared" si="83"/>
        <v/>
      </c>
      <c r="DX176" s="278" t="str">
        <f t="shared" si="84"/>
        <v>0</v>
      </c>
      <c r="DY176" s="279" t="str">
        <f t="shared" si="85"/>
        <v>0</v>
      </c>
      <c r="DZ176" s="280" t="str">
        <f t="shared" si="86"/>
        <v/>
      </c>
      <c r="EA176" s="335">
        <f t="shared" si="107"/>
        <v>0</v>
      </c>
      <c r="EB176" s="335">
        <f t="shared" si="108"/>
        <v>0</v>
      </c>
      <c r="EC176" s="335">
        <f t="shared" si="109"/>
        <v>0</v>
      </c>
    </row>
    <row r="177" spans="2:133" ht="27.75" customHeight="1" thickBot="1">
      <c r="B177" s="39"/>
      <c r="C177" s="146"/>
      <c r="D177" s="57"/>
      <c r="E177" s="43"/>
      <c r="F177" s="74"/>
      <c r="G177" s="74"/>
      <c r="H177" s="74"/>
      <c r="I177" s="74"/>
      <c r="J177" s="74"/>
      <c r="K177" s="37"/>
      <c r="L177" s="37"/>
      <c r="M177" s="37"/>
      <c r="N177" s="37"/>
      <c r="O177" s="22"/>
      <c r="P177" s="22"/>
      <c r="Q177" s="42"/>
      <c r="R177" s="39"/>
      <c r="S177" s="39"/>
      <c r="T177" s="39"/>
      <c r="U177" s="321"/>
      <c r="V177" s="327"/>
      <c r="W177" s="317" t="str">
        <f t="shared" si="98"/>
        <v>0</v>
      </c>
      <c r="X177" s="101"/>
      <c r="Y177" s="40"/>
      <c r="Z177" s="41"/>
      <c r="AA177" s="40"/>
      <c r="AB177" s="40"/>
      <c r="AC177" s="40"/>
      <c r="AD177" s="40" t="str">
        <f t="shared" si="80"/>
        <v/>
      </c>
      <c r="AE177" s="186"/>
      <c r="AF177" s="106" t="str">
        <f t="shared" si="114"/>
        <v>0</v>
      </c>
      <c r="AG177" s="99">
        <f t="shared" si="110"/>
        <v>0</v>
      </c>
      <c r="AH177" s="105" t="str">
        <f t="shared" si="111"/>
        <v>0</v>
      </c>
      <c r="AI177" s="106" t="str">
        <f t="shared" si="99"/>
        <v>0</v>
      </c>
      <c r="AJ177" s="99" t="str">
        <f t="shared" si="100"/>
        <v/>
      </c>
      <c r="AK177" s="1" t="str">
        <f t="shared" si="101"/>
        <v/>
      </c>
      <c r="AL177" s="1" t="str">
        <f t="shared" si="102"/>
        <v/>
      </c>
      <c r="AM177" s="1" t="str">
        <f t="shared" si="103"/>
        <v/>
      </c>
      <c r="AN177" s="164" t="str">
        <f t="shared" si="104"/>
        <v/>
      </c>
      <c r="AO177" s="337">
        <f t="shared" si="105"/>
        <v>0</v>
      </c>
      <c r="AP177" s="259"/>
      <c r="AQ177" s="273">
        <f t="shared" si="106"/>
        <v>0</v>
      </c>
      <c r="DF177" s="104">
        <f t="shared" si="82"/>
        <v>0</v>
      </c>
      <c r="DG177" s="39" t="str">
        <f t="shared" si="112"/>
        <v/>
      </c>
      <c r="DH177" s="39" t="str">
        <f t="shared" si="113"/>
        <v/>
      </c>
      <c r="DJ177" s="98">
        <f t="shared" si="81"/>
        <v>0</v>
      </c>
      <c r="DK177" s="93" t="e">
        <f>VLOOKUP(H177,'PORT PRODUCTIVITY 1'!$A$25:$G$83,2,FALSE)</f>
        <v>#N/A</v>
      </c>
      <c r="DL177" s="97" t="str">
        <f t="shared" si="88"/>
        <v/>
      </c>
      <c r="DM177" s="97" t="str">
        <f t="shared" si="89"/>
        <v/>
      </c>
      <c r="DN177" s="97" t="str">
        <f t="shared" si="90"/>
        <v/>
      </c>
      <c r="DO177" s="97" t="str">
        <f t="shared" si="91"/>
        <v/>
      </c>
      <c r="DP177" s="94" t="e">
        <f>VLOOKUP(H177,'PORT PRODUCTIVITY 1'!$A$25:$G$83,3,FALSE)</f>
        <v>#N/A</v>
      </c>
      <c r="DQ177" s="276" t="str">
        <f t="shared" si="92"/>
        <v/>
      </c>
      <c r="DR177" s="276" t="str">
        <f t="shared" si="93"/>
        <v/>
      </c>
      <c r="DS177" s="276" t="str">
        <f t="shared" si="94"/>
        <v/>
      </c>
      <c r="DT177" s="276" t="str">
        <f t="shared" si="95"/>
        <v/>
      </c>
      <c r="DU177" s="276" t="str">
        <f t="shared" si="96"/>
        <v/>
      </c>
      <c r="DV177" s="276" t="str">
        <f t="shared" si="97"/>
        <v/>
      </c>
      <c r="DW177" s="277" t="str">
        <f t="shared" si="83"/>
        <v/>
      </c>
      <c r="DX177" s="278" t="str">
        <f t="shared" si="84"/>
        <v>0</v>
      </c>
      <c r="DY177" s="279" t="str">
        <f t="shared" si="85"/>
        <v>0</v>
      </c>
      <c r="DZ177" s="280" t="str">
        <f t="shared" si="86"/>
        <v/>
      </c>
      <c r="EA177" s="335">
        <f t="shared" si="107"/>
        <v>0</v>
      </c>
      <c r="EB177" s="335">
        <f t="shared" si="108"/>
        <v>0</v>
      </c>
      <c r="EC177" s="335">
        <f t="shared" si="109"/>
        <v>0</v>
      </c>
    </row>
    <row r="178" spans="2:133" ht="27.75" customHeight="1" thickBot="1">
      <c r="B178" s="39"/>
      <c r="C178" s="146"/>
      <c r="D178" s="57"/>
      <c r="E178" s="43"/>
      <c r="F178" s="74"/>
      <c r="G178" s="74"/>
      <c r="H178" s="74"/>
      <c r="I178" s="74"/>
      <c r="J178" s="74"/>
      <c r="K178" s="37"/>
      <c r="L178" s="37"/>
      <c r="M178" s="37"/>
      <c r="N178" s="37"/>
      <c r="O178" s="22"/>
      <c r="P178" s="22"/>
      <c r="Q178" s="42"/>
      <c r="R178" s="39"/>
      <c r="S178" s="39"/>
      <c r="T178" s="39"/>
      <c r="U178" s="321"/>
      <c r="V178" s="327"/>
      <c r="W178" s="317" t="str">
        <f t="shared" si="98"/>
        <v>0</v>
      </c>
      <c r="X178" s="101"/>
      <c r="Y178" s="40"/>
      <c r="Z178" s="41"/>
      <c r="AA178" s="40"/>
      <c r="AB178" s="40"/>
      <c r="AC178" s="40"/>
      <c r="AD178" s="40" t="str">
        <f t="shared" si="80"/>
        <v/>
      </c>
      <c r="AE178" s="186"/>
      <c r="AF178" s="106" t="str">
        <f t="shared" si="114"/>
        <v>0</v>
      </c>
      <c r="AG178" s="99">
        <f t="shared" si="110"/>
        <v>0</v>
      </c>
      <c r="AH178" s="105" t="str">
        <f t="shared" si="111"/>
        <v>0</v>
      </c>
      <c r="AI178" s="106" t="str">
        <f t="shared" si="99"/>
        <v>0</v>
      </c>
      <c r="AJ178" s="99" t="str">
        <f t="shared" si="100"/>
        <v/>
      </c>
      <c r="AK178" s="1" t="str">
        <f t="shared" si="101"/>
        <v/>
      </c>
      <c r="AL178" s="1" t="str">
        <f t="shared" si="102"/>
        <v/>
      </c>
      <c r="AM178" s="1" t="str">
        <f t="shared" si="103"/>
        <v/>
      </c>
      <c r="AN178" s="164" t="str">
        <f t="shared" si="104"/>
        <v/>
      </c>
      <c r="AO178" s="337">
        <f t="shared" si="105"/>
        <v>0</v>
      </c>
      <c r="AP178" s="259"/>
      <c r="AQ178" s="273">
        <f t="shared" si="106"/>
        <v>0</v>
      </c>
      <c r="DF178" s="104">
        <f t="shared" si="82"/>
        <v>0</v>
      </c>
      <c r="DG178" s="39" t="str">
        <f t="shared" si="112"/>
        <v/>
      </c>
      <c r="DH178" s="39" t="str">
        <f t="shared" si="113"/>
        <v/>
      </c>
      <c r="DJ178" s="98">
        <f t="shared" si="81"/>
        <v>0</v>
      </c>
      <c r="DK178" s="93" t="e">
        <f>VLOOKUP(H178,'PORT PRODUCTIVITY 1'!$A$25:$G$83,2,FALSE)</f>
        <v>#N/A</v>
      </c>
      <c r="DL178" s="97" t="str">
        <f t="shared" si="88"/>
        <v/>
      </c>
      <c r="DM178" s="97" t="str">
        <f t="shared" si="89"/>
        <v/>
      </c>
      <c r="DN178" s="97" t="str">
        <f t="shared" si="90"/>
        <v/>
      </c>
      <c r="DO178" s="97" t="str">
        <f t="shared" si="91"/>
        <v/>
      </c>
      <c r="DP178" s="94" t="e">
        <f>VLOOKUP(H178,'PORT PRODUCTIVITY 1'!$A$25:$G$83,3,FALSE)</f>
        <v>#N/A</v>
      </c>
      <c r="DQ178" s="276" t="str">
        <f t="shared" si="92"/>
        <v/>
      </c>
      <c r="DR178" s="276" t="str">
        <f t="shared" si="93"/>
        <v/>
      </c>
      <c r="DS178" s="276" t="str">
        <f t="shared" si="94"/>
        <v/>
      </c>
      <c r="DT178" s="276" t="str">
        <f t="shared" si="95"/>
        <v/>
      </c>
      <c r="DU178" s="276" t="str">
        <f t="shared" si="96"/>
        <v/>
      </c>
      <c r="DV178" s="276" t="str">
        <f t="shared" si="97"/>
        <v/>
      </c>
      <c r="DW178" s="277" t="str">
        <f t="shared" si="83"/>
        <v/>
      </c>
      <c r="DX178" s="278" t="str">
        <f t="shared" si="84"/>
        <v>0</v>
      </c>
      <c r="DY178" s="279" t="str">
        <f t="shared" si="85"/>
        <v>0</v>
      </c>
      <c r="DZ178" s="280" t="str">
        <f t="shared" si="86"/>
        <v/>
      </c>
      <c r="EA178" s="335">
        <f t="shared" si="107"/>
        <v>0</v>
      </c>
      <c r="EB178" s="335">
        <f t="shared" si="108"/>
        <v>0</v>
      </c>
      <c r="EC178" s="335">
        <f t="shared" si="109"/>
        <v>0</v>
      </c>
    </row>
    <row r="179" spans="2:133" ht="27.75" customHeight="1" thickBot="1">
      <c r="B179" s="39"/>
      <c r="C179" s="146"/>
      <c r="D179" s="57"/>
      <c r="E179" s="43"/>
      <c r="F179" s="74"/>
      <c r="G179" s="74"/>
      <c r="H179" s="74"/>
      <c r="I179" s="74"/>
      <c r="J179" s="74"/>
      <c r="K179" s="37"/>
      <c r="L179" s="37"/>
      <c r="M179" s="37"/>
      <c r="N179" s="37"/>
      <c r="O179" s="22"/>
      <c r="P179" s="22"/>
      <c r="Q179" s="42"/>
      <c r="R179" s="39"/>
      <c r="S179" s="39"/>
      <c r="T179" s="39"/>
      <c r="U179" s="321"/>
      <c r="V179" s="327"/>
      <c r="W179" s="317" t="str">
        <f t="shared" si="98"/>
        <v>0</v>
      </c>
      <c r="X179" s="101"/>
      <c r="Y179" s="40"/>
      <c r="Z179" s="41"/>
      <c r="AA179" s="40"/>
      <c r="AB179" s="40"/>
      <c r="AC179" s="40"/>
      <c r="AD179" s="40" t="str">
        <f t="shared" si="80"/>
        <v/>
      </c>
      <c r="AE179" s="186"/>
      <c r="AF179" s="106" t="str">
        <f t="shared" si="114"/>
        <v>0</v>
      </c>
      <c r="AG179" s="99">
        <f t="shared" si="110"/>
        <v>0</v>
      </c>
      <c r="AH179" s="105" t="str">
        <f t="shared" si="111"/>
        <v>0</v>
      </c>
      <c r="AI179" s="106" t="str">
        <f t="shared" si="99"/>
        <v>0</v>
      </c>
      <c r="AJ179" s="99" t="str">
        <f t="shared" si="100"/>
        <v/>
      </c>
      <c r="AK179" s="1" t="str">
        <f t="shared" si="101"/>
        <v/>
      </c>
      <c r="AL179" s="1" t="str">
        <f t="shared" si="102"/>
        <v/>
      </c>
      <c r="AM179" s="1" t="str">
        <f t="shared" si="103"/>
        <v/>
      </c>
      <c r="AN179" s="164" t="str">
        <f t="shared" si="104"/>
        <v/>
      </c>
      <c r="AO179" s="337">
        <f t="shared" si="105"/>
        <v>0</v>
      </c>
      <c r="AP179" s="259"/>
      <c r="AQ179" s="273">
        <f t="shared" si="106"/>
        <v>0</v>
      </c>
      <c r="DF179" s="104">
        <f t="shared" si="82"/>
        <v>0</v>
      </c>
      <c r="DG179" s="39" t="str">
        <f t="shared" si="112"/>
        <v/>
      </c>
      <c r="DH179" s="39" t="str">
        <f t="shared" si="113"/>
        <v/>
      </c>
      <c r="DJ179" s="98">
        <f t="shared" si="81"/>
        <v>0</v>
      </c>
      <c r="DK179" s="93" t="e">
        <f>VLOOKUP(H179,'PORT PRODUCTIVITY 1'!$A$25:$G$83,2,FALSE)</f>
        <v>#N/A</v>
      </c>
      <c r="DL179" s="97" t="str">
        <f t="shared" si="88"/>
        <v/>
      </c>
      <c r="DM179" s="97" t="str">
        <f t="shared" si="89"/>
        <v/>
      </c>
      <c r="DN179" s="97" t="str">
        <f t="shared" si="90"/>
        <v/>
      </c>
      <c r="DO179" s="97" t="str">
        <f t="shared" si="91"/>
        <v/>
      </c>
      <c r="DP179" s="94" t="e">
        <f>VLOOKUP(H179,'PORT PRODUCTIVITY 1'!$A$25:$G$83,3,FALSE)</f>
        <v>#N/A</v>
      </c>
      <c r="DQ179" s="276" t="str">
        <f t="shared" si="92"/>
        <v/>
      </c>
      <c r="DR179" s="276" t="str">
        <f t="shared" si="93"/>
        <v/>
      </c>
      <c r="DS179" s="276" t="str">
        <f t="shared" si="94"/>
        <v/>
      </c>
      <c r="DT179" s="276" t="str">
        <f t="shared" si="95"/>
        <v/>
      </c>
      <c r="DU179" s="276" t="str">
        <f t="shared" si="96"/>
        <v/>
      </c>
      <c r="DV179" s="276" t="str">
        <f t="shared" si="97"/>
        <v/>
      </c>
      <c r="DW179" s="277" t="str">
        <f t="shared" si="83"/>
        <v/>
      </c>
      <c r="DX179" s="278" t="str">
        <f t="shared" si="84"/>
        <v>0</v>
      </c>
      <c r="DY179" s="279" t="str">
        <f t="shared" si="85"/>
        <v>0</v>
      </c>
      <c r="DZ179" s="280" t="str">
        <f t="shared" si="86"/>
        <v/>
      </c>
      <c r="EA179" s="335">
        <f t="shared" si="107"/>
        <v>0</v>
      </c>
      <c r="EB179" s="335">
        <f t="shared" si="108"/>
        <v>0</v>
      </c>
      <c r="EC179" s="335">
        <f t="shared" si="109"/>
        <v>0</v>
      </c>
    </row>
    <row r="180" spans="2:133" ht="27.75" customHeight="1" thickBot="1">
      <c r="B180" s="39"/>
      <c r="C180" s="146"/>
      <c r="D180" s="57"/>
      <c r="E180" s="43"/>
      <c r="F180" s="74"/>
      <c r="G180" s="74"/>
      <c r="H180" s="74"/>
      <c r="I180" s="74"/>
      <c r="J180" s="74"/>
      <c r="K180" s="37"/>
      <c r="L180" s="37"/>
      <c r="M180" s="37"/>
      <c r="N180" s="37"/>
      <c r="O180" s="22"/>
      <c r="P180" s="22"/>
      <c r="Q180" s="42"/>
      <c r="R180" s="39"/>
      <c r="S180" s="39"/>
      <c r="T180" s="39"/>
      <c r="U180" s="321"/>
      <c r="V180" s="327"/>
      <c r="W180" s="317" t="str">
        <f t="shared" si="98"/>
        <v>0</v>
      </c>
      <c r="X180" s="101"/>
      <c r="Y180" s="40"/>
      <c r="Z180" s="41"/>
      <c r="AA180" s="40"/>
      <c r="AB180" s="40"/>
      <c r="AC180" s="40"/>
      <c r="AD180" s="40" t="str">
        <f t="shared" si="80"/>
        <v/>
      </c>
      <c r="AE180" s="186"/>
      <c r="AF180" s="106" t="str">
        <f t="shared" si="114"/>
        <v>0</v>
      </c>
      <c r="AG180" s="99">
        <f t="shared" si="110"/>
        <v>0</v>
      </c>
      <c r="AH180" s="105" t="str">
        <f t="shared" si="111"/>
        <v>0</v>
      </c>
      <c r="AI180" s="106" t="str">
        <f t="shared" si="99"/>
        <v>0</v>
      </c>
      <c r="AJ180" s="99" t="str">
        <f t="shared" si="100"/>
        <v/>
      </c>
      <c r="AK180" s="1" t="str">
        <f t="shared" si="101"/>
        <v/>
      </c>
      <c r="AL180" s="1" t="str">
        <f t="shared" si="102"/>
        <v/>
      </c>
      <c r="AM180" s="1" t="str">
        <f t="shared" si="103"/>
        <v/>
      </c>
      <c r="AN180" s="164" t="str">
        <f t="shared" si="104"/>
        <v/>
      </c>
      <c r="AO180" s="337">
        <f t="shared" si="105"/>
        <v>0</v>
      </c>
      <c r="AP180" s="259"/>
      <c r="AQ180" s="273">
        <f t="shared" si="106"/>
        <v>0</v>
      </c>
      <c r="DF180" s="104">
        <f t="shared" si="82"/>
        <v>0</v>
      </c>
      <c r="DG180" s="39" t="str">
        <f t="shared" si="112"/>
        <v/>
      </c>
      <c r="DH180" s="39" t="str">
        <f t="shared" si="113"/>
        <v/>
      </c>
      <c r="DJ180" s="98">
        <f t="shared" si="81"/>
        <v>0</v>
      </c>
      <c r="DK180" s="93" t="e">
        <f>VLOOKUP(H180,'PORT PRODUCTIVITY 1'!$A$25:$G$83,2,FALSE)</f>
        <v>#N/A</v>
      </c>
      <c r="DL180" s="97" t="str">
        <f t="shared" si="88"/>
        <v/>
      </c>
      <c r="DM180" s="97" t="str">
        <f t="shared" si="89"/>
        <v/>
      </c>
      <c r="DN180" s="97" t="str">
        <f t="shared" si="90"/>
        <v/>
      </c>
      <c r="DO180" s="97" t="str">
        <f t="shared" si="91"/>
        <v/>
      </c>
      <c r="DP180" s="94" t="e">
        <f>VLOOKUP(H180,'PORT PRODUCTIVITY 1'!$A$25:$G$83,3,FALSE)</f>
        <v>#N/A</v>
      </c>
      <c r="DQ180" s="276" t="str">
        <f t="shared" si="92"/>
        <v/>
      </c>
      <c r="DR180" s="276" t="str">
        <f t="shared" si="93"/>
        <v/>
      </c>
      <c r="DS180" s="276" t="str">
        <f t="shared" si="94"/>
        <v/>
      </c>
      <c r="DT180" s="276" t="str">
        <f t="shared" si="95"/>
        <v/>
      </c>
      <c r="DU180" s="276" t="str">
        <f t="shared" si="96"/>
        <v/>
      </c>
      <c r="DV180" s="276" t="str">
        <f t="shared" si="97"/>
        <v/>
      </c>
      <c r="DW180" s="277" t="str">
        <f t="shared" si="83"/>
        <v/>
      </c>
      <c r="DX180" s="278" t="str">
        <f t="shared" si="84"/>
        <v>0</v>
      </c>
      <c r="DY180" s="279" t="str">
        <f t="shared" si="85"/>
        <v>0</v>
      </c>
      <c r="DZ180" s="280" t="str">
        <f t="shared" si="86"/>
        <v/>
      </c>
      <c r="EA180" s="335">
        <f t="shared" si="107"/>
        <v>0</v>
      </c>
      <c r="EB180" s="335">
        <f t="shared" si="108"/>
        <v>0</v>
      </c>
      <c r="EC180" s="335">
        <f t="shared" si="109"/>
        <v>0</v>
      </c>
    </row>
    <row r="181" spans="2:133" ht="27.75" customHeight="1" thickBot="1">
      <c r="B181" s="39"/>
      <c r="C181" s="146"/>
      <c r="D181" s="57"/>
      <c r="E181" s="43"/>
      <c r="F181" s="74"/>
      <c r="G181" s="74"/>
      <c r="H181" s="74"/>
      <c r="I181" s="74"/>
      <c r="J181" s="74"/>
      <c r="K181" s="37"/>
      <c r="L181" s="37"/>
      <c r="M181" s="37"/>
      <c r="N181" s="37"/>
      <c r="O181" s="22"/>
      <c r="P181" s="22"/>
      <c r="Q181" s="42"/>
      <c r="R181" s="39"/>
      <c r="S181" s="39"/>
      <c r="T181" s="39"/>
      <c r="U181" s="321"/>
      <c r="V181" s="327"/>
      <c r="W181" s="317" t="str">
        <f t="shared" si="98"/>
        <v>0</v>
      </c>
      <c r="X181" s="101"/>
      <c r="Y181" s="40"/>
      <c r="Z181" s="41"/>
      <c r="AA181" s="40"/>
      <c r="AB181" s="40"/>
      <c r="AC181" s="40"/>
      <c r="AD181" s="40" t="str">
        <f t="shared" ref="AD181:AD244" si="115">IF(AE181&gt;0, AE181*2,"")</f>
        <v/>
      </c>
      <c r="AE181" s="186"/>
      <c r="AF181" s="106" t="str">
        <f t="shared" si="114"/>
        <v>0</v>
      </c>
      <c r="AG181" s="99">
        <f t="shared" si="110"/>
        <v>0</v>
      </c>
      <c r="AH181" s="105" t="str">
        <f t="shared" si="111"/>
        <v>0</v>
      </c>
      <c r="AI181" s="106" t="str">
        <f t="shared" si="99"/>
        <v>0</v>
      </c>
      <c r="AJ181" s="99" t="str">
        <f t="shared" si="100"/>
        <v/>
      </c>
      <c r="AK181" s="1" t="str">
        <f t="shared" si="101"/>
        <v/>
      </c>
      <c r="AL181" s="1" t="str">
        <f t="shared" si="102"/>
        <v/>
      </c>
      <c r="AM181" s="1" t="str">
        <f t="shared" si="103"/>
        <v/>
      </c>
      <c r="AN181" s="164" t="str">
        <f t="shared" si="104"/>
        <v/>
      </c>
      <c r="AO181" s="337">
        <f t="shared" si="105"/>
        <v>0</v>
      </c>
      <c r="AP181" s="259"/>
      <c r="AQ181" s="273">
        <f t="shared" si="106"/>
        <v>0</v>
      </c>
      <c r="DF181" s="104">
        <f t="shared" si="82"/>
        <v>0</v>
      </c>
      <c r="DG181" s="39" t="str">
        <f t="shared" si="112"/>
        <v/>
      </c>
      <c r="DH181" s="39" t="str">
        <f t="shared" si="113"/>
        <v/>
      </c>
      <c r="DJ181" s="98">
        <f t="shared" si="81"/>
        <v>0</v>
      </c>
      <c r="DK181" s="93" t="e">
        <f>VLOOKUP(H181,'PORT PRODUCTIVITY 1'!$A$25:$G$83,2,FALSE)</f>
        <v>#N/A</v>
      </c>
      <c r="DL181" s="97" t="str">
        <f t="shared" si="88"/>
        <v/>
      </c>
      <c r="DM181" s="97" t="str">
        <f t="shared" si="89"/>
        <v/>
      </c>
      <c r="DN181" s="97" t="str">
        <f t="shared" si="90"/>
        <v/>
      </c>
      <c r="DO181" s="97" t="str">
        <f t="shared" si="91"/>
        <v/>
      </c>
      <c r="DP181" s="94" t="e">
        <f>VLOOKUP(H181,'PORT PRODUCTIVITY 1'!$A$25:$G$83,3,FALSE)</f>
        <v>#N/A</v>
      </c>
      <c r="DQ181" s="276" t="str">
        <f t="shared" si="92"/>
        <v/>
      </c>
      <c r="DR181" s="276" t="str">
        <f t="shared" si="93"/>
        <v/>
      </c>
      <c r="DS181" s="276" t="str">
        <f t="shared" si="94"/>
        <v/>
      </c>
      <c r="DT181" s="276" t="str">
        <f t="shared" si="95"/>
        <v/>
      </c>
      <c r="DU181" s="276" t="str">
        <f t="shared" si="96"/>
        <v/>
      </c>
      <c r="DV181" s="276" t="str">
        <f t="shared" si="97"/>
        <v/>
      </c>
      <c r="DW181" s="277" t="str">
        <f t="shared" si="83"/>
        <v/>
      </c>
      <c r="DX181" s="278" t="str">
        <f t="shared" si="84"/>
        <v>0</v>
      </c>
      <c r="DY181" s="279" t="str">
        <f t="shared" si="85"/>
        <v>0</v>
      </c>
      <c r="DZ181" s="280" t="str">
        <f t="shared" si="86"/>
        <v/>
      </c>
      <c r="EA181" s="335">
        <f t="shared" si="107"/>
        <v>0</v>
      </c>
      <c r="EB181" s="335">
        <f t="shared" si="108"/>
        <v>0</v>
      </c>
      <c r="EC181" s="335">
        <f t="shared" si="109"/>
        <v>0</v>
      </c>
    </row>
    <row r="182" spans="2:133" ht="27.75" customHeight="1" thickBot="1">
      <c r="B182" s="39"/>
      <c r="C182" s="146"/>
      <c r="D182" s="57"/>
      <c r="E182" s="43"/>
      <c r="F182" s="74"/>
      <c r="G182" s="74"/>
      <c r="H182" s="74"/>
      <c r="I182" s="74"/>
      <c r="J182" s="74"/>
      <c r="K182" s="37"/>
      <c r="L182" s="37"/>
      <c r="M182" s="37"/>
      <c r="N182" s="37"/>
      <c r="O182" s="22"/>
      <c r="P182" s="22"/>
      <c r="Q182" s="42"/>
      <c r="R182" s="39"/>
      <c r="S182" s="39"/>
      <c r="T182" s="39"/>
      <c r="U182" s="321"/>
      <c r="V182" s="327"/>
      <c r="W182" s="317" t="str">
        <f t="shared" si="98"/>
        <v>0</v>
      </c>
      <c r="X182" s="101"/>
      <c r="Y182" s="40"/>
      <c r="Z182" s="41"/>
      <c r="AA182" s="40"/>
      <c r="AB182" s="40"/>
      <c r="AC182" s="40"/>
      <c r="AD182" s="40" t="str">
        <f t="shared" si="115"/>
        <v/>
      </c>
      <c r="AE182" s="186"/>
      <c r="AF182" s="106" t="str">
        <f t="shared" si="114"/>
        <v>0</v>
      </c>
      <c r="AG182" s="99">
        <f t="shared" si="110"/>
        <v>0</v>
      </c>
      <c r="AH182" s="105" t="str">
        <f t="shared" si="111"/>
        <v>0</v>
      </c>
      <c r="AI182" s="106" t="str">
        <f t="shared" si="99"/>
        <v>0</v>
      </c>
      <c r="AJ182" s="99" t="str">
        <f t="shared" si="100"/>
        <v/>
      </c>
      <c r="AK182" s="1" t="str">
        <f t="shared" si="101"/>
        <v/>
      </c>
      <c r="AL182" s="1" t="str">
        <f t="shared" si="102"/>
        <v/>
      </c>
      <c r="AM182" s="1" t="str">
        <f t="shared" si="103"/>
        <v/>
      </c>
      <c r="AN182" s="164" t="str">
        <f t="shared" si="104"/>
        <v/>
      </c>
      <c r="AO182" s="337">
        <f t="shared" si="105"/>
        <v>0</v>
      </c>
      <c r="AP182" s="259"/>
      <c r="AQ182" s="273">
        <f t="shared" si="106"/>
        <v>0</v>
      </c>
      <c r="DF182" s="104">
        <f t="shared" si="82"/>
        <v>0</v>
      </c>
      <c r="DG182" s="39" t="str">
        <f t="shared" si="112"/>
        <v/>
      </c>
      <c r="DH182" s="39" t="str">
        <f t="shared" si="113"/>
        <v/>
      </c>
      <c r="DJ182" s="98">
        <f t="shared" si="81"/>
        <v>0</v>
      </c>
      <c r="DK182" s="93" t="e">
        <f>VLOOKUP(H182,'PORT PRODUCTIVITY 1'!$A$25:$G$83,2,FALSE)</f>
        <v>#N/A</v>
      </c>
      <c r="DL182" s="97" t="str">
        <f t="shared" si="88"/>
        <v/>
      </c>
      <c r="DM182" s="97" t="str">
        <f t="shared" si="89"/>
        <v/>
      </c>
      <c r="DN182" s="97" t="str">
        <f t="shared" si="90"/>
        <v/>
      </c>
      <c r="DO182" s="97" t="str">
        <f t="shared" si="91"/>
        <v/>
      </c>
      <c r="DP182" s="94" t="e">
        <f>VLOOKUP(H182,'PORT PRODUCTIVITY 1'!$A$25:$G$83,3,FALSE)</f>
        <v>#N/A</v>
      </c>
      <c r="DQ182" s="276" t="str">
        <f t="shared" si="92"/>
        <v/>
      </c>
      <c r="DR182" s="276" t="str">
        <f t="shared" si="93"/>
        <v/>
      </c>
      <c r="DS182" s="276" t="str">
        <f t="shared" si="94"/>
        <v/>
      </c>
      <c r="DT182" s="276" t="str">
        <f t="shared" si="95"/>
        <v/>
      </c>
      <c r="DU182" s="276" t="str">
        <f t="shared" si="96"/>
        <v/>
      </c>
      <c r="DV182" s="276" t="str">
        <f t="shared" si="97"/>
        <v/>
      </c>
      <c r="DW182" s="277" t="str">
        <f t="shared" si="83"/>
        <v/>
      </c>
      <c r="DX182" s="278" t="str">
        <f t="shared" si="84"/>
        <v>0</v>
      </c>
      <c r="DY182" s="279" t="str">
        <f t="shared" si="85"/>
        <v>0</v>
      </c>
      <c r="DZ182" s="280" t="str">
        <f t="shared" si="86"/>
        <v/>
      </c>
      <c r="EA182" s="335">
        <f t="shared" si="107"/>
        <v>0</v>
      </c>
      <c r="EB182" s="335">
        <f t="shared" si="108"/>
        <v>0</v>
      </c>
      <c r="EC182" s="335">
        <f t="shared" si="109"/>
        <v>0</v>
      </c>
    </row>
    <row r="183" spans="2:133" ht="27.75" customHeight="1" thickBot="1">
      <c r="B183" s="39"/>
      <c r="C183" s="146"/>
      <c r="D183" s="57"/>
      <c r="E183" s="43"/>
      <c r="F183" s="74"/>
      <c r="G183" s="74"/>
      <c r="H183" s="74"/>
      <c r="I183" s="74"/>
      <c r="J183" s="74"/>
      <c r="K183" s="37"/>
      <c r="L183" s="37"/>
      <c r="M183" s="37"/>
      <c r="N183" s="37"/>
      <c r="O183" s="22"/>
      <c r="P183" s="22"/>
      <c r="Q183" s="42"/>
      <c r="R183" s="39"/>
      <c r="S183" s="39"/>
      <c r="T183" s="39"/>
      <c r="U183" s="321"/>
      <c r="V183" s="327"/>
      <c r="W183" s="317" t="str">
        <f t="shared" si="98"/>
        <v>0</v>
      </c>
      <c r="X183" s="101"/>
      <c r="Y183" s="40"/>
      <c r="Z183" s="41"/>
      <c r="AA183" s="40"/>
      <c r="AB183" s="40"/>
      <c r="AC183" s="40"/>
      <c r="AD183" s="40" t="str">
        <f t="shared" si="115"/>
        <v/>
      </c>
      <c r="AE183" s="186"/>
      <c r="AF183" s="106" t="str">
        <f t="shared" si="114"/>
        <v>0</v>
      </c>
      <c r="AG183" s="99">
        <f t="shared" si="110"/>
        <v>0</v>
      </c>
      <c r="AH183" s="105" t="str">
        <f t="shared" si="111"/>
        <v>0</v>
      </c>
      <c r="AI183" s="106" t="str">
        <f t="shared" si="99"/>
        <v>0</v>
      </c>
      <c r="AJ183" s="99" t="str">
        <f t="shared" si="100"/>
        <v/>
      </c>
      <c r="AK183" s="1" t="str">
        <f t="shared" si="101"/>
        <v/>
      </c>
      <c r="AL183" s="1" t="str">
        <f t="shared" si="102"/>
        <v/>
      </c>
      <c r="AM183" s="1" t="str">
        <f t="shared" si="103"/>
        <v/>
      </c>
      <c r="AN183" s="164" t="str">
        <f t="shared" si="104"/>
        <v/>
      </c>
      <c r="AO183" s="337">
        <f t="shared" si="105"/>
        <v>0</v>
      </c>
      <c r="AP183" s="259"/>
      <c r="AQ183" s="273">
        <f t="shared" si="106"/>
        <v>0</v>
      </c>
      <c r="DF183" s="104">
        <f t="shared" si="82"/>
        <v>0</v>
      </c>
      <c r="DG183" s="39" t="str">
        <f t="shared" si="112"/>
        <v/>
      </c>
      <c r="DH183" s="39" t="str">
        <f t="shared" si="113"/>
        <v/>
      </c>
      <c r="DJ183" s="98">
        <f t="shared" si="81"/>
        <v>0</v>
      </c>
      <c r="DK183" s="93" t="e">
        <f>VLOOKUP(H183,'PORT PRODUCTIVITY 1'!$A$25:$G$83,2,FALSE)</f>
        <v>#N/A</v>
      </c>
      <c r="DL183" s="97" t="str">
        <f t="shared" si="88"/>
        <v/>
      </c>
      <c r="DM183" s="97" t="str">
        <f t="shared" si="89"/>
        <v/>
      </c>
      <c r="DN183" s="97" t="str">
        <f t="shared" si="90"/>
        <v/>
      </c>
      <c r="DO183" s="97" t="str">
        <f t="shared" si="91"/>
        <v/>
      </c>
      <c r="DP183" s="94" t="e">
        <f>VLOOKUP(H183,'PORT PRODUCTIVITY 1'!$A$25:$G$83,3,FALSE)</f>
        <v>#N/A</v>
      </c>
      <c r="DQ183" s="276" t="str">
        <f t="shared" si="92"/>
        <v/>
      </c>
      <c r="DR183" s="276" t="str">
        <f t="shared" si="93"/>
        <v/>
      </c>
      <c r="DS183" s="276" t="str">
        <f t="shared" si="94"/>
        <v/>
      </c>
      <c r="DT183" s="276" t="str">
        <f t="shared" si="95"/>
        <v/>
      </c>
      <c r="DU183" s="276" t="str">
        <f t="shared" si="96"/>
        <v/>
      </c>
      <c r="DV183" s="276" t="str">
        <f t="shared" si="97"/>
        <v/>
      </c>
      <c r="DW183" s="277" t="str">
        <f t="shared" si="83"/>
        <v/>
      </c>
      <c r="DX183" s="278" t="str">
        <f t="shared" si="84"/>
        <v>0</v>
      </c>
      <c r="DY183" s="279" t="str">
        <f t="shared" si="85"/>
        <v>0</v>
      </c>
      <c r="DZ183" s="280" t="str">
        <f t="shared" si="86"/>
        <v/>
      </c>
      <c r="EA183" s="335">
        <f t="shared" si="107"/>
        <v>0</v>
      </c>
      <c r="EB183" s="335">
        <f t="shared" si="108"/>
        <v>0</v>
      </c>
      <c r="EC183" s="335">
        <f t="shared" si="109"/>
        <v>0</v>
      </c>
    </row>
    <row r="184" spans="2:133" ht="27.75" customHeight="1" thickBot="1">
      <c r="B184" s="39"/>
      <c r="C184" s="146"/>
      <c r="D184" s="57"/>
      <c r="E184" s="43"/>
      <c r="F184" s="74"/>
      <c r="G184" s="74"/>
      <c r="H184" s="74"/>
      <c r="I184" s="74"/>
      <c r="J184" s="74"/>
      <c r="K184" s="37"/>
      <c r="L184" s="37"/>
      <c r="M184" s="37"/>
      <c r="N184" s="37"/>
      <c r="O184" s="22"/>
      <c r="P184" s="22"/>
      <c r="Q184" s="42"/>
      <c r="R184" s="39"/>
      <c r="S184" s="39"/>
      <c r="T184" s="39"/>
      <c r="U184" s="321"/>
      <c r="V184" s="327"/>
      <c r="W184" s="317" t="str">
        <f t="shared" si="98"/>
        <v>0</v>
      </c>
      <c r="X184" s="101"/>
      <c r="Y184" s="40"/>
      <c r="Z184" s="41"/>
      <c r="AA184" s="40"/>
      <c r="AB184" s="40"/>
      <c r="AC184" s="40"/>
      <c r="AD184" s="40" t="str">
        <f t="shared" si="115"/>
        <v/>
      </c>
      <c r="AE184" s="186"/>
      <c r="AF184" s="106" t="str">
        <f t="shared" si="114"/>
        <v>0</v>
      </c>
      <c r="AG184" s="99">
        <f t="shared" si="110"/>
        <v>0</v>
      </c>
      <c r="AH184" s="105" t="str">
        <f t="shared" si="111"/>
        <v>0</v>
      </c>
      <c r="AI184" s="106" t="str">
        <f t="shared" si="99"/>
        <v>0</v>
      </c>
      <c r="AJ184" s="99" t="str">
        <f t="shared" si="100"/>
        <v/>
      </c>
      <c r="AK184" s="1" t="str">
        <f t="shared" si="101"/>
        <v/>
      </c>
      <c r="AL184" s="1" t="str">
        <f t="shared" si="102"/>
        <v/>
      </c>
      <c r="AM184" s="1" t="str">
        <f t="shared" si="103"/>
        <v/>
      </c>
      <c r="AN184" s="164" t="str">
        <f t="shared" si="104"/>
        <v/>
      </c>
      <c r="AO184" s="337">
        <f t="shared" si="105"/>
        <v>0</v>
      </c>
      <c r="AP184" s="259"/>
      <c r="AQ184" s="273">
        <f t="shared" si="106"/>
        <v>0</v>
      </c>
      <c r="DF184" s="104">
        <f t="shared" si="82"/>
        <v>0</v>
      </c>
      <c r="DG184" s="39" t="str">
        <f t="shared" si="112"/>
        <v/>
      </c>
      <c r="DH184" s="39" t="str">
        <f t="shared" si="113"/>
        <v/>
      </c>
      <c r="DJ184" s="98">
        <f t="shared" si="81"/>
        <v>0</v>
      </c>
      <c r="DK184" s="93" t="e">
        <f>VLOOKUP(H184,'PORT PRODUCTIVITY 1'!$A$25:$G$83,2,FALSE)</f>
        <v>#N/A</v>
      </c>
      <c r="DL184" s="97" t="str">
        <f t="shared" si="88"/>
        <v/>
      </c>
      <c r="DM184" s="97" t="str">
        <f t="shared" si="89"/>
        <v/>
      </c>
      <c r="DN184" s="97" t="str">
        <f t="shared" si="90"/>
        <v/>
      </c>
      <c r="DO184" s="97" t="str">
        <f t="shared" si="91"/>
        <v/>
      </c>
      <c r="DP184" s="94" t="e">
        <f>VLOOKUP(H184,'PORT PRODUCTIVITY 1'!$A$25:$G$83,3,FALSE)</f>
        <v>#N/A</v>
      </c>
      <c r="DQ184" s="276" t="str">
        <f t="shared" si="92"/>
        <v/>
      </c>
      <c r="DR184" s="276" t="str">
        <f t="shared" si="93"/>
        <v/>
      </c>
      <c r="DS184" s="276" t="str">
        <f t="shared" si="94"/>
        <v/>
      </c>
      <c r="DT184" s="276" t="str">
        <f t="shared" si="95"/>
        <v/>
      </c>
      <c r="DU184" s="276" t="str">
        <f t="shared" si="96"/>
        <v/>
      </c>
      <c r="DV184" s="276" t="str">
        <f t="shared" si="97"/>
        <v/>
      </c>
      <c r="DW184" s="277" t="str">
        <f t="shared" si="83"/>
        <v/>
      </c>
      <c r="DX184" s="278" t="str">
        <f t="shared" si="84"/>
        <v>0</v>
      </c>
      <c r="DY184" s="279" t="str">
        <f t="shared" si="85"/>
        <v>0</v>
      </c>
      <c r="DZ184" s="280" t="str">
        <f t="shared" si="86"/>
        <v/>
      </c>
      <c r="EA184" s="335">
        <f t="shared" si="107"/>
        <v>0</v>
      </c>
      <c r="EB184" s="335">
        <f t="shared" si="108"/>
        <v>0</v>
      </c>
      <c r="EC184" s="335">
        <f t="shared" si="109"/>
        <v>0</v>
      </c>
    </row>
    <row r="185" spans="2:133" ht="27.75" customHeight="1" thickBot="1">
      <c r="B185" s="39"/>
      <c r="C185" s="146"/>
      <c r="D185" s="57"/>
      <c r="E185" s="43"/>
      <c r="F185" s="74"/>
      <c r="G185" s="74"/>
      <c r="H185" s="74"/>
      <c r="I185" s="74"/>
      <c r="J185" s="74"/>
      <c r="K185" s="37"/>
      <c r="L185" s="37"/>
      <c r="M185" s="37"/>
      <c r="N185" s="37"/>
      <c r="O185" s="22"/>
      <c r="P185" s="22"/>
      <c r="Q185" s="42"/>
      <c r="R185" s="39"/>
      <c r="S185" s="39"/>
      <c r="T185" s="39"/>
      <c r="U185" s="321"/>
      <c r="V185" s="327"/>
      <c r="W185" s="317" t="str">
        <f t="shared" si="98"/>
        <v>0</v>
      </c>
      <c r="X185" s="101"/>
      <c r="Y185" s="40"/>
      <c r="Z185" s="41"/>
      <c r="AA185" s="40"/>
      <c r="AB185" s="40"/>
      <c r="AC185" s="40"/>
      <c r="AD185" s="40" t="str">
        <f t="shared" si="115"/>
        <v/>
      </c>
      <c r="AE185" s="186"/>
      <c r="AF185" s="106" t="str">
        <f t="shared" si="114"/>
        <v>0</v>
      </c>
      <c r="AG185" s="99">
        <f t="shared" si="110"/>
        <v>0</v>
      </c>
      <c r="AH185" s="105" t="str">
        <f t="shared" si="111"/>
        <v>0</v>
      </c>
      <c r="AI185" s="106" t="str">
        <f t="shared" si="99"/>
        <v>0</v>
      </c>
      <c r="AJ185" s="99" t="str">
        <f t="shared" si="100"/>
        <v/>
      </c>
      <c r="AK185" s="1" t="str">
        <f t="shared" si="101"/>
        <v/>
      </c>
      <c r="AL185" s="1" t="str">
        <f t="shared" si="102"/>
        <v/>
      </c>
      <c r="AM185" s="1" t="str">
        <f t="shared" si="103"/>
        <v/>
      </c>
      <c r="AN185" s="164" t="str">
        <f t="shared" si="104"/>
        <v/>
      </c>
      <c r="AO185" s="337">
        <f t="shared" si="105"/>
        <v>0</v>
      </c>
      <c r="AP185" s="259"/>
      <c r="AQ185" s="273">
        <f t="shared" si="106"/>
        <v>0</v>
      </c>
      <c r="DF185" s="104">
        <f t="shared" si="82"/>
        <v>0</v>
      </c>
      <c r="DG185" s="39" t="str">
        <f t="shared" si="112"/>
        <v/>
      </c>
      <c r="DH185" s="39" t="str">
        <f t="shared" si="113"/>
        <v/>
      </c>
      <c r="DJ185" s="98">
        <f t="shared" si="81"/>
        <v>0</v>
      </c>
      <c r="DK185" s="93" t="e">
        <f>VLOOKUP(H185,'PORT PRODUCTIVITY 1'!$A$25:$G$83,2,FALSE)</f>
        <v>#N/A</v>
      </c>
      <c r="DL185" s="97" t="str">
        <f t="shared" si="88"/>
        <v/>
      </c>
      <c r="DM185" s="97" t="str">
        <f t="shared" si="89"/>
        <v/>
      </c>
      <c r="DN185" s="97" t="str">
        <f t="shared" si="90"/>
        <v/>
      </c>
      <c r="DO185" s="97" t="str">
        <f t="shared" si="91"/>
        <v/>
      </c>
      <c r="DP185" s="94" t="e">
        <f>VLOOKUP(H185,'PORT PRODUCTIVITY 1'!$A$25:$G$83,3,FALSE)</f>
        <v>#N/A</v>
      </c>
      <c r="DQ185" s="276" t="str">
        <f t="shared" si="92"/>
        <v/>
      </c>
      <c r="DR185" s="276" t="str">
        <f t="shared" si="93"/>
        <v/>
      </c>
      <c r="DS185" s="276" t="str">
        <f t="shared" si="94"/>
        <v/>
      </c>
      <c r="DT185" s="276" t="str">
        <f t="shared" si="95"/>
        <v/>
      </c>
      <c r="DU185" s="276" t="str">
        <f t="shared" si="96"/>
        <v/>
      </c>
      <c r="DV185" s="276" t="str">
        <f t="shared" si="97"/>
        <v/>
      </c>
      <c r="DW185" s="277" t="str">
        <f t="shared" si="83"/>
        <v/>
      </c>
      <c r="DX185" s="278" t="str">
        <f t="shared" si="84"/>
        <v>0</v>
      </c>
      <c r="DY185" s="279" t="str">
        <f t="shared" si="85"/>
        <v>0</v>
      </c>
      <c r="DZ185" s="280" t="str">
        <f t="shared" si="86"/>
        <v/>
      </c>
      <c r="EA185" s="335">
        <f t="shared" si="107"/>
        <v>0</v>
      </c>
      <c r="EB185" s="335">
        <f t="shared" si="108"/>
        <v>0</v>
      </c>
      <c r="EC185" s="335">
        <f t="shared" si="109"/>
        <v>0</v>
      </c>
    </row>
    <row r="186" spans="2:133" ht="27.75" customHeight="1" thickBot="1">
      <c r="B186" s="39"/>
      <c r="C186" s="146"/>
      <c r="D186" s="57"/>
      <c r="E186" s="43"/>
      <c r="F186" s="74"/>
      <c r="G186" s="74"/>
      <c r="H186" s="74"/>
      <c r="I186" s="74"/>
      <c r="J186" s="74"/>
      <c r="K186" s="37"/>
      <c r="L186" s="37"/>
      <c r="M186" s="37"/>
      <c r="N186" s="37"/>
      <c r="O186" s="22"/>
      <c r="P186" s="22"/>
      <c r="Q186" s="42"/>
      <c r="R186" s="39"/>
      <c r="S186" s="39"/>
      <c r="T186" s="39"/>
      <c r="U186" s="321"/>
      <c r="V186" s="327"/>
      <c r="W186" s="317" t="str">
        <f t="shared" si="98"/>
        <v>0</v>
      </c>
      <c r="X186" s="101"/>
      <c r="Y186" s="40"/>
      <c r="Z186" s="41"/>
      <c r="AA186" s="40"/>
      <c r="AB186" s="40"/>
      <c r="AC186" s="40"/>
      <c r="AD186" s="40" t="str">
        <f t="shared" si="115"/>
        <v/>
      </c>
      <c r="AE186" s="186"/>
      <c r="AF186" s="106" t="str">
        <f t="shared" si="114"/>
        <v>0</v>
      </c>
      <c r="AG186" s="99">
        <f t="shared" si="110"/>
        <v>0</v>
      </c>
      <c r="AH186" s="105" t="str">
        <f t="shared" si="111"/>
        <v>0</v>
      </c>
      <c r="AI186" s="106" t="str">
        <f t="shared" si="99"/>
        <v>0</v>
      </c>
      <c r="AJ186" s="99" t="str">
        <f t="shared" si="100"/>
        <v/>
      </c>
      <c r="AK186" s="1" t="str">
        <f t="shared" si="101"/>
        <v/>
      </c>
      <c r="AL186" s="1" t="str">
        <f t="shared" si="102"/>
        <v/>
      </c>
      <c r="AM186" s="1" t="str">
        <f t="shared" si="103"/>
        <v/>
      </c>
      <c r="AN186" s="164" t="str">
        <f t="shared" si="104"/>
        <v/>
      </c>
      <c r="AO186" s="337">
        <f t="shared" si="105"/>
        <v>0</v>
      </c>
      <c r="AP186" s="259"/>
      <c r="AQ186" s="273">
        <f t="shared" si="106"/>
        <v>0</v>
      </c>
      <c r="DF186" s="104">
        <f t="shared" si="82"/>
        <v>0</v>
      </c>
      <c r="DG186" s="39" t="str">
        <f t="shared" si="112"/>
        <v/>
      </c>
      <c r="DH186" s="39" t="str">
        <f t="shared" si="113"/>
        <v/>
      </c>
      <c r="DJ186" s="98">
        <f t="shared" si="81"/>
        <v>0</v>
      </c>
      <c r="DK186" s="93" t="e">
        <f>VLOOKUP(H186,'PORT PRODUCTIVITY 1'!$A$25:$G$83,2,FALSE)</f>
        <v>#N/A</v>
      </c>
      <c r="DL186" s="97" t="str">
        <f t="shared" si="88"/>
        <v/>
      </c>
      <c r="DM186" s="97" t="str">
        <f t="shared" si="89"/>
        <v/>
      </c>
      <c r="DN186" s="97" t="str">
        <f t="shared" si="90"/>
        <v/>
      </c>
      <c r="DO186" s="97" t="str">
        <f t="shared" si="91"/>
        <v/>
      </c>
      <c r="DP186" s="94" t="e">
        <f>VLOOKUP(H186,'PORT PRODUCTIVITY 1'!$A$25:$G$83,3,FALSE)</f>
        <v>#N/A</v>
      </c>
      <c r="DQ186" s="276" t="str">
        <f t="shared" si="92"/>
        <v/>
      </c>
      <c r="DR186" s="276" t="str">
        <f t="shared" si="93"/>
        <v/>
      </c>
      <c r="DS186" s="276" t="str">
        <f t="shared" si="94"/>
        <v/>
      </c>
      <c r="DT186" s="276" t="str">
        <f t="shared" si="95"/>
        <v/>
      </c>
      <c r="DU186" s="276" t="str">
        <f t="shared" si="96"/>
        <v/>
      </c>
      <c r="DV186" s="276" t="str">
        <f t="shared" si="97"/>
        <v/>
      </c>
      <c r="DW186" s="277" t="str">
        <f t="shared" si="83"/>
        <v/>
      </c>
      <c r="DX186" s="278" t="str">
        <f t="shared" si="84"/>
        <v>0</v>
      </c>
      <c r="DY186" s="279" t="str">
        <f t="shared" si="85"/>
        <v>0</v>
      </c>
      <c r="DZ186" s="280" t="str">
        <f t="shared" si="86"/>
        <v/>
      </c>
      <c r="EA186" s="335">
        <f t="shared" si="107"/>
        <v>0</v>
      </c>
      <c r="EB186" s="335">
        <f t="shared" si="108"/>
        <v>0</v>
      </c>
      <c r="EC186" s="335">
        <f t="shared" si="109"/>
        <v>0</v>
      </c>
    </row>
    <row r="187" spans="2:133" ht="27.75" customHeight="1" thickBot="1">
      <c r="B187" s="39"/>
      <c r="C187" s="146"/>
      <c r="D187" s="57"/>
      <c r="E187" s="43"/>
      <c r="F187" s="74"/>
      <c r="G187" s="74"/>
      <c r="H187" s="74"/>
      <c r="I187" s="74"/>
      <c r="J187" s="74"/>
      <c r="K187" s="37"/>
      <c r="L187" s="37"/>
      <c r="M187" s="37"/>
      <c r="N187" s="37"/>
      <c r="O187" s="22"/>
      <c r="P187" s="22"/>
      <c r="Q187" s="42"/>
      <c r="R187" s="39"/>
      <c r="S187" s="39"/>
      <c r="T187" s="39"/>
      <c r="U187" s="321"/>
      <c r="V187" s="327"/>
      <c r="W187" s="317" t="str">
        <f t="shared" si="98"/>
        <v>0</v>
      </c>
      <c r="X187" s="101"/>
      <c r="Y187" s="40"/>
      <c r="Z187" s="41"/>
      <c r="AA187" s="40"/>
      <c r="AB187" s="40"/>
      <c r="AC187" s="40"/>
      <c r="AD187" s="40" t="str">
        <f t="shared" si="115"/>
        <v/>
      </c>
      <c r="AE187" s="186"/>
      <c r="AF187" s="106" t="str">
        <f t="shared" si="114"/>
        <v>0</v>
      </c>
      <c r="AG187" s="99">
        <f t="shared" si="110"/>
        <v>0</v>
      </c>
      <c r="AH187" s="105" t="str">
        <f t="shared" si="111"/>
        <v>0</v>
      </c>
      <c r="AI187" s="106" t="str">
        <f t="shared" si="99"/>
        <v>0</v>
      </c>
      <c r="AJ187" s="99" t="str">
        <f t="shared" si="100"/>
        <v/>
      </c>
      <c r="AK187" s="1" t="str">
        <f t="shared" si="101"/>
        <v/>
      </c>
      <c r="AL187" s="1" t="str">
        <f t="shared" si="102"/>
        <v/>
      </c>
      <c r="AM187" s="1" t="str">
        <f t="shared" si="103"/>
        <v/>
      </c>
      <c r="AN187" s="164" t="str">
        <f t="shared" si="104"/>
        <v/>
      </c>
      <c r="AO187" s="337">
        <f t="shared" si="105"/>
        <v>0</v>
      </c>
      <c r="AP187" s="259"/>
      <c r="AQ187" s="273">
        <f t="shared" si="106"/>
        <v>0</v>
      </c>
      <c r="DF187" s="104">
        <f t="shared" si="82"/>
        <v>0</v>
      </c>
      <c r="DG187" s="39" t="str">
        <f t="shared" si="112"/>
        <v/>
      </c>
      <c r="DH187" s="39" t="str">
        <f t="shared" si="113"/>
        <v/>
      </c>
      <c r="DJ187" s="98">
        <f t="shared" si="81"/>
        <v>0</v>
      </c>
      <c r="DK187" s="93" t="e">
        <f>VLOOKUP(H187,'PORT PRODUCTIVITY 1'!$A$25:$G$83,2,FALSE)</f>
        <v>#N/A</v>
      </c>
      <c r="DL187" s="97" t="str">
        <f t="shared" si="88"/>
        <v/>
      </c>
      <c r="DM187" s="97" t="str">
        <f t="shared" si="89"/>
        <v/>
      </c>
      <c r="DN187" s="97" t="str">
        <f t="shared" si="90"/>
        <v/>
      </c>
      <c r="DO187" s="97" t="str">
        <f t="shared" si="91"/>
        <v/>
      </c>
      <c r="DP187" s="94" t="e">
        <f>VLOOKUP(H187,'PORT PRODUCTIVITY 1'!$A$25:$G$83,3,FALSE)</f>
        <v>#N/A</v>
      </c>
      <c r="DQ187" s="276" t="str">
        <f t="shared" si="92"/>
        <v/>
      </c>
      <c r="DR187" s="276" t="str">
        <f t="shared" si="93"/>
        <v/>
      </c>
      <c r="DS187" s="276" t="str">
        <f t="shared" si="94"/>
        <v/>
      </c>
      <c r="DT187" s="276" t="str">
        <f t="shared" si="95"/>
        <v/>
      </c>
      <c r="DU187" s="276" t="str">
        <f t="shared" si="96"/>
        <v/>
      </c>
      <c r="DV187" s="276" t="str">
        <f t="shared" si="97"/>
        <v/>
      </c>
      <c r="DW187" s="277" t="str">
        <f t="shared" si="83"/>
        <v/>
      </c>
      <c r="DX187" s="278" t="str">
        <f t="shared" si="84"/>
        <v>0</v>
      </c>
      <c r="DY187" s="279" t="str">
        <f t="shared" si="85"/>
        <v>0</v>
      </c>
      <c r="DZ187" s="280" t="str">
        <f t="shared" si="86"/>
        <v/>
      </c>
      <c r="EA187" s="335">
        <f t="shared" si="107"/>
        <v>0</v>
      </c>
      <c r="EB187" s="335">
        <f t="shared" si="108"/>
        <v>0</v>
      </c>
      <c r="EC187" s="335">
        <f t="shared" si="109"/>
        <v>0</v>
      </c>
    </row>
    <row r="188" spans="2:133" ht="27.75" customHeight="1" thickBot="1">
      <c r="B188" s="39"/>
      <c r="C188" s="146"/>
      <c r="D188" s="57"/>
      <c r="E188" s="43"/>
      <c r="F188" s="74"/>
      <c r="G188" s="74"/>
      <c r="H188" s="74"/>
      <c r="I188" s="74"/>
      <c r="J188" s="74"/>
      <c r="K188" s="37"/>
      <c r="L188" s="37"/>
      <c r="M188" s="37"/>
      <c r="N188" s="37"/>
      <c r="O188" s="22"/>
      <c r="P188" s="22"/>
      <c r="Q188" s="42"/>
      <c r="R188" s="39"/>
      <c r="S188" s="39"/>
      <c r="T188" s="39"/>
      <c r="U188" s="321"/>
      <c r="V188" s="327"/>
      <c r="W188" s="317" t="str">
        <f t="shared" si="98"/>
        <v>0</v>
      </c>
      <c r="X188" s="101"/>
      <c r="Y188" s="40"/>
      <c r="Z188" s="41"/>
      <c r="AA188" s="40"/>
      <c r="AB188" s="40"/>
      <c r="AC188" s="40"/>
      <c r="AD188" s="40" t="str">
        <f t="shared" si="115"/>
        <v/>
      </c>
      <c r="AE188" s="186"/>
      <c r="AF188" s="106" t="str">
        <f t="shared" si="114"/>
        <v>0</v>
      </c>
      <c r="AG188" s="99">
        <f t="shared" si="110"/>
        <v>0</v>
      </c>
      <c r="AH188" s="105" t="str">
        <f t="shared" si="111"/>
        <v>0</v>
      </c>
      <c r="AI188" s="106" t="str">
        <f t="shared" si="99"/>
        <v>0</v>
      </c>
      <c r="AJ188" s="99" t="str">
        <f t="shared" si="100"/>
        <v/>
      </c>
      <c r="AK188" s="1" t="str">
        <f t="shared" si="101"/>
        <v/>
      </c>
      <c r="AL188" s="1" t="str">
        <f t="shared" si="102"/>
        <v/>
      </c>
      <c r="AM188" s="1" t="str">
        <f t="shared" si="103"/>
        <v/>
      </c>
      <c r="AN188" s="164" t="str">
        <f t="shared" si="104"/>
        <v/>
      </c>
      <c r="AO188" s="337">
        <f t="shared" si="105"/>
        <v>0</v>
      </c>
      <c r="AP188" s="259"/>
      <c r="AQ188" s="273">
        <f t="shared" si="106"/>
        <v>0</v>
      </c>
      <c r="DF188" s="104">
        <f t="shared" si="82"/>
        <v>0</v>
      </c>
      <c r="DG188" s="39" t="str">
        <f t="shared" si="112"/>
        <v/>
      </c>
      <c r="DH188" s="39" t="str">
        <f t="shared" si="113"/>
        <v/>
      </c>
      <c r="DJ188" s="98">
        <f t="shared" si="81"/>
        <v>0</v>
      </c>
      <c r="DK188" s="93" t="e">
        <f>VLOOKUP(H188,'PORT PRODUCTIVITY 1'!$A$25:$G$83,2,FALSE)</f>
        <v>#N/A</v>
      </c>
      <c r="DL188" s="97" t="str">
        <f t="shared" si="88"/>
        <v/>
      </c>
      <c r="DM188" s="97" t="str">
        <f t="shared" si="89"/>
        <v/>
      </c>
      <c r="DN188" s="97" t="str">
        <f t="shared" si="90"/>
        <v/>
      </c>
      <c r="DO188" s="97" t="str">
        <f t="shared" si="91"/>
        <v/>
      </c>
      <c r="DP188" s="94" t="e">
        <f>VLOOKUP(H188,'PORT PRODUCTIVITY 1'!$A$25:$G$83,3,FALSE)</f>
        <v>#N/A</v>
      </c>
      <c r="DQ188" s="276" t="str">
        <f t="shared" si="92"/>
        <v/>
      </c>
      <c r="DR188" s="276" t="str">
        <f t="shared" si="93"/>
        <v/>
      </c>
      <c r="DS188" s="276" t="str">
        <f t="shared" si="94"/>
        <v/>
      </c>
      <c r="DT188" s="276" t="str">
        <f t="shared" si="95"/>
        <v/>
      </c>
      <c r="DU188" s="276" t="str">
        <f t="shared" si="96"/>
        <v/>
      </c>
      <c r="DV188" s="276" t="str">
        <f t="shared" si="97"/>
        <v/>
      </c>
      <c r="DW188" s="277" t="str">
        <f t="shared" si="83"/>
        <v/>
      </c>
      <c r="DX188" s="278" t="str">
        <f t="shared" si="84"/>
        <v>0</v>
      </c>
      <c r="DY188" s="279" t="str">
        <f t="shared" si="85"/>
        <v>0</v>
      </c>
      <c r="DZ188" s="280" t="str">
        <f t="shared" si="86"/>
        <v/>
      </c>
      <c r="EA188" s="335">
        <f t="shared" si="107"/>
        <v>0</v>
      </c>
      <c r="EB188" s="335">
        <f t="shared" si="108"/>
        <v>0</v>
      </c>
      <c r="EC188" s="335">
        <f t="shared" si="109"/>
        <v>0</v>
      </c>
    </row>
    <row r="189" spans="2:133" ht="27.75" customHeight="1" thickBot="1">
      <c r="B189" s="39"/>
      <c r="C189" s="146"/>
      <c r="D189" s="57"/>
      <c r="E189" s="43"/>
      <c r="F189" s="74"/>
      <c r="G189" s="74"/>
      <c r="H189" s="74"/>
      <c r="I189" s="74"/>
      <c r="J189" s="74"/>
      <c r="K189" s="37"/>
      <c r="L189" s="37"/>
      <c r="M189" s="37"/>
      <c r="N189" s="37"/>
      <c r="O189" s="22"/>
      <c r="P189" s="22"/>
      <c r="Q189" s="42"/>
      <c r="R189" s="39"/>
      <c r="S189" s="39"/>
      <c r="T189" s="39"/>
      <c r="U189" s="321"/>
      <c r="V189" s="327"/>
      <c r="W189" s="317" t="str">
        <f t="shared" si="98"/>
        <v>0</v>
      </c>
      <c r="X189" s="101"/>
      <c r="Y189" s="40"/>
      <c r="Z189" s="41"/>
      <c r="AA189" s="40"/>
      <c r="AB189" s="40"/>
      <c r="AC189" s="40"/>
      <c r="AD189" s="40" t="str">
        <f t="shared" si="115"/>
        <v/>
      </c>
      <c r="AE189" s="186"/>
      <c r="AF189" s="106" t="str">
        <f t="shared" si="114"/>
        <v>0</v>
      </c>
      <c r="AG189" s="99">
        <f t="shared" si="110"/>
        <v>0</v>
      </c>
      <c r="AH189" s="105" t="str">
        <f t="shared" si="111"/>
        <v>0</v>
      </c>
      <c r="AI189" s="106" t="str">
        <f t="shared" si="99"/>
        <v>0</v>
      </c>
      <c r="AJ189" s="99" t="str">
        <f t="shared" si="100"/>
        <v/>
      </c>
      <c r="AK189" s="1" t="str">
        <f t="shared" si="101"/>
        <v/>
      </c>
      <c r="AL189" s="1" t="str">
        <f t="shared" si="102"/>
        <v/>
      </c>
      <c r="AM189" s="1" t="str">
        <f t="shared" si="103"/>
        <v/>
      </c>
      <c r="AN189" s="164" t="str">
        <f t="shared" si="104"/>
        <v/>
      </c>
      <c r="AO189" s="337">
        <f t="shared" si="105"/>
        <v>0</v>
      </c>
      <c r="AP189" s="259"/>
      <c r="AQ189" s="273">
        <f t="shared" si="106"/>
        <v>0</v>
      </c>
      <c r="DF189" s="104">
        <f t="shared" si="82"/>
        <v>0</v>
      </c>
      <c r="DG189" s="39" t="str">
        <f t="shared" si="112"/>
        <v/>
      </c>
      <c r="DH189" s="39" t="str">
        <f t="shared" si="113"/>
        <v/>
      </c>
      <c r="DJ189" s="98">
        <f t="shared" ref="DJ189:DJ252" si="116">AG189</f>
        <v>0</v>
      </c>
      <c r="DK189" s="93" t="e">
        <f>VLOOKUP(H189,'PORT PRODUCTIVITY 1'!$A$25:$G$83,2,FALSE)</f>
        <v>#N/A</v>
      </c>
      <c r="DL189" s="97" t="str">
        <f t="shared" si="88"/>
        <v/>
      </c>
      <c r="DM189" s="97" t="str">
        <f t="shared" si="89"/>
        <v/>
      </c>
      <c r="DN189" s="97" t="str">
        <f t="shared" si="90"/>
        <v/>
      </c>
      <c r="DO189" s="97" t="str">
        <f t="shared" si="91"/>
        <v/>
      </c>
      <c r="DP189" s="94" t="e">
        <f>VLOOKUP(H189,'PORT PRODUCTIVITY 1'!$A$25:$G$83,3,FALSE)</f>
        <v>#N/A</v>
      </c>
      <c r="DQ189" s="276" t="str">
        <f t="shared" si="92"/>
        <v/>
      </c>
      <c r="DR189" s="276" t="str">
        <f t="shared" si="93"/>
        <v/>
      </c>
      <c r="DS189" s="276" t="str">
        <f t="shared" si="94"/>
        <v/>
      </c>
      <c r="DT189" s="276" t="str">
        <f t="shared" si="95"/>
        <v/>
      </c>
      <c r="DU189" s="276" t="str">
        <f t="shared" si="96"/>
        <v/>
      </c>
      <c r="DV189" s="276" t="str">
        <f t="shared" si="97"/>
        <v/>
      </c>
      <c r="DW189" s="277" t="str">
        <f t="shared" si="83"/>
        <v/>
      </c>
      <c r="DX189" s="278" t="str">
        <f t="shared" si="84"/>
        <v>0</v>
      </c>
      <c r="DY189" s="279" t="str">
        <f t="shared" si="85"/>
        <v>0</v>
      </c>
      <c r="DZ189" s="280" t="str">
        <f t="shared" si="86"/>
        <v/>
      </c>
      <c r="EA189" s="335">
        <f t="shared" si="107"/>
        <v>0</v>
      </c>
      <c r="EB189" s="335">
        <f t="shared" si="108"/>
        <v>0</v>
      </c>
      <c r="EC189" s="335">
        <f t="shared" si="109"/>
        <v>0</v>
      </c>
    </row>
    <row r="190" spans="2:133" ht="27.75" customHeight="1" thickBot="1">
      <c r="B190" s="39"/>
      <c r="C190" s="146"/>
      <c r="D190" s="57"/>
      <c r="E190" s="43"/>
      <c r="F190" s="74"/>
      <c r="G190" s="74"/>
      <c r="H190" s="74"/>
      <c r="I190" s="74"/>
      <c r="J190" s="74"/>
      <c r="K190" s="37"/>
      <c r="L190" s="37"/>
      <c r="M190" s="37"/>
      <c r="N190" s="37"/>
      <c r="O190" s="22"/>
      <c r="P190" s="22"/>
      <c r="Q190" s="42"/>
      <c r="R190" s="39"/>
      <c r="S190" s="39"/>
      <c r="T190" s="39"/>
      <c r="U190" s="321"/>
      <c r="V190" s="330"/>
      <c r="W190" s="317" t="str">
        <f t="shared" si="98"/>
        <v>0</v>
      </c>
      <c r="X190" s="101"/>
      <c r="Y190" s="40"/>
      <c r="Z190" s="41"/>
      <c r="AA190" s="40"/>
      <c r="AB190" s="40"/>
      <c r="AC190" s="40"/>
      <c r="AD190" s="40" t="str">
        <f t="shared" si="115"/>
        <v/>
      </c>
      <c r="AE190" s="186"/>
      <c r="AF190" s="106" t="str">
        <f t="shared" si="114"/>
        <v>0</v>
      </c>
      <c r="AG190" s="99">
        <f t="shared" si="110"/>
        <v>0</v>
      </c>
      <c r="AH190" s="105" t="str">
        <f t="shared" si="111"/>
        <v>0</v>
      </c>
      <c r="AI190" s="106" t="str">
        <f t="shared" si="99"/>
        <v>0</v>
      </c>
      <c r="AJ190" s="99" t="str">
        <f t="shared" si="100"/>
        <v/>
      </c>
      <c r="AK190" s="1" t="str">
        <f t="shared" si="101"/>
        <v/>
      </c>
      <c r="AL190" s="1" t="str">
        <f t="shared" si="102"/>
        <v/>
      </c>
      <c r="AM190" s="1" t="str">
        <f t="shared" si="103"/>
        <v/>
      </c>
      <c r="AN190" s="164" t="str">
        <f t="shared" si="104"/>
        <v/>
      </c>
      <c r="AO190" s="337">
        <f t="shared" si="105"/>
        <v>0</v>
      </c>
      <c r="AP190" s="259"/>
      <c r="AQ190" s="273">
        <f t="shared" si="106"/>
        <v>0</v>
      </c>
      <c r="DF190" s="104">
        <f t="shared" ref="DF190:DF253" si="117">SUM(DG190:DH190)</f>
        <v>0</v>
      </c>
      <c r="DG190" s="39" t="str">
        <f t="shared" si="112"/>
        <v/>
      </c>
      <c r="DH190" s="39" t="str">
        <f t="shared" si="113"/>
        <v/>
      </c>
      <c r="DJ190" s="98">
        <f t="shared" si="116"/>
        <v>0</v>
      </c>
      <c r="DK190" s="93" t="e">
        <f>VLOOKUP(H190,'PORT PRODUCTIVITY 1'!$A$25:$G$83,2,FALSE)</f>
        <v>#N/A</v>
      </c>
      <c r="DL190" s="97" t="str">
        <f t="shared" si="88"/>
        <v/>
      </c>
      <c r="DM190" s="97" t="str">
        <f t="shared" si="89"/>
        <v/>
      </c>
      <c r="DN190" s="97" t="str">
        <f t="shared" si="90"/>
        <v/>
      </c>
      <c r="DO190" s="97" t="str">
        <f t="shared" si="91"/>
        <v/>
      </c>
      <c r="DP190" s="94" t="e">
        <f>VLOOKUP(H190,'PORT PRODUCTIVITY 1'!$A$25:$G$83,3,FALSE)</f>
        <v>#N/A</v>
      </c>
      <c r="DQ190" s="276" t="str">
        <f t="shared" si="92"/>
        <v/>
      </c>
      <c r="DR190" s="276" t="str">
        <f t="shared" si="93"/>
        <v/>
      </c>
      <c r="DS190" s="276" t="str">
        <f t="shared" si="94"/>
        <v/>
      </c>
      <c r="DT190" s="276" t="str">
        <f t="shared" si="95"/>
        <v/>
      </c>
      <c r="DU190" s="276" t="str">
        <f t="shared" si="96"/>
        <v/>
      </c>
      <c r="DV190" s="276" t="str">
        <f t="shared" si="97"/>
        <v/>
      </c>
      <c r="DW190" s="277" t="str">
        <f t="shared" ref="DW190:DW253" si="118">IFERROR(AVERAGE(DQ190:DV190,DL190:DO190),"")</f>
        <v/>
      </c>
      <c r="DX190" s="278" t="str">
        <f t="shared" ref="DX190:DX253" si="119">IFERROR(STDEV(DL190:DO190)/10,"0")</f>
        <v>0</v>
      </c>
      <c r="DY190" s="279" t="str">
        <f t="shared" ref="DY190:DY253" si="120">IFERROR(STDEV(DQ190:DV190)/10,"0")</f>
        <v>0</v>
      </c>
      <c r="DZ190" s="280" t="str">
        <f t="shared" ref="DZ190:DZ253" si="121">IFERROR((STDEV(DL190:DO190,DQ190:DV190)/10),"")</f>
        <v/>
      </c>
      <c r="EA190" s="335">
        <f t="shared" si="107"/>
        <v>0</v>
      </c>
      <c r="EB190" s="335">
        <f t="shared" si="108"/>
        <v>0</v>
      </c>
      <c r="EC190" s="335">
        <f t="shared" si="109"/>
        <v>0</v>
      </c>
    </row>
    <row r="191" spans="2:133" ht="27.75" customHeight="1" thickBot="1">
      <c r="B191" s="39"/>
      <c r="C191" s="146"/>
      <c r="D191" s="57"/>
      <c r="E191" s="43"/>
      <c r="F191" s="74"/>
      <c r="G191" s="74"/>
      <c r="H191" s="74"/>
      <c r="I191" s="74"/>
      <c r="J191" s="74"/>
      <c r="K191" s="37"/>
      <c r="L191" s="37"/>
      <c r="M191" s="37"/>
      <c r="N191" s="37"/>
      <c r="O191" s="22"/>
      <c r="P191" s="22"/>
      <c r="Q191" s="42"/>
      <c r="R191" s="39"/>
      <c r="S191" s="39"/>
      <c r="T191" s="39"/>
      <c r="U191" s="321"/>
      <c r="V191" s="330"/>
      <c r="W191" s="317" t="str">
        <f t="shared" si="98"/>
        <v>0</v>
      </c>
      <c r="X191" s="101"/>
      <c r="Y191" s="40"/>
      <c r="Z191" s="41"/>
      <c r="AA191" s="40"/>
      <c r="AB191" s="40"/>
      <c r="AC191" s="40"/>
      <c r="AD191" s="40" t="str">
        <f t="shared" si="115"/>
        <v/>
      </c>
      <c r="AE191" s="186"/>
      <c r="AF191" s="106" t="str">
        <f t="shared" si="114"/>
        <v>0</v>
      </c>
      <c r="AG191" s="99">
        <f t="shared" si="110"/>
        <v>0</v>
      </c>
      <c r="AH191" s="105" t="str">
        <f t="shared" si="111"/>
        <v>0</v>
      </c>
      <c r="AI191" s="106" t="str">
        <f t="shared" si="99"/>
        <v>0</v>
      </c>
      <c r="AJ191" s="99" t="str">
        <f t="shared" si="100"/>
        <v/>
      </c>
      <c r="AK191" s="1" t="str">
        <f t="shared" si="101"/>
        <v/>
      </c>
      <c r="AL191" s="1" t="str">
        <f t="shared" si="102"/>
        <v/>
      </c>
      <c r="AM191" s="1" t="str">
        <f t="shared" si="103"/>
        <v/>
      </c>
      <c r="AN191" s="164" t="str">
        <f t="shared" si="104"/>
        <v/>
      </c>
      <c r="AO191" s="337">
        <f t="shared" si="105"/>
        <v>0</v>
      </c>
      <c r="AP191" s="259"/>
      <c r="AQ191" s="273">
        <f t="shared" si="106"/>
        <v>0</v>
      </c>
      <c r="DF191" s="104">
        <f t="shared" si="117"/>
        <v>0</v>
      </c>
      <c r="DG191" s="39" t="str">
        <f t="shared" si="112"/>
        <v/>
      </c>
      <c r="DH191" s="39" t="str">
        <f t="shared" si="113"/>
        <v/>
      </c>
      <c r="DJ191" s="98">
        <f t="shared" si="116"/>
        <v>0</v>
      </c>
      <c r="DK191" s="93" t="e">
        <f>VLOOKUP(H191,'PORT PRODUCTIVITY 1'!$A$25:$G$83,2,FALSE)</f>
        <v>#N/A</v>
      </c>
      <c r="DL191" s="97" t="str">
        <f t="shared" si="88"/>
        <v/>
      </c>
      <c r="DM191" s="97" t="str">
        <f t="shared" si="89"/>
        <v/>
      </c>
      <c r="DN191" s="97" t="str">
        <f t="shared" si="90"/>
        <v/>
      </c>
      <c r="DO191" s="97" t="str">
        <f t="shared" si="91"/>
        <v/>
      </c>
      <c r="DP191" s="94" t="e">
        <f>VLOOKUP(H191,'PORT PRODUCTIVITY 1'!$A$25:$G$83,3,FALSE)</f>
        <v>#N/A</v>
      </c>
      <c r="DQ191" s="276" t="str">
        <f t="shared" si="92"/>
        <v/>
      </c>
      <c r="DR191" s="276" t="str">
        <f t="shared" si="93"/>
        <v/>
      </c>
      <c r="DS191" s="276" t="str">
        <f t="shared" si="94"/>
        <v/>
      </c>
      <c r="DT191" s="276" t="str">
        <f t="shared" si="95"/>
        <v/>
      </c>
      <c r="DU191" s="276" t="str">
        <f t="shared" si="96"/>
        <v/>
      </c>
      <c r="DV191" s="276" t="str">
        <f t="shared" si="97"/>
        <v/>
      </c>
      <c r="DW191" s="277" t="str">
        <f t="shared" si="118"/>
        <v/>
      </c>
      <c r="DX191" s="278" t="str">
        <f t="shared" si="119"/>
        <v>0</v>
      </c>
      <c r="DY191" s="279" t="str">
        <f t="shared" si="120"/>
        <v>0</v>
      </c>
      <c r="DZ191" s="280" t="str">
        <f t="shared" si="121"/>
        <v/>
      </c>
      <c r="EA191" s="335">
        <f t="shared" si="107"/>
        <v>0</v>
      </c>
      <c r="EB191" s="335">
        <f t="shared" si="108"/>
        <v>0</v>
      </c>
      <c r="EC191" s="335">
        <f t="shared" si="109"/>
        <v>0</v>
      </c>
    </row>
    <row r="192" spans="2:133" ht="27.75" customHeight="1" thickBot="1">
      <c r="B192" s="39"/>
      <c r="C192" s="146"/>
      <c r="D192" s="57"/>
      <c r="E192" s="43"/>
      <c r="F192" s="74"/>
      <c r="G192" s="74"/>
      <c r="H192" s="74"/>
      <c r="I192" s="74"/>
      <c r="J192" s="74"/>
      <c r="K192" s="37"/>
      <c r="L192" s="37"/>
      <c r="M192" s="37"/>
      <c r="N192" s="37"/>
      <c r="O192" s="22"/>
      <c r="P192" s="22"/>
      <c r="Q192" s="42"/>
      <c r="R192" s="39"/>
      <c r="S192" s="39"/>
      <c r="T192" s="39"/>
      <c r="U192" s="321"/>
      <c r="V192" s="330"/>
      <c r="W192" s="317" t="str">
        <f t="shared" si="98"/>
        <v>0</v>
      </c>
      <c r="X192" s="101"/>
      <c r="Y192" s="40"/>
      <c r="Z192" s="41"/>
      <c r="AA192" s="40"/>
      <c r="AB192" s="40"/>
      <c r="AC192" s="40"/>
      <c r="AD192" s="40" t="str">
        <f t="shared" si="115"/>
        <v/>
      </c>
      <c r="AE192" s="186"/>
      <c r="AF192" s="106" t="str">
        <f t="shared" si="114"/>
        <v>0</v>
      </c>
      <c r="AG192" s="99">
        <f t="shared" si="110"/>
        <v>0</v>
      </c>
      <c r="AH192" s="105" t="str">
        <f t="shared" si="111"/>
        <v>0</v>
      </c>
      <c r="AI192" s="106" t="str">
        <f t="shared" si="99"/>
        <v>0</v>
      </c>
      <c r="AJ192" s="99" t="str">
        <f t="shared" si="100"/>
        <v/>
      </c>
      <c r="AK192" s="1" t="str">
        <f t="shared" si="101"/>
        <v/>
      </c>
      <c r="AL192" s="1" t="str">
        <f t="shared" si="102"/>
        <v/>
      </c>
      <c r="AM192" s="1" t="str">
        <f t="shared" si="103"/>
        <v/>
      </c>
      <c r="AN192" s="164" t="str">
        <f t="shared" si="104"/>
        <v/>
      </c>
      <c r="AO192" s="337">
        <f t="shared" si="105"/>
        <v>0</v>
      </c>
      <c r="AP192" s="259"/>
      <c r="AQ192" s="273">
        <f t="shared" si="106"/>
        <v>0</v>
      </c>
      <c r="DF192" s="104">
        <f t="shared" si="117"/>
        <v>0</v>
      </c>
      <c r="DG192" s="39" t="str">
        <f t="shared" si="112"/>
        <v/>
      </c>
      <c r="DH192" s="39" t="str">
        <f t="shared" si="113"/>
        <v/>
      </c>
      <c r="DJ192" s="98">
        <f t="shared" si="116"/>
        <v>0</v>
      </c>
      <c r="DK192" s="93" t="e">
        <f>VLOOKUP(H192,'PORT PRODUCTIVITY 1'!$A$25:$G$83,2,FALSE)</f>
        <v>#N/A</v>
      </c>
      <c r="DL192" s="97" t="str">
        <f t="shared" si="88"/>
        <v/>
      </c>
      <c r="DM192" s="97" t="str">
        <f t="shared" si="89"/>
        <v/>
      </c>
      <c r="DN192" s="97" t="str">
        <f t="shared" si="90"/>
        <v/>
      </c>
      <c r="DO192" s="97" t="str">
        <f t="shared" si="91"/>
        <v/>
      </c>
      <c r="DP192" s="94" t="e">
        <f>VLOOKUP(H192,'PORT PRODUCTIVITY 1'!$A$25:$G$83,3,FALSE)</f>
        <v>#N/A</v>
      </c>
      <c r="DQ192" s="276" t="str">
        <f t="shared" si="92"/>
        <v/>
      </c>
      <c r="DR192" s="276" t="str">
        <f t="shared" si="93"/>
        <v/>
      </c>
      <c r="DS192" s="276" t="str">
        <f t="shared" si="94"/>
        <v/>
      </c>
      <c r="DT192" s="276" t="str">
        <f t="shared" si="95"/>
        <v/>
      </c>
      <c r="DU192" s="276" t="str">
        <f t="shared" si="96"/>
        <v/>
      </c>
      <c r="DV192" s="276" t="str">
        <f t="shared" si="97"/>
        <v/>
      </c>
      <c r="DW192" s="277" t="str">
        <f t="shared" si="118"/>
        <v/>
      </c>
      <c r="DX192" s="278" t="str">
        <f t="shared" si="119"/>
        <v>0</v>
      </c>
      <c r="DY192" s="279" t="str">
        <f t="shared" si="120"/>
        <v>0</v>
      </c>
      <c r="DZ192" s="280" t="str">
        <f t="shared" si="121"/>
        <v/>
      </c>
      <c r="EA192" s="335">
        <f t="shared" si="107"/>
        <v>0</v>
      </c>
      <c r="EB192" s="335">
        <f t="shared" si="108"/>
        <v>0</v>
      </c>
      <c r="EC192" s="335">
        <f t="shared" si="109"/>
        <v>0</v>
      </c>
    </row>
    <row r="193" spans="2:133" ht="27.75" customHeight="1" thickBot="1">
      <c r="B193" s="39"/>
      <c r="C193" s="146"/>
      <c r="D193" s="57"/>
      <c r="E193" s="43"/>
      <c r="F193" s="74"/>
      <c r="G193" s="74"/>
      <c r="H193" s="74"/>
      <c r="I193" s="74"/>
      <c r="J193" s="74"/>
      <c r="K193" s="37"/>
      <c r="L193" s="37"/>
      <c r="M193" s="37"/>
      <c r="N193" s="37"/>
      <c r="O193" s="22"/>
      <c r="P193" s="22"/>
      <c r="Q193" s="42"/>
      <c r="R193" s="39"/>
      <c r="S193" s="39"/>
      <c r="T193" s="39"/>
      <c r="U193" s="321"/>
      <c r="V193" s="330"/>
      <c r="W193" s="317" t="str">
        <f t="shared" si="98"/>
        <v>0</v>
      </c>
      <c r="X193" s="101"/>
      <c r="Y193" s="40"/>
      <c r="Z193" s="41"/>
      <c r="AA193" s="40"/>
      <c r="AB193" s="40"/>
      <c r="AC193" s="40"/>
      <c r="AD193" s="40" t="str">
        <f t="shared" si="115"/>
        <v/>
      </c>
      <c r="AE193" s="186"/>
      <c r="AF193" s="106" t="str">
        <f t="shared" si="114"/>
        <v>0</v>
      </c>
      <c r="AG193" s="99">
        <f t="shared" si="110"/>
        <v>0</v>
      </c>
      <c r="AH193" s="105" t="str">
        <f t="shared" si="111"/>
        <v>0</v>
      </c>
      <c r="AI193" s="106" t="str">
        <f t="shared" si="99"/>
        <v>0</v>
      </c>
      <c r="AJ193" s="99" t="str">
        <f t="shared" si="100"/>
        <v/>
      </c>
      <c r="AK193" s="1" t="str">
        <f t="shared" si="101"/>
        <v/>
      </c>
      <c r="AL193" s="1" t="str">
        <f t="shared" si="102"/>
        <v/>
      </c>
      <c r="AM193" s="1" t="str">
        <f t="shared" si="103"/>
        <v/>
      </c>
      <c r="AN193" s="164" t="str">
        <f t="shared" si="104"/>
        <v/>
      </c>
      <c r="AO193" s="337">
        <f t="shared" si="105"/>
        <v>0</v>
      </c>
      <c r="AP193" s="259"/>
      <c r="AQ193" s="273">
        <f t="shared" si="106"/>
        <v>0</v>
      </c>
      <c r="DF193" s="104">
        <f t="shared" si="117"/>
        <v>0</v>
      </c>
      <c r="DG193" s="39" t="str">
        <f t="shared" si="112"/>
        <v/>
      </c>
      <c r="DH193" s="39" t="str">
        <f t="shared" si="113"/>
        <v/>
      </c>
      <c r="DJ193" s="98">
        <f t="shared" si="116"/>
        <v>0</v>
      </c>
      <c r="DK193" s="93" t="e">
        <f>VLOOKUP(H193,'PORT PRODUCTIVITY 1'!$A$25:$G$83,2,FALSE)</f>
        <v>#N/A</v>
      </c>
      <c r="DL193" s="97" t="str">
        <f t="shared" si="88"/>
        <v/>
      </c>
      <c r="DM193" s="97" t="str">
        <f t="shared" si="89"/>
        <v/>
      </c>
      <c r="DN193" s="97" t="str">
        <f t="shared" si="90"/>
        <v/>
      </c>
      <c r="DO193" s="97" t="str">
        <f t="shared" si="91"/>
        <v/>
      </c>
      <c r="DP193" s="94" t="e">
        <f>VLOOKUP(H193,'PORT PRODUCTIVITY 1'!$A$25:$G$83,3,FALSE)</f>
        <v>#N/A</v>
      </c>
      <c r="DQ193" s="276" t="str">
        <f t="shared" si="92"/>
        <v/>
      </c>
      <c r="DR193" s="276" t="str">
        <f t="shared" si="93"/>
        <v/>
      </c>
      <c r="DS193" s="276" t="str">
        <f t="shared" si="94"/>
        <v/>
      </c>
      <c r="DT193" s="276" t="str">
        <f t="shared" si="95"/>
        <v/>
      </c>
      <c r="DU193" s="276" t="str">
        <f t="shared" si="96"/>
        <v/>
      </c>
      <c r="DV193" s="276" t="str">
        <f t="shared" si="97"/>
        <v/>
      </c>
      <c r="DW193" s="277" t="str">
        <f t="shared" si="118"/>
        <v/>
      </c>
      <c r="DX193" s="278" t="str">
        <f t="shared" si="119"/>
        <v>0</v>
      </c>
      <c r="DY193" s="279" t="str">
        <f t="shared" si="120"/>
        <v>0</v>
      </c>
      <c r="DZ193" s="280" t="str">
        <f t="shared" si="121"/>
        <v/>
      </c>
      <c r="EA193" s="335">
        <f t="shared" si="107"/>
        <v>0</v>
      </c>
      <c r="EB193" s="335">
        <f t="shared" si="108"/>
        <v>0</v>
      </c>
      <c r="EC193" s="335">
        <f t="shared" si="109"/>
        <v>0</v>
      </c>
    </row>
    <row r="194" spans="2:133" ht="27.75" customHeight="1" thickBot="1">
      <c r="B194" s="39"/>
      <c r="C194" s="146"/>
      <c r="D194" s="57"/>
      <c r="E194" s="43"/>
      <c r="F194" s="74"/>
      <c r="G194" s="74"/>
      <c r="H194" s="74"/>
      <c r="I194" s="74"/>
      <c r="J194" s="74"/>
      <c r="K194" s="37"/>
      <c r="L194" s="37"/>
      <c r="M194" s="37"/>
      <c r="N194" s="37"/>
      <c r="O194" s="22"/>
      <c r="P194" s="22"/>
      <c r="Q194" s="42"/>
      <c r="R194" s="39"/>
      <c r="S194" s="39"/>
      <c r="T194" s="39"/>
      <c r="U194" s="321"/>
      <c r="V194" s="330"/>
      <c r="W194" s="317" t="str">
        <f t="shared" si="98"/>
        <v>0</v>
      </c>
      <c r="X194" s="101"/>
      <c r="Y194" s="40"/>
      <c r="Z194" s="41"/>
      <c r="AA194" s="40"/>
      <c r="AB194" s="40"/>
      <c r="AC194" s="40"/>
      <c r="AD194" s="40" t="str">
        <f t="shared" si="115"/>
        <v/>
      </c>
      <c r="AE194" s="186"/>
      <c r="AF194" s="106" t="str">
        <f t="shared" si="114"/>
        <v>0</v>
      </c>
      <c r="AG194" s="99">
        <f t="shared" si="110"/>
        <v>0</v>
      </c>
      <c r="AH194" s="105" t="str">
        <f t="shared" si="111"/>
        <v>0</v>
      </c>
      <c r="AI194" s="106" t="str">
        <f t="shared" si="99"/>
        <v>0</v>
      </c>
      <c r="AJ194" s="99" t="str">
        <f t="shared" si="100"/>
        <v/>
      </c>
      <c r="AK194" s="1" t="str">
        <f t="shared" si="101"/>
        <v/>
      </c>
      <c r="AL194" s="1" t="str">
        <f t="shared" si="102"/>
        <v/>
      </c>
      <c r="AM194" s="1" t="str">
        <f t="shared" si="103"/>
        <v/>
      </c>
      <c r="AN194" s="164" t="str">
        <f t="shared" si="104"/>
        <v/>
      </c>
      <c r="AO194" s="337">
        <f t="shared" si="105"/>
        <v>0</v>
      </c>
      <c r="AP194" s="259"/>
      <c r="AQ194" s="273">
        <f t="shared" si="106"/>
        <v>0</v>
      </c>
      <c r="DF194" s="104">
        <f t="shared" si="117"/>
        <v>0</v>
      </c>
      <c r="DG194" s="39" t="str">
        <f t="shared" si="112"/>
        <v/>
      </c>
      <c r="DH194" s="39" t="str">
        <f t="shared" si="113"/>
        <v/>
      </c>
      <c r="DJ194" s="98">
        <f t="shared" si="116"/>
        <v>0</v>
      </c>
      <c r="DK194" s="93" t="e">
        <f>VLOOKUP(H194,'PORT PRODUCTIVITY 1'!$A$25:$G$83,2,FALSE)</f>
        <v>#N/A</v>
      </c>
      <c r="DL194" s="97" t="str">
        <f t="shared" si="88"/>
        <v/>
      </c>
      <c r="DM194" s="97" t="str">
        <f t="shared" si="89"/>
        <v/>
      </c>
      <c r="DN194" s="97" t="str">
        <f t="shared" si="90"/>
        <v/>
      </c>
      <c r="DO194" s="97" t="str">
        <f t="shared" si="91"/>
        <v/>
      </c>
      <c r="DP194" s="94" t="e">
        <f>VLOOKUP(H194,'PORT PRODUCTIVITY 1'!$A$25:$G$83,3,FALSE)</f>
        <v>#N/A</v>
      </c>
      <c r="DQ194" s="276" t="str">
        <f t="shared" si="92"/>
        <v/>
      </c>
      <c r="DR194" s="276" t="str">
        <f t="shared" si="93"/>
        <v/>
      </c>
      <c r="DS194" s="276" t="str">
        <f t="shared" si="94"/>
        <v/>
      </c>
      <c r="DT194" s="276" t="str">
        <f t="shared" si="95"/>
        <v/>
      </c>
      <c r="DU194" s="276" t="str">
        <f t="shared" si="96"/>
        <v/>
      </c>
      <c r="DV194" s="276" t="str">
        <f t="shared" si="97"/>
        <v/>
      </c>
      <c r="DW194" s="277" t="str">
        <f t="shared" si="118"/>
        <v/>
      </c>
      <c r="DX194" s="278" t="str">
        <f t="shared" si="119"/>
        <v>0</v>
      </c>
      <c r="DY194" s="279" t="str">
        <f t="shared" si="120"/>
        <v>0</v>
      </c>
      <c r="DZ194" s="280" t="str">
        <f t="shared" si="121"/>
        <v/>
      </c>
      <c r="EA194" s="335">
        <f t="shared" si="107"/>
        <v>0</v>
      </c>
      <c r="EB194" s="335">
        <f t="shared" si="108"/>
        <v>0</v>
      </c>
      <c r="EC194" s="335">
        <f t="shared" si="109"/>
        <v>0</v>
      </c>
    </row>
    <row r="195" spans="2:133" ht="27.75" customHeight="1" thickBot="1">
      <c r="B195" s="39"/>
      <c r="C195" s="146"/>
      <c r="D195" s="57"/>
      <c r="E195" s="43"/>
      <c r="F195" s="74"/>
      <c r="G195" s="74"/>
      <c r="H195" s="74"/>
      <c r="I195" s="74"/>
      <c r="J195" s="74"/>
      <c r="K195" s="37"/>
      <c r="L195" s="37"/>
      <c r="M195" s="37"/>
      <c r="N195" s="37"/>
      <c r="O195" s="22"/>
      <c r="P195" s="22"/>
      <c r="Q195" s="42"/>
      <c r="R195" s="39"/>
      <c r="S195" s="39"/>
      <c r="T195" s="39"/>
      <c r="U195" s="321"/>
      <c r="V195" s="330"/>
      <c r="W195" s="317" t="str">
        <f t="shared" si="98"/>
        <v>0</v>
      </c>
      <c r="X195" s="101"/>
      <c r="Y195" s="40"/>
      <c r="Z195" s="41"/>
      <c r="AA195" s="40"/>
      <c r="AB195" s="40"/>
      <c r="AC195" s="40"/>
      <c r="AD195" s="40" t="str">
        <f t="shared" si="115"/>
        <v/>
      </c>
      <c r="AE195" s="186"/>
      <c r="AF195" s="106" t="str">
        <f t="shared" si="114"/>
        <v>0</v>
      </c>
      <c r="AG195" s="99">
        <f t="shared" si="110"/>
        <v>0</v>
      </c>
      <c r="AH195" s="105" t="str">
        <f t="shared" si="111"/>
        <v>0</v>
      </c>
      <c r="AI195" s="106" t="str">
        <f t="shared" si="99"/>
        <v>0</v>
      </c>
      <c r="AJ195" s="99" t="str">
        <f t="shared" si="100"/>
        <v/>
      </c>
      <c r="AK195" s="1" t="str">
        <f t="shared" si="101"/>
        <v/>
      </c>
      <c r="AL195" s="1" t="str">
        <f t="shared" si="102"/>
        <v/>
      </c>
      <c r="AM195" s="1" t="str">
        <f t="shared" si="103"/>
        <v/>
      </c>
      <c r="AN195" s="164" t="str">
        <f t="shared" si="104"/>
        <v/>
      </c>
      <c r="AO195" s="337">
        <f t="shared" si="105"/>
        <v>0</v>
      </c>
      <c r="AP195" s="259"/>
      <c r="AQ195" s="273">
        <f t="shared" si="106"/>
        <v>0</v>
      </c>
      <c r="DF195" s="104">
        <f t="shared" si="117"/>
        <v>0</v>
      </c>
      <c r="DG195" s="39" t="str">
        <f t="shared" si="112"/>
        <v/>
      </c>
      <c r="DH195" s="39" t="str">
        <f t="shared" si="113"/>
        <v/>
      </c>
      <c r="DJ195" s="98">
        <f t="shared" si="116"/>
        <v>0</v>
      </c>
      <c r="DK195" s="93" t="e">
        <f>VLOOKUP(H195,'PORT PRODUCTIVITY 1'!$A$25:$G$83,2,FALSE)</f>
        <v>#N/A</v>
      </c>
      <c r="DL195" s="97" t="str">
        <f t="shared" si="88"/>
        <v/>
      </c>
      <c r="DM195" s="97" t="str">
        <f t="shared" si="89"/>
        <v/>
      </c>
      <c r="DN195" s="97" t="str">
        <f t="shared" si="90"/>
        <v/>
      </c>
      <c r="DO195" s="97" t="str">
        <f t="shared" si="91"/>
        <v/>
      </c>
      <c r="DP195" s="94" t="e">
        <f>VLOOKUP(H195,'PORT PRODUCTIVITY 1'!$A$25:$G$83,3,FALSE)</f>
        <v>#N/A</v>
      </c>
      <c r="DQ195" s="276" t="str">
        <f t="shared" si="92"/>
        <v/>
      </c>
      <c r="DR195" s="276" t="str">
        <f t="shared" si="93"/>
        <v/>
      </c>
      <c r="DS195" s="276" t="str">
        <f t="shared" si="94"/>
        <v/>
      </c>
      <c r="DT195" s="276" t="str">
        <f t="shared" si="95"/>
        <v/>
      </c>
      <c r="DU195" s="276" t="str">
        <f t="shared" si="96"/>
        <v/>
      </c>
      <c r="DV195" s="276" t="str">
        <f t="shared" si="97"/>
        <v/>
      </c>
      <c r="DW195" s="277" t="str">
        <f t="shared" si="118"/>
        <v/>
      </c>
      <c r="DX195" s="278" t="str">
        <f t="shared" si="119"/>
        <v>0</v>
      </c>
      <c r="DY195" s="279" t="str">
        <f t="shared" si="120"/>
        <v>0</v>
      </c>
      <c r="DZ195" s="280" t="str">
        <f t="shared" si="121"/>
        <v/>
      </c>
      <c r="EA195" s="335">
        <f t="shared" si="107"/>
        <v>0</v>
      </c>
      <c r="EB195" s="335">
        <f t="shared" si="108"/>
        <v>0</v>
      </c>
      <c r="EC195" s="335">
        <f t="shared" si="109"/>
        <v>0</v>
      </c>
    </row>
    <row r="196" spans="2:133" ht="27.75" customHeight="1" thickBot="1">
      <c r="B196" s="39"/>
      <c r="C196" s="146"/>
      <c r="D196" s="57"/>
      <c r="E196" s="43"/>
      <c r="F196" s="74"/>
      <c r="G196" s="74"/>
      <c r="H196" s="74"/>
      <c r="I196" s="74"/>
      <c r="J196" s="74"/>
      <c r="K196" s="37"/>
      <c r="L196" s="37"/>
      <c r="M196" s="37"/>
      <c r="N196" s="37"/>
      <c r="O196" s="22"/>
      <c r="P196" s="22"/>
      <c r="Q196" s="42"/>
      <c r="R196" s="39"/>
      <c r="S196" s="39"/>
      <c r="T196" s="39"/>
      <c r="U196" s="321"/>
      <c r="V196" s="330"/>
      <c r="W196" s="317" t="str">
        <f t="shared" si="98"/>
        <v>0</v>
      </c>
      <c r="X196" s="101"/>
      <c r="Y196" s="40"/>
      <c r="Z196" s="41"/>
      <c r="AA196" s="40"/>
      <c r="AB196" s="40"/>
      <c r="AC196" s="40"/>
      <c r="AD196" s="40" t="str">
        <f t="shared" si="115"/>
        <v/>
      </c>
      <c r="AE196" s="186"/>
      <c r="AF196" s="106" t="str">
        <f t="shared" si="114"/>
        <v>0</v>
      </c>
      <c r="AG196" s="99">
        <f t="shared" si="110"/>
        <v>0</v>
      </c>
      <c r="AH196" s="105" t="str">
        <f t="shared" si="111"/>
        <v>0</v>
      </c>
      <c r="AI196" s="106" t="str">
        <f t="shared" si="99"/>
        <v>0</v>
      </c>
      <c r="AJ196" s="99" t="str">
        <f t="shared" si="100"/>
        <v/>
      </c>
      <c r="AK196" s="1" t="str">
        <f t="shared" si="101"/>
        <v/>
      </c>
      <c r="AL196" s="1" t="str">
        <f t="shared" si="102"/>
        <v/>
      </c>
      <c r="AM196" s="1" t="str">
        <f t="shared" si="103"/>
        <v/>
      </c>
      <c r="AN196" s="164" t="str">
        <f t="shared" si="104"/>
        <v/>
      </c>
      <c r="AO196" s="337">
        <f t="shared" si="105"/>
        <v>0</v>
      </c>
      <c r="AP196" s="259"/>
      <c r="AQ196" s="273">
        <f t="shared" si="106"/>
        <v>0</v>
      </c>
      <c r="DF196" s="104">
        <f t="shared" si="117"/>
        <v>0</v>
      </c>
      <c r="DG196" s="39" t="str">
        <f t="shared" si="112"/>
        <v/>
      </c>
      <c r="DH196" s="39" t="str">
        <f t="shared" si="113"/>
        <v/>
      </c>
      <c r="DJ196" s="98">
        <f t="shared" si="116"/>
        <v>0</v>
      </c>
      <c r="DK196" s="93" t="e">
        <f>VLOOKUP(H196,'PORT PRODUCTIVITY 1'!$A$25:$G$83,2,FALSE)</f>
        <v>#N/A</v>
      </c>
      <c r="DL196" s="97" t="str">
        <f t="shared" si="88"/>
        <v/>
      </c>
      <c r="DM196" s="97" t="str">
        <f t="shared" si="89"/>
        <v/>
      </c>
      <c r="DN196" s="97" t="str">
        <f t="shared" si="90"/>
        <v/>
      </c>
      <c r="DO196" s="97" t="str">
        <f t="shared" si="91"/>
        <v/>
      </c>
      <c r="DP196" s="94" t="e">
        <f>VLOOKUP(H196,'PORT PRODUCTIVITY 1'!$A$25:$G$83,3,FALSE)</f>
        <v>#N/A</v>
      </c>
      <c r="DQ196" s="276" t="str">
        <f t="shared" si="92"/>
        <v/>
      </c>
      <c r="DR196" s="276" t="str">
        <f t="shared" si="93"/>
        <v/>
      </c>
      <c r="DS196" s="276" t="str">
        <f t="shared" si="94"/>
        <v/>
      </c>
      <c r="DT196" s="276" t="str">
        <f t="shared" si="95"/>
        <v/>
      </c>
      <c r="DU196" s="276" t="str">
        <f t="shared" si="96"/>
        <v/>
      </c>
      <c r="DV196" s="276" t="str">
        <f t="shared" si="97"/>
        <v/>
      </c>
      <c r="DW196" s="277" t="str">
        <f t="shared" si="118"/>
        <v/>
      </c>
      <c r="DX196" s="278" t="str">
        <f t="shared" si="119"/>
        <v>0</v>
      </c>
      <c r="DY196" s="279" t="str">
        <f t="shared" si="120"/>
        <v>0</v>
      </c>
      <c r="DZ196" s="280" t="str">
        <f t="shared" si="121"/>
        <v/>
      </c>
      <c r="EA196" s="335">
        <f t="shared" si="107"/>
        <v>0</v>
      </c>
      <c r="EB196" s="335">
        <f t="shared" si="108"/>
        <v>0</v>
      </c>
      <c r="EC196" s="335">
        <f t="shared" si="109"/>
        <v>0</v>
      </c>
    </row>
    <row r="197" spans="2:133" ht="27.75" customHeight="1" thickBot="1">
      <c r="B197" s="39"/>
      <c r="C197" s="146"/>
      <c r="D197" s="57"/>
      <c r="E197" s="43"/>
      <c r="F197" s="74"/>
      <c r="G197" s="74"/>
      <c r="H197" s="74"/>
      <c r="I197" s="74"/>
      <c r="J197" s="74"/>
      <c r="K197" s="37"/>
      <c r="L197" s="37"/>
      <c r="M197" s="37"/>
      <c r="N197" s="37"/>
      <c r="O197" s="22"/>
      <c r="P197" s="22"/>
      <c r="Q197" s="42"/>
      <c r="R197" s="39"/>
      <c r="S197" s="39"/>
      <c r="T197" s="39"/>
      <c r="U197" s="321"/>
      <c r="V197" s="330"/>
      <c r="W197" s="317" t="str">
        <f t="shared" si="98"/>
        <v>0</v>
      </c>
      <c r="X197" s="101"/>
      <c r="Y197" s="40"/>
      <c r="Z197" s="41"/>
      <c r="AA197" s="40"/>
      <c r="AB197" s="40"/>
      <c r="AC197" s="40"/>
      <c r="AD197" s="40" t="str">
        <f t="shared" si="115"/>
        <v/>
      </c>
      <c r="AE197" s="186"/>
      <c r="AF197" s="106" t="str">
        <f t="shared" si="114"/>
        <v>0</v>
      </c>
      <c r="AG197" s="99">
        <f t="shared" si="110"/>
        <v>0</v>
      </c>
      <c r="AH197" s="105" t="str">
        <f t="shared" si="111"/>
        <v>0</v>
      </c>
      <c r="AI197" s="106" t="str">
        <f t="shared" si="99"/>
        <v>0</v>
      </c>
      <c r="AJ197" s="99" t="str">
        <f t="shared" si="100"/>
        <v/>
      </c>
      <c r="AK197" s="1" t="str">
        <f t="shared" si="101"/>
        <v/>
      </c>
      <c r="AL197" s="1" t="str">
        <f t="shared" si="102"/>
        <v/>
      </c>
      <c r="AM197" s="1" t="str">
        <f t="shared" si="103"/>
        <v/>
      </c>
      <c r="AN197" s="164" t="str">
        <f t="shared" si="104"/>
        <v/>
      </c>
      <c r="AO197" s="337">
        <f t="shared" si="105"/>
        <v>0</v>
      </c>
      <c r="AP197" s="259"/>
      <c r="AQ197" s="273">
        <f t="shared" si="106"/>
        <v>0</v>
      </c>
      <c r="DF197" s="104">
        <f t="shared" si="117"/>
        <v>0</v>
      </c>
      <c r="DG197" s="39" t="str">
        <f t="shared" si="112"/>
        <v/>
      </c>
      <c r="DH197" s="39" t="str">
        <f t="shared" si="113"/>
        <v/>
      </c>
      <c r="DJ197" s="98">
        <f t="shared" si="116"/>
        <v>0</v>
      </c>
      <c r="DK197" s="93" t="e">
        <f>VLOOKUP(H197,'PORT PRODUCTIVITY 1'!$A$25:$G$83,2,FALSE)</f>
        <v>#N/A</v>
      </c>
      <c r="DL197" s="97" t="str">
        <f t="shared" si="88"/>
        <v/>
      </c>
      <c r="DM197" s="97" t="str">
        <f t="shared" si="89"/>
        <v/>
      </c>
      <c r="DN197" s="97" t="str">
        <f t="shared" si="90"/>
        <v/>
      </c>
      <c r="DO197" s="97" t="str">
        <f t="shared" si="91"/>
        <v/>
      </c>
      <c r="DP197" s="94" t="e">
        <f>VLOOKUP(H197,'PORT PRODUCTIVITY 1'!$A$25:$G$83,3,FALSE)</f>
        <v>#N/A</v>
      </c>
      <c r="DQ197" s="276" t="str">
        <f t="shared" si="92"/>
        <v/>
      </c>
      <c r="DR197" s="276" t="str">
        <f t="shared" si="93"/>
        <v/>
      </c>
      <c r="DS197" s="276" t="str">
        <f t="shared" si="94"/>
        <v/>
      </c>
      <c r="DT197" s="276" t="str">
        <f t="shared" si="95"/>
        <v/>
      </c>
      <c r="DU197" s="276" t="str">
        <f t="shared" si="96"/>
        <v/>
      </c>
      <c r="DV197" s="276" t="str">
        <f t="shared" si="97"/>
        <v/>
      </c>
      <c r="DW197" s="277" t="str">
        <f t="shared" si="118"/>
        <v/>
      </c>
      <c r="DX197" s="278" t="str">
        <f t="shared" si="119"/>
        <v>0</v>
      </c>
      <c r="DY197" s="279" t="str">
        <f t="shared" si="120"/>
        <v>0</v>
      </c>
      <c r="DZ197" s="280" t="str">
        <f t="shared" si="121"/>
        <v/>
      </c>
      <c r="EA197" s="335">
        <f t="shared" si="107"/>
        <v>0</v>
      </c>
      <c r="EB197" s="335">
        <f t="shared" si="108"/>
        <v>0</v>
      </c>
      <c r="EC197" s="335">
        <f t="shared" si="109"/>
        <v>0</v>
      </c>
    </row>
    <row r="198" spans="2:133" ht="27.75" customHeight="1" thickBot="1">
      <c r="B198" s="39"/>
      <c r="C198" s="146"/>
      <c r="D198" s="57"/>
      <c r="E198" s="43"/>
      <c r="F198" s="74"/>
      <c r="G198" s="74"/>
      <c r="H198" s="74"/>
      <c r="I198" s="74"/>
      <c r="J198" s="74"/>
      <c r="K198" s="37"/>
      <c r="L198" s="37"/>
      <c r="M198" s="37"/>
      <c r="N198" s="37"/>
      <c r="O198" s="22"/>
      <c r="P198" s="22"/>
      <c r="Q198" s="42"/>
      <c r="R198" s="39"/>
      <c r="S198" s="39"/>
      <c r="T198" s="39"/>
      <c r="U198" s="321"/>
      <c r="V198" s="330"/>
      <c r="W198" s="317" t="str">
        <f t="shared" si="98"/>
        <v>0</v>
      </c>
      <c r="X198" s="101"/>
      <c r="Y198" s="40"/>
      <c r="Z198" s="41"/>
      <c r="AA198" s="40"/>
      <c r="AB198" s="40"/>
      <c r="AC198" s="40"/>
      <c r="AD198" s="40" t="str">
        <f t="shared" si="115"/>
        <v/>
      </c>
      <c r="AE198" s="186"/>
      <c r="AF198" s="106" t="str">
        <f t="shared" si="114"/>
        <v>0</v>
      </c>
      <c r="AG198" s="99">
        <f t="shared" si="110"/>
        <v>0</v>
      </c>
      <c r="AH198" s="105" t="str">
        <f t="shared" si="111"/>
        <v>0</v>
      </c>
      <c r="AI198" s="106" t="str">
        <f t="shared" si="99"/>
        <v>0</v>
      </c>
      <c r="AJ198" s="99" t="str">
        <f t="shared" si="100"/>
        <v/>
      </c>
      <c r="AK198" s="1" t="str">
        <f t="shared" si="101"/>
        <v/>
      </c>
      <c r="AL198" s="1" t="str">
        <f t="shared" si="102"/>
        <v/>
      </c>
      <c r="AM198" s="1" t="str">
        <f t="shared" si="103"/>
        <v/>
      </c>
      <c r="AN198" s="164" t="str">
        <f t="shared" si="104"/>
        <v/>
      </c>
      <c r="AO198" s="337">
        <f t="shared" si="105"/>
        <v>0</v>
      </c>
      <c r="AP198" s="259"/>
      <c r="AQ198" s="273">
        <f t="shared" si="106"/>
        <v>0</v>
      </c>
      <c r="DF198" s="104">
        <f t="shared" si="117"/>
        <v>0</v>
      </c>
      <c r="DG198" s="39" t="str">
        <f t="shared" si="112"/>
        <v/>
      </c>
      <c r="DH198" s="39" t="str">
        <f t="shared" si="113"/>
        <v/>
      </c>
      <c r="DJ198" s="98">
        <f t="shared" si="116"/>
        <v>0</v>
      </c>
      <c r="DK198" s="93" t="e">
        <f>VLOOKUP(H198,'PORT PRODUCTIVITY 1'!$A$25:$G$83,2,FALSE)</f>
        <v>#N/A</v>
      </c>
      <c r="DL198" s="97" t="str">
        <f t="shared" si="88"/>
        <v/>
      </c>
      <c r="DM198" s="97" t="str">
        <f t="shared" si="89"/>
        <v/>
      </c>
      <c r="DN198" s="97" t="str">
        <f t="shared" si="90"/>
        <v/>
      </c>
      <c r="DO198" s="97" t="str">
        <f t="shared" si="91"/>
        <v/>
      </c>
      <c r="DP198" s="94" t="e">
        <f>VLOOKUP(H198,'PORT PRODUCTIVITY 1'!$A$25:$G$83,3,FALSE)</f>
        <v>#N/A</v>
      </c>
      <c r="DQ198" s="276" t="str">
        <f t="shared" si="92"/>
        <v/>
      </c>
      <c r="DR198" s="276" t="str">
        <f t="shared" si="93"/>
        <v/>
      </c>
      <c r="DS198" s="276" t="str">
        <f t="shared" si="94"/>
        <v/>
      </c>
      <c r="DT198" s="276" t="str">
        <f t="shared" si="95"/>
        <v/>
      </c>
      <c r="DU198" s="276" t="str">
        <f t="shared" si="96"/>
        <v/>
      </c>
      <c r="DV198" s="276" t="str">
        <f t="shared" si="97"/>
        <v/>
      </c>
      <c r="DW198" s="277" t="str">
        <f t="shared" si="118"/>
        <v/>
      </c>
      <c r="DX198" s="278" t="str">
        <f t="shared" si="119"/>
        <v>0</v>
      </c>
      <c r="DY198" s="279" t="str">
        <f t="shared" si="120"/>
        <v>0</v>
      </c>
      <c r="DZ198" s="280" t="str">
        <f t="shared" si="121"/>
        <v/>
      </c>
      <c r="EA198" s="335">
        <f t="shared" si="107"/>
        <v>0</v>
      </c>
      <c r="EB198" s="335">
        <f t="shared" si="108"/>
        <v>0</v>
      </c>
      <c r="EC198" s="335">
        <f t="shared" si="109"/>
        <v>0</v>
      </c>
    </row>
    <row r="199" spans="2:133" ht="27.75" customHeight="1" thickBot="1">
      <c r="B199" s="39"/>
      <c r="C199" s="146"/>
      <c r="D199" s="57"/>
      <c r="E199" s="43"/>
      <c r="F199" s="74"/>
      <c r="G199" s="74"/>
      <c r="H199" s="74"/>
      <c r="I199" s="74"/>
      <c r="J199" s="74"/>
      <c r="K199" s="37"/>
      <c r="L199" s="37"/>
      <c r="M199" s="37"/>
      <c r="N199" s="37"/>
      <c r="O199" s="22"/>
      <c r="P199" s="22"/>
      <c r="Q199" s="42"/>
      <c r="R199" s="39"/>
      <c r="S199" s="39"/>
      <c r="T199" s="39"/>
      <c r="U199" s="321"/>
      <c r="V199" s="330"/>
      <c r="W199" s="317" t="str">
        <f t="shared" si="98"/>
        <v>0</v>
      </c>
      <c r="X199" s="101"/>
      <c r="Y199" s="40"/>
      <c r="Z199" s="41"/>
      <c r="AA199" s="40"/>
      <c r="AB199" s="40"/>
      <c r="AC199" s="40"/>
      <c r="AD199" s="40" t="str">
        <f t="shared" si="115"/>
        <v/>
      </c>
      <c r="AE199" s="186"/>
      <c r="AF199" s="106" t="str">
        <f t="shared" si="114"/>
        <v>0</v>
      </c>
      <c r="AG199" s="99">
        <f t="shared" si="110"/>
        <v>0</v>
      </c>
      <c r="AH199" s="105" t="str">
        <f t="shared" si="111"/>
        <v>0</v>
      </c>
      <c r="AI199" s="106" t="str">
        <f t="shared" si="99"/>
        <v>0</v>
      </c>
      <c r="AJ199" s="99" t="str">
        <f t="shared" si="100"/>
        <v/>
      </c>
      <c r="AK199" s="1" t="str">
        <f t="shared" si="101"/>
        <v/>
      </c>
      <c r="AL199" s="1" t="str">
        <f t="shared" si="102"/>
        <v/>
      </c>
      <c r="AM199" s="1" t="str">
        <f t="shared" si="103"/>
        <v/>
      </c>
      <c r="AN199" s="164" t="str">
        <f t="shared" si="104"/>
        <v/>
      </c>
      <c r="AO199" s="337">
        <f t="shared" si="105"/>
        <v>0</v>
      </c>
      <c r="AP199" s="259"/>
      <c r="AQ199" s="273">
        <f t="shared" si="106"/>
        <v>0</v>
      </c>
      <c r="DF199" s="104">
        <f t="shared" si="117"/>
        <v>0</v>
      </c>
      <c r="DG199" s="39" t="str">
        <f t="shared" si="112"/>
        <v/>
      </c>
      <c r="DH199" s="39" t="str">
        <f t="shared" si="113"/>
        <v/>
      </c>
      <c r="DJ199" s="98">
        <f t="shared" si="116"/>
        <v>0</v>
      </c>
      <c r="DK199" s="93" t="e">
        <f>VLOOKUP(H199,'PORT PRODUCTIVITY 1'!$A$25:$G$83,2,FALSE)</f>
        <v>#N/A</v>
      </c>
      <c r="DL199" s="97" t="str">
        <f t="shared" si="88"/>
        <v/>
      </c>
      <c r="DM199" s="97" t="str">
        <f t="shared" si="89"/>
        <v/>
      </c>
      <c r="DN199" s="97" t="str">
        <f t="shared" si="90"/>
        <v/>
      </c>
      <c r="DO199" s="97" t="str">
        <f t="shared" si="91"/>
        <v/>
      </c>
      <c r="DP199" s="94" t="e">
        <f>VLOOKUP(H199,'PORT PRODUCTIVITY 1'!$A$25:$G$83,3,FALSE)</f>
        <v>#N/A</v>
      </c>
      <c r="DQ199" s="276" t="str">
        <f t="shared" si="92"/>
        <v/>
      </c>
      <c r="DR199" s="276" t="str">
        <f t="shared" si="93"/>
        <v/>
      </c>
      <c r="DS199" s="276" t="str">
        <f t="shared" si="94"/>
        <v/>
      </c>
      <c r="DT199" s="276" t="str">
        <f t="shared" si="95"/>
        <v/>
      </c>
      <c r="DU199" s="276" t="str">
        <f t="shared" si="96"/>
        <v/>
      </c>
      <c r="DV199" s="276" t="str">
        <f t="shared" si="97"/>
        <v/>
      </c>
      <c r="DW199" s="277" t="str">
        <f t="shared" si="118"/>
        <v/>
      </c>
      <c r="DX199" s="278" t="str">
        <f t="shared" si="119"/>
        <v>0</v>
      </c>
      <c r="DY199" s="279" t="str">
        <f t="shared" si="120"/>
        <v>0</v>
      </c>
      <c r="DZ199" s="280" t="str">
        <f t="shared" si="121"/>
        <v/>
      </c>
      <c r="EA199" s="335">
        <f t="shared" si="107"/>
        <v>0</v>
      </c>
      <c r="EB199" s="335">
        <f t="shared" si="108"/>
        <v>0</v>
      </c>
      <c r="EC199" s="335">
        <f t="shared" si="109"/>
        <v>0</v>
      </c>
    </row>
    <row r="200" spans="2:133" ht="27.75" customHeight="1" thickBot="1">
      <c r="B200" s="39"/>
      <c r="C200" s="146"/>
      <c r="D200" s="57"/>
      <c r="E200" s="43"/>
      <c r="F200" s="74"/>
      <c r="G200" s="74"/>
      <c r="H200" s="74"/>
      <c r="I200" s="74"/>
      <c r="J200" s="74"/>
      <c r="K200" s="37"/>
      <c r="L200" s="37"/>
      <c r="M200" s="37"/>
      <c r="N200" s="37"/>
      <c r="O200" s="22"/>
      <c r="P200" s="22"/>
      <c r="Q200" s="42"/>
      <c r="R200" s="39"/>
      <c r="S200" s="39"/>
      <c r="T200" s="39"/>
      <c r="U200" s="321"/>
      <c r="V200" s="330"/>
      <c r="W200" s="317" t="str">
        <f t="shared" si="98"/>
        <v>0</v>
      </c>
      <c r="X200" s="101"/>
      <c r="Y200" s="40"/>
      <c r="Z200" s="41"/>
      <c r="AA200" s="40"/>
      <c r="AB200" s="40"/>
      <c r="AC200" s="40"/>
      <c r="AD200" s="40" t="str">
        <f t="shared" si="115"/>
        <v/>
      </c>
      <c r="AE200" s="186"/>
      <c r="AF200" s="106" t="str">
        <f t="shared" si="114"/>
        <v>0</v>
      </c>
      <c r="AG200" s="99">
        <f t="shared" si="110"/>
        <v>0</v>
      </c>
      <c r="AH200" s="105" t="str">
        <f t="shared" si="111"/>
        <v>0</v>
      </c>
      <c r="AI200" s="106" t="str">
        <f t="shared" si="99"/>
        <v>0</v>
      </c>
      <c r="AJ200" s="99" t="str">
        <f t="shared" si="100"/>
        <v/>
      </c>
      <c r="AK200" s="1" t="str">
        <f t="shared" si="101"/>
        <v/>
      </c>
      <c r="AL200" s="1" t="str">
        <f t="shared" si="102"/>
        <v/>
      </c>
      <c r="AM200" s="1" t="str">
        <f t="shared" si="103"/>
        <v/>
      </c>
      <c r="AN200" s="164" t="str">
        <f t="shared" si="104"/>
        <v/>
      </c>
      <c r="AO200" s="337">
        <f t="shared" si="105"/>
        <v>0</v>
      </c>
      <c r="AP200" s="259"/>
      <c r="AQ200" s="273">
        <f t="shared" si="106"/>
        <v>0</v>
      </c>
      <c r="DF200" s="104">
        <f t="shared" si="117"/>
        <v>0</v>
      </c>
      <c r="DG200" s="39" t="str">
        <f t="shared" si="112"/>
        <v/>
      </c>
      <c r="DH200" s="39" t="str">
        <f t="shared" si="113"/>
        <v/>
      </c>
      <c r="DJ200" s="98">
        <f t="shared" si="116"/>
        <v>0</v>
      </c>
      <c r="DK200" s="93" t="e">
        <f>VLOOKUP(H200,'PORT PRODUCTIVITY 1'!$A$25:$G$83,2,FALSE)</f>
        <v>#N/A</v>
      </c>
      <c r="DL200" s="97" t="str">
        <f t="shared" si="88"/>
        <v/>
      </c>
      <c r="DM200" s="97" t="str">
        <f t="shared" si="89"/>
        <v/>
      </c>
      <c r="DN200" s="97" t="str">
        <f t="shared" si="90"/>
        <v/>
      </c>
      <c r="DO200" s="97" t="str">
        <f t="shared" si="91"/>
        <v/>
      </c>
      <c r="DP200" s="94" t="e">
        <f>VLOOKUP(H200,'PORT PRODUCTIVITY 1'!$A$25:$G$83,3,FALSE)</f>
        <v>#N/A</v>
      </c>
      <c r="DQ200" s="276" t="str">
        <f t="shared" si="92"/>
        <v/>
      </c>
      <c r="DR200" s="276" t="str">
        <f t="shared" si="93"/>
        <v/>
      </c>
      <c r="DS200" s="276" t="str">
        <f t="shared" si="94"/>
        <v/>
      </c>
      <c r="DT200" s="276" t="str">
        <f t="shared" si="95"/>
        <v/>
      </c>
      <c r="DU200" s="276" t="str">
        <f t="shared" si="96"/>
        <v/>
      </c>
      <c r="DV200" s="276" t="str">
        <f t="shared" si="97"/>
        <v/>
      </c>
      <c r="DW200" s="277" t="str">
        <f t="shared" si="118"/>
        <v/>
      </c>
      <c r="DX200" s="278" t="str">
        <f t="shared" si="119"/>
        <v>0</v>
      </c>
      <c r="DY200" s="279" t="str">
        <f t="shared" si="120"/>
        <v>0</v>
      </c>
      <c r="DZ200" s="280" t="str">
        <f t="shared" si="121"/>
        <v/>
      </c>
      <c r="EA200" s="335">
        <f t="shared" si="107"/>
        <v>0</v>
      </c>
      <c r="EB200" s="335">
        <f t="shared" si="108"/>
        <v>0</v>
      </c>
      <c r="EC200" s="335">
        <f t="shared" si="109"/>
        <v>0</v>
      </c>
    </row>
    <row r="201" spans="2:133" ht="27.75" customHeight="1" thickBot="1">
      <c r="B201" s="39"/>
      <c r="C201" s="146"/>
      <c r="D201" s="57"/>
      <c r="E201" s="43"/>
      <c r="F201" s="74"/>
      <c r="G201" s="74"/>
      <c r="H201" s="74"/>
      <c r="I201" s="74"/>
      <c r="J201" s="74"/>
      <c r="K201" s="37"/>
      <c r="L201" s="37"/>
      <c r="M201" s="37"/>
      <c r="N201" s="37"/>
      <c r="O201" s="22"/>
      <c r="P201" s="22"/>
      <c r="Q201" s="42"/>
      <c r="R201" s="39"/>
      <c r="S201" s="39"/>
      <c r="T201" s="39"/>
      <c r="U201" s="321"/>
      <c r="V201" s="330"/>
      <c r="W201" s="317" t="str">
        <f t="shared" si="98"/>
        <v>0</v>
      </c>
      <c r="X201" s="101"/>
      <c r="Y201" s="40"/>
      <c r="Z201" s="41"/>
      <c r="AA201" s="40"/>
      <c r="AB201" s="40"/>
      <c r="AC201" s="40"/>
      <c r="AD201" s="40" t="str">
        <f t="shared" si="115"/>
        <v/>
      </c>
      <c r="AE201" s="186"/>
      <c r="AF201" s="106" t="str">
        <f t="shared" si="114"/>
        <v>0</v>
      </c>
      <c r="AG201" s="99">
        <f t="shared" si="110"/>
        <v>0</v>
      </c>
      <c r="AH201" s="105" t="str">
        <f t="shared" si="111"/>
        <v>0</v>
      </c>
      <c r="AI201" s="106" t="str">
        <f t="shared" si="99"/>
        <v>0</v>
      </c>
      <c r="AJ201" s="99" t="str">
        <f t="shared" si="100"/>
        <v/>
      </c>
      <c r="AK201" s="1" t="str">
        <f t="shared" si="101"/>
        <v/>
      </c>
      <c r="AL201" s="1" t="str">
        <f t="shared" si="102"/>
        <v/>
      </c>
      <c r="AM201" s="1" t="str">
        <f t="shared" si="103"/>
        <v/>
      </c>
      <c r="AN201" s="164" t="str">
        <f t="shared" si="104"/>
        <v/>
      </c>
      <c r="AO201" s="337">
        <f t="shared" si="105"/>
        <v>0</v>
      </c>
      <c r="AP201" s="259"/>
      <c r="AQ201" s="273">
        <f t="shared" si="106"/>
        <v>0</v>
      </c>
      <c r="DF201" s="104">
        <f t="shared" si="117"/>
        <v>0</v>
      </c>
      <c r="DG201" s="39" t="str">
        <f t="shared" si="112"/>
        <v/>
      </c>
      <c r="DH201" s="39" t="str">
        <f t="shared" si="113"/>
        <v/>
      </c>
      <c r="DJ201" s="98">
        <f t="shared" si="116"/>
        <v>0</v>
      </c>
      <c r="DK201" s="93" t="e">
        <f>VLOOKUP(H201,'PORT PRODUCTIVITY 1'!$A$25:$G$83,2,FALSE)</f>
        <v>#N/A</v>
      </c>
      <c r="DL201" s="97" t="str">
        <f t="shared" ref="DL201:DL264" si="122">IF(S201=0,"",(X201/$DK201))</f>
        <v/>
      </c>
      <c r="DM201" s="97" t="str">
        <f t="shared" ref="DM201:DM264" si="123">IF(T201=0,"",(Y201/$DK201))</f>
        <v/>
      </c>
      <c r="DN201" s="97" t="str">
        <f t="shared" ref="DN201:DN264" si="124">IF(U201=0,"",(Z201/$DK201))</f>
        <v/>
      </c>
      <c r="DO201" s="97" t="str">
        <f t="shared" ref="DO201:DO264" si="125">IF(V201=0,"",(AA201/$DK201))</f>
        <v/>
      </c>
      <c r="DP201" s="94" t="e">
        <f>VLOOKUP(H201,'PORT PRODUCTIVITY 1'!$A$25:$G$83,3,FALSE)</f>
        <v>#N/A</v>
      </c>
      <c r="DQ201" s="276" t="str">
        <f t="shared" ref="DQ201:DQ264" si="126">IF(X201=0,"",(X201/$DP201))</f>
        <v/>
      </c>
      <c r="DR201" s="276" t="str">
        <f t="shared" ref="DR201:DR264" si="127">IF(Y201=0,"",(Y201/$DP201))</f>
        <v/>
      </c>
      <c r="DS201" s="276" t="str">
        <f t="shared" ref="DS201:DS264" si="128">IF(Z201=0,"",(Z201/$DP201))</f>
        <v/>
      </c>
      <c r="DT201" s="276" t="str">
        <f t="shared" ref="DT201:DT264" si="129">IF(AA201=0,"",(AA201/$DP201))</f>
        <v/>
      </c>
      <c r="DU201" s="276" t="str">
        <f t="shared" ref="DU201:DU264" si="130">IF(AB201=0,"",(AB201/$DP201))</f>
        <v/>
      </c>
      <c r="DV201" s="276" t="str">
        <f t="shared" ref="DV201:DV264" si="131">IF(AC201=0,"",(AC201/$DP201))</f>
        <v/>
      </c>
      <c r="DW201" s="277" t="str">
        <f t="shared" si="118"/>
        <v/>
      </c>
      <c r="DX201" s="278" t="str">
        <f t="shared" si="119"/>
        <v>0</v>
      </c>
      <c r="DY201" s="279" t="str">
        <f t="shared" si="120"/>
        <v>0</v>
      </c>
      <c r="DZ201" s="280" t="str">
        <f t="shared" si="121"/>
        <v/>
      </c>
      <c r="EA201" s="335">
        <f t="shared" si="107"/>
        <v>0</v>
      </c>
      <c r="EB201" s="335">
        <f t="shared" si="108"/>
        <v>0</v>
      </c>
      <c r="EC201" s="335">
        <f t="shared" si="109"/>
        <v>0</v>
      </c>
    </row>
    <row r="202" spans="2:133" ht="27.75" customHeight="1" thickBot="1">
      <c r="B202" s="39"/>
      <c r="C202" s="146"/>
      <c r="D202" s="57"/>
      <c r="E202" s="43"/>
      <c r="F202" s="74"/>
      <c r="G202" s="74"/>
      <c r="H202" s="74"/>
      <c r="I202" s="74"/>
      <c r="J202" s="74"/>
      <c r="K202" s="37"/>
      <c r="L202" s="37"/>
      <c r="M202" s="37"/>
      <c r="N202" s="37"/>
      <c r="O202" s="22"/>
      <c r="P202" s="22"/>
      <c r="Q202" s="42"/>
      <c r="R202" s="39"/>
      <c r="S202" s="39"/>
      <c r="T202" s="39"/>
      <c r="U202" s="321"/>
      <c r="V202" s="330"/>
      <c r="W202" s="317" t="str">
        <f t="shared" ref="W202:W265" si="132">IFERROR(IF(OR(G202="15A CRX",G202="84K ECUBEX"),(STDEV(S202:U202)/100), IF(G202="84A SPONDYLUS",(STDEV(S202:T202)/100),(STDEV(S202:V202)/100))),"0")</f>
        <v>0</v>
      </c>
      <c r="X202" s="101"/>
      <c r="Y202" s="40"/>
      <c r="Z202" s="41"/>
      <c r="AA202" s="40"/>
      <c r="AB202" s="40"/>
      <c r="AC202" s="40"/>
      <c r="AD202" s="40" t="str">
        <f t="shared" si="115"/>
        <v/>
      </c>
      <c r="AE202" s="186"/>
      <c r="AF202" s="106" t="str">
        <f t="shared" si="114"/>
        <v>0</v>
      </c>
      <c r="AG202" s="99">
        <f t="shared" si="110"/>
        <v>0</v>
      </c>
      <c r="AH202" s="105" t="str">
        <f t="shared" si="111"/>
        <v>0</v>
      </c>
      <c r="AI202" s="106" t="str">
        <f t="shared" ref="AI202:AI265" si="133">IF(DF202=2,"S&amp;S",IF(DG202=1,W202,IF(DH202=1,AF202,"0")))</f>
        <v>0</v>
      </c>
      <c r="AJ202" s="99" t="str">
        <f t="shared" ref="AJ202:AJ265" si="134">IF(AI202="0","",IF(AI202&gt;15%,1,0))</f>
        <v/>
      </c>
      <c r="AK202" s="1" t="str">
        <f t="shared" ref="AK202:AK265" si="135">IF(AI202="0","",IF(AJ202=1,0,IF(AI202&gt;10%,1,0)))</f>
        <v/>
      </c>
      <c r="AL202" s="1" t="str">
        <f t="shared" ref="AL202:AL265" si="136">IF(AI202="0","",IF(AJ202=1,0,IF(AK202=1,0,IF(AI202&gt;5%,1,0))))</f>
        <v/>
      </c>
      <c r="AM202" s="1" t="str">
        <f t="shared" ref="AM202:AM265" si="137">IF(AI202="0","",IF(AJ202=1,0,IF(AK202=1,0,IF(AL202=1,0,IF(AI202&gt;=0%,1,0)))))</f>
        <v/>
      </c>
      <c r="AN202" s="164" t="str">
        <f t="shared" ref="AN202:AN265" si="138">IF(AG202=0,"",IF(AQ202=2,"SHIP &amp; SHORE CRANE",IF(AJ202=1,"PLS INSERT COMMENT",IF(AK202=1,"CAN YOU IMPROVE IT?",IF(AL202=1,"GOOD JOB &amp; HOW GET BETTER?",IF(AM202=1,"EXCELENT-BE CONSISTENT AND SHARE BEST PRACTICES","SINGLE CRANE"))))))</f>
        <v/>
      </c>
      <c r="AO202" s="337">
        <f t="shared" ref="AO202:AO265" si="139">IFERROR(EC202,"")</f>
        <v>0</v>
      </c>
      <c r="AP202" s="259"/>
      <c r="AQ202" s="273">
        <f t="shared" ref="AQ202:AQ265" si="140">DF202</f>
        <v>0</v>
      </c>
      <c r="DF202" s="104">
        <f t="shared" si="117"/>
        <v>0</v>
      </c>
      <c r="DG202" s="39" t="str">
        <f t="shared" si="112"/>
        <v/>
      </c>
      <c r="DH202" s="39" t="str">
        <f t="shared" si="113"/>
        <v/>
      </c>
      <c r="DJ202" s="98">
        <f t="shared" si="116"/>
        <v>0</v>
      </c>
      <c r="DK202" s="93" t="e">
        <f>VLOOKUP(H202,'PORT PRODUCTIVITY 1'!$A$25:$G$83,2,FALSE)</f>
        <v>#N/A</v>
      </c>
      <c r="DL202" s="97" t="str">
        <f t="shared" si="122"/>
        <v/>
      </c>
      <c r="DM202" s="97" t="str">
        <f t="shared" si="123"/>
        <v/>
      </c>
      <c r="DN202" s="97" t="str">
        <f t="shared" si="124"/>
        <v/>
      </c>
      <c r="DO202" s="97" t="str">
        <f t="shared" si="125"/>
        <v/>
      </c>
      <c r="DP202" s="94" t="e">
        <f>VLOOKUP(H202,'PORT PRODUCTIVITY 1'!$A$25:$G$83,3,FALSE)</f>
        <v>#N/A</v>
      </c>
      <c r="DQ202" s="276" t="str">
        <f t="shared" si="126"/>
        <v/>
      </c>
      <c r="DR202" s="276" t="str">
        <f t="shared" si="127"/>
        <v/>
      </c>
      <c r="DS202" s="276" t="str">
        <f t="shared" si="128"/>
        <v/>
      </c>
      <c r="DT202" s="276" t="str">
        <f t="shared" si="129"/>
        <v/>
      </c>
      <c r="DU202" s="276" t="str">
        <f t="shared" si="130"/>
        <v/>
      </c>
      <c r="DV202" s="276" t="str">
        <f t="shared" si="131"/>
        <v/>
      </c>
      <c r="DW202" s="277" t="str">
        <f t="shared" si="118"/>
        <v/>
      </c>
      <c r="DX202" s="278" t="str">
        <f t="shared" si="119"/>
        <v>0</v>
      </c>
      <c r="DY202" s="279" t="str">
        <f t="shared" si="120"/>
        <v>0</v>
      </c>
      <c r="DZ202" s="280" t="str">
        <f t="shared" si="121"/>
        <v/>
      </c>
      <c r="EA202" s="335">
        <f t="shared" ref="EA202:EA265" si="141">MAX(DL202:DO202,DQ202:DV202)</f>
        <v>0</v>
      </c>
      <c r="EB202" s="335">
        <f t="shared" ref="EB202:EB265" si="142">MIN(DL202:DO202,DQ202:DV202)</f>
        <v>0</v>
      </c>
      <c r="EC202" s="335">
        <f t="shared" ref="EC202:EC265" si="143">EA202-EB202</f>
        <v>0</v>
      </c>
    </row>
    <row r="203" spans="2:133" ht="27.75" customHeight="1" thickBot="1">
      <c r="B203" s="39"/>
      <c r="C203" s="146"/>
      <c r="D203" s="57"/>
      <c r="E203" s="43"/>
      <c r="F203" s="74"/>
      <c r="G203" s="74"/>
      <c r="H203" s="74"/>
      <c r="I203" s="74"/>
      <c r="J203" s="74"/>
      <c r="K203" s="37"/>
      <c r="L203" s="37"/>
      <c r="M203" s="37"/>
      <c r="N203" s="37"/>
      <c r="O203" s="22"/>
      <c r="P203" s="22"/>
      <c r="Q203" s="42"/>
      <c r="R203" s="39"/>
      <c r="S203" s="39"/>
      <c r="T203" s="39"/>
      <c r="U203" s="321"/>
      <c r="V203" s="330"/>
      <c r="W203" s="317" t="str">
        <f t="shared" si="132"/>
        <v>0</v>
      </c>
      <c r="X203" s="101"/>
      <c r="Y203" s="40"/>
      <c r="Z203" s="41"/>
      <c r="AA203" s="40"/>
      <c r="AB203" s="40"/>
      <c r="AC203" s="40"/>
      <c r="AD203" s="40" t="str">
        <f t="shared" si="115"/>
        <v/>
      </c>
      <c r="AE203" s="186"/>
      <c r="AF203" s="106" t="str">
        <f t="shared" si="114"/>
        <v>0</v>
      </c>
      <c r="AG203" s="99">
        <f t="shared" si="110"/>
        <v>0</v>
      </c>
      <c r="AH203" s="105" t="str">
        <f t="shared" si="111"/>
        <v>0</v>
      </c>
      <c r="AI203" s="106" t="str">
        <f t="shared" si="133"/>
        <v>0</v>
      </c>
      <c r="AJ203" s="99" t="str">
        <f t="shared" si="134"/>
        <v/>
      </c>
      <c r="AK203" s="1" t="str">
        <f t="shared" si="135"/>
        <v/>
      </c>
      <c r="AL203" s="1" t="str">
        <f t="shared" si="136"/>
        <v/>
      </c>
      <c r="AM203" s="1" t="str">
        <f t="shared" si="137"/>
        <v/>
      </c>
      <c r="AN203" s="164" t="str">
        <f t="shared" si="138"/>
        <v/>
      </c>
      <c r="AO203" s="337">
        <f t="shared" si="139"/>
        <v>0</v>
      </c>
      <c r="AP203" s="259"/>
      <c r="AQ203" s="273">
        <f t="shared" si="140"/>
        <v>0</v>
      </c>
      <c r="DF203" s="104">
        <f t="shared" si="117"/>
        <v>0</v>
      </c>
      <c r="DG203" s="39" t="str">
        <f t="shared" si="112"/>
        <v/>
      </c>
      <c r="DH203" s="39" t="str">
        <f t="shared" si="113"/>
        <v/>
      </c>
      <c r="DJ203" s="98">
        <f t="shared" si="116"/>
        <v>0</v>
      </c>
      <c r="DK203" s="93" t="e">
        <f>VLOOKUP(H203,'PORT PRODUCTIVITY 1'!$A$25:$G$83,2,FALSE)</f>
        <v>#N/A</v>
      </c>
      <c r="DL203" s="97" t="str">
        <f t="shared" si="122"/>
        <v/>
      </c>
      <c r="DM203" s="97" t="str">
        <f t="shared" si="123"/>
        <v/>
      </c>
      <c r="DN203" s="97" t="str">
        <f t="shared" si="124"/>
        <v/>
      </c>
      <c r="DO203" s="97" t="str">
        <f t="shared" si="125"/>
        <v/>
      </c>
      <c r="DP203" s="94" t="e">
        <f>VLOOKUP(H203,'PORT PRODUCTIVITY 1'!$A$25:$G$83,3,FALSE)</f>
        <v>#N/A</v>
      </c>
      <c r="DQ203" s="276" t="str">
        <f t="shared" si="126"/>
        <v/>
      </c>
      <c r="DR203" s="276" t="str">
        <f t="shared" si="127"/>
        <v/>
      </c>
      <c r="DS203" s="276" t="str">
        <f t="shared" si="128"/>
        <v/>
      </c>
      <c r="DT203" s="276" t="str">
        <f t="shared" si="129"/>
        <v/>
      </c>
      <c r="DU203" s="276" t="str">
        <f t="shared" si="130"/>
        <v/>
      </c>
      <c r="DV203" s="276" t="str">
        <f t="shared" si="131"/>
        <v/>
      </c>
      <c r="DW203" s="277" t="str">
        <f t="shared" si="118"/>
        <v/>
      </c>
      <c r="DX203" s="278" t="str">
        <f t="shared" si="119"/>
        <v>0</v>
      </c>
      <c r="DY203" s="279" t="str">
        <f t="shared" si="120"/>
        <v>0</v>
      </c>
      <c r="DZ203" s="280" t="str">
        <f t="shared" si="121"/>
        <v/>
      </c>
      <c r="EA203" s="335">
        <f t="shared" si="141"/>
        <v>0</v>
      </c>
      <c r="EB203" s="335">
        <f t="shared" si="142"/>
        <v>0</v>
      </c>
      <c r="EC203" s="335">
        <f t="shared" si="143"/>
        <v>0</v>
      </c>
    </row>
    <row r="204" spans="2:133" ht="27.75" customHeight="1" thickBot="1">
      <c r="B204" s="39"/>
      <c r="C204" s="146"/>
      <c r="D204" s="57"/>
      <c r="E204" s="43"/>
      <c r="F204" s="74"/>
      <c r="G204" s="74"/>
      <c r="H204" s="74"/>
      <c r="I204" s="74"/>
      <c r="J204" s="74"/>
      <c r="K204" s="37"/>
      <c r="L204" s="37"/>
      <c r="M204" s="37"/>
      <c r="N204" s="37"/>
      <c r="O204" s="22"/>
      <c r="P204" s="22"/>
      <c r="Q204" s="42"/>
      <c r="R204" s="39"/>
      <c r="S204" s="39"/>
      <c r="T204" s="39"/>
      <c r="U204" s="321"/>
      <c r="V204" s="330"/>
      <c r="W204" s="317" t="str">
        <f t="shared" si="132"/>
        <v>0</v>
      </c>
      <c r="X204" s="101"/>
      <c r="Y204" s="40"/>
      <c r="Z204" s="41"/>
      <c r="AA204" s="40"/>
      <c r="AB204" s="40"/>
      <c r="AC204" s="40"/>
      <c r="AD204" s="40" t="str">
        <f t="shared" si="115"/>
        <v/>
      </c>
      <c r="AE204" s="186"/>
      <c r="AF204" s="106" t="str">
        <f t="shared" si="114"/>
        <v>0</v>
      </c>
      <c r="AG204" s="99">
        <f t="shared" si="110"/>
        <v>0</v>
      </c>
      <c r="AH204" s="105" t="str">
        <f t="shared" si="111"/>
        <v>0</v>
      </c>
      <c r="AI204" s="106" t="str">
        <f t="shared" si="133"/>
        <v>0</v>
      </c>
      <c r="AJ204" s="99" t="str">
        <f t="shared" si="134"/>
        <v/>
      </c>
      <c r="AK204" s="1" t="str">
        <f t="shared" si="135"/>
        <v/>
      </c>
      <c r="AL204" s="1" t="str">
        <f t="shared" si="136"/>
        <v/>
      </c>
      <c r="AM204" s="1" t="str">
        <f t="shared" si="137"/>
        <v/>
      </c>
      <c r="AN204" s="164" t="str">
        <f t="shared" si="138"/>
        <v/>
      </c>
      <c r="AO204" s="337">
        <f t="shared" si="139"/>
        <v>0</v>
      </c>
      <c r="AP204" s="259"/>
      <c r="AQ204" s="273">
        <f t="shared" si="140"/>
        <v>0</v>
      </c>
      <c r="DF204" s="104">
        <f t="shared" si="117"/>
        <v>0</v>
      </c>
      <c r="DG204" s="39" t="str">
        <f t="shared" si="112"/>
        <v/>
      </c>
      <c r="DH204" s="39" t="str">
        <f t="shared" si="113"/>
        <v/>
      </c>
      <c r="DJ204" s="98">
        <f t="shared" si="116"/>
        <v>0</v>
      </c>
      <c r="DK204" s="93" t="e">
        <f>VLOOKUP(H204,'PORT PRODUCTIVITY 1'!$A$25:$G$83,2,FALSE)</f>
        <v>#N/A</v>
      </c>
      <c r="DL204" s="97" t="str">
        <f t="shared" si="122"/>
        <v/>
      </c>
      <c r="DM204" s="97" t="str">
        <f t="shared" si="123"/>
        <v/>
      </c>
      <c r="DN204" s="97" t="str">
        <f t="shared" si="124"/>
        <v/>
      </c>
      <c r="DO204" s="97" t="str">
        <f t="shared" si="125"/>
        <v/>
      </c>
      <c r="DP204" s="94" t="e">
        <f>VLOOKUP(H204,'PORT PRODUCTIVITY 1'!$A$25:$G$83,3,FALSE)</f>
        <v>#N/A</v>
      </c>
      <c r="DQ204" s="276" t="str">
        <f t="shared" si="126"/>
        <v/>
      </c>
      <c r="DR204" s="276" t="str">
        <f t="shared" si="127"/>
        <v/>
      </c>
      <c r="DS204" s="276" t="str">
        <f t="shared" si="128"/>
        <v/>
      </c>
      <c r="DT204" s="276" t="str">
        <f t="shared" si="129"/>
        <v/>
      </c>
      <c r="DU204" s="276" t="str">
        <f t="shared" si="130"/>
        <v/>
      </c>
      <c r="DV204" s="276" t="str">
        <f t="shared" si="131"/>
        <v/>
      </c>
      <c r="DW204" s="277" t="str">
        <f t="shared" si="118"/>
        <v/>
      </c>
      <c r="DX204" s="278" t="str">
        <f t="shared" si="119"/>
        <v>0</v>
      </c>
      <c r="DY204" s="279" t="str">
        <f t="shared" si="120"/>
        <v>0</v>
      </c>
      <c r="DZ204" s="280" t="str">
        <f t="shared" si="121"/>
        <v/>
      </c>
      <c r="EA204" s="335">
        <f t="shared" si="141"/>
        <v>0</v>
      </c>
      <c r="EB204" s="335">
        <f t="shared" si="142"/>
        <v>0</v>
      </c>
      <c r="EC204" s="335">
        <f t="shared" si="143"/>
        <v>0</v>
      </c>
    </row>
    <row r="205" spans="2:133" ht="27.75" customHeight="1" thickBot="1">
      <c r="B205" s="39"/>
      <c r="C205" s="146"/>
      <c r="D205" s="57"/>
      <c r="E205" s="43"/>
      <c r="F205" s="74"/>
      <c r="G205" s="74"/>
      <c r="H205" s="74"/>
      <c r="I205" s="74"/>
      <c r="J205" s="74"/>
      <c r="K205" s="37"/>
      <c r="L205" s="37"/>
      <c r="M205" s="37"/>
      <c r="N205" s="37"/>
      <c r="O205" s="22"/>
      <c r="P205" s="22"/>
      <c r="Q205" s="42"/>
      <c r="R205" s="39"/>
      <c r="S205" s="39"/>
      <c r="T205" s="39"/>
      <c r="U205" s="321"/>
      <c r="V205" s="330"/>
      <c r="W205" s="317" t="str">
        <f t="shared" si="132"/>
        <v>0</v>
      </c>
      <c r="X205" s="101"/>
      <c r="Y205" s="40"/>
      <c r="Z205" s="41"/>
      <c r="AA205" s="40"/>
      <c r="AB205" s="40"/>
      <c r="AC205" s="40"/>
      <c r="AD205" s="40" t="str">
        <f t="shared" si="115"/>
        <v/>
      </c>
      <c r="AE205" s="186"/>
      <c r="AF205" s="106" t="str">
        <f t="shared" si="114"/>
        <v>0</v>
      </c>
      <c r="AG205" s="99">
        <f t="shared" si="110"/>
        <v>0</v>
      </c>
      <c r="AH205" s="105" t="str">
        <f t="shared" si="111"/>
        <v>0</v>
      </c>
      <c r="AI205" s="106" t="str">
        <f t="shared" si="133"/>
        <v>0</v>
      </c>
      <c r="AJ205" s="99" t="str">
        <f t="shared" si="134"/>
        <v/>
      </c>
      <c r="AK205" s="1" t="str">
        <f t="shared" si="135"/>
        <v/>
      </c>
      <c r="AL205" s="1" t="str">
        <f t="shared" si="136"/>
        <v/>
      </c>
      <c r="AM205" s="1" t="str">
        <f t="shared" si="137"/>
        <v/>
      </c>
      <c r="AN205" s="164" t="str">
        <f t="shared" si="138"/>
        <v/>
      </c>
      <c r="AO205" s="337">
        <f t="shared" si="139"/>
        <v>0</v>
      </c>
      <c r="AP205" s="259"/>
      <c r="AQ205" s="273">
        <f t="shared" si="140"/>
        <v>0</v>
      </c>
      <c r="DF205" s="104">
        <f t="shared" si="117"/>
        <v>0</v>
      </c>
      <c r="DG205" s="39" t="str">
        <f t="shared" si="112"/>
        <v/>
      </c>
      <c r="DH205" s="39" t="str">
        <f t="shared" si="113"/>
        <v/>
      </c>
      <c r="DJ205" s="98">
        <f t="shared" si="116"/>
        <v>0</v>
      </c>
      <c r="DK205" s="93" t="e">
        <f>VLOOKUP(H205,'PORT PRODUCTIVITY 1'!$A$25:$G$83,2,FALSE)</f>
        <v>#N/A</v>
      </c>
      <c r="DL205" s="97" t="str">
        <f t="shared" si="122"/>
        <v/>
      </c>
      <c r="DM205" s="97" t="str">
        <f t="shared" si="123"/>
        <v/>
      </c>
      <c r="DN205" s="97" t="str">
        <f t="shared" si="124"/>
        <v/>
      </c>
      <c r="DO205" s="97" t="str">
        <f t="shared" si="125"/>
        <v/>
      </c>
      <c r="DP205" s="94" t="e">
        <f>VLOOKUP(H205,'PORT PRODUCTIVITY 1'!$A$25:$G$83,3,FALSE)</f>
        <v>#N/A</v>
      </c>
      <c r="DQ205" s="276" t="str">
        <f t="shared" si="126"/>
        <v/>
      </c>
      <c r="DR205" s="276" t="str">
        <f t="shared" si="127"/>
        <v/>
      </c>
      <c r="DS205" s="276" t="str">
        <f t="shared" si="128"/>
        <v/>
      </c>
      <c r="DT205" s="276" t="str">
        <f t="shared" si="129"/>
        <v/>
      </c>
      <c r="DU205" s="276" t="str">
        <f t="shared" si="130"/>
        <v/>
      </c>
      <c r="DV205" s="276" t="str">
        <f t="shared" si="131"/>
        <v/>
      </c>
      <c r="DW205" s="277" t="str">
        <f t="shared" si="118"/>
        <v/>
      </c>
      <c r="DX205" s="278" t="str">
        <f t="shared" si="119"/>
        <v>0</v>
      </c>
      <c r="DY205" s="279" t="str">
        <f t="shared" si="120"/>
        <v>0</v>
      </c>
      <c r="DZ205" s="280" t="str">
        <f t="shared" si="121"/>
        <v/>
      </c>
      <c r="EA205" s="335">
        <f t="shared" si="141"/>
        <v>0</v>
      </c>
      <c r="EB205" s="335">
        <f t="shared" si="142"/>
        <v>0</v>
      </c>
      <c r="EC205" s="335">
        <f t="shared" si="143"/>
        <v>0</v>
      </c>
    </row>
    <row r="206" spans="2:133" ht="27.75" customHeight="1" thickBot="1">
      <c r="B206" s="39"/>
      <c r="C206" s="146"/>
      <c r="D206" s="57"/>
      <c r="E206" s="43"/>
      <c r="F206" s="74"/>
      <c r="G206" s="74"/>
      <c r="H206" s="74"/>
      <c r="I206" s="74"/>
      <c r="J206" s="74"/>
      <c r="K206" s="37"/>
      <c r="L206" s="37"/>
      <c r="M206" s="37"/>
      <c r="N206" s="37"/>
      <c r="O206" s="22"/>
      <c r="P206" s="22"/>
      <c r="Q206" s="42"/>
      <c r="R206" s="39"/>
      <c r="S206" s="39"/>
      <c r="T206" s="39"/>
      <c r="U206" s="321"/>
      <c r="V206" s="330"/>
      <c r="W206" s="317" t="str">
        <f t="shared" si="132"/>
        <v>0</v>
      </c>
      <c r="X206" s="101"/>
      <c r="Y206" s="40"/>
      <c r="Z206" s="41"/>
      <c r="AA206" s="40"/>
      <c r="AB206" s="40"/>
      <c r="AC206" s="40"/>
      <c r="AD206" s="40" t="str">
        <f t="shared" si="115"/>
        <v/>
      </c>
      <c r="AE206" s="186"/>
      <c r="AF206" s="106" t="str">
        <f t="shared" si="114"/>
        <v>0</v>
      </c>
      <c r="AG206" s="99">
        <f t="shared" si="110"/>
        <v>0</v>
      </c>
      <c r="AH206" s="105" t="str">
        <f t="shared" si="111"/>
        <v>0</v>
      </c>
      <c r="AI206" s="106" t="str">
        <f t="shared" si="133"/>
        <v>0</v>
      </c>
      <c r="AJ206" s="99" t="str">
        <f t="shared" si="134"/>
        <v/>
      </c>
      <c r="AK206" s="1" t="str">
        <f t="shared" si="135"/>
        <v/>
      </c>
      <c r="AL206" s="1" t="str">
        <f t="shared" si="136"/>
        <v/>
      </c>
      <c r="AM206" s="1" t="str">
        <f t="shared" si="137"/>
        <v/>
      </c>
      <c r="AN206" s="164" t="str">
        <f t="shared" si="138"/>
        <v/>
      </c>
      <c r="AO206" s="337">
        <f t="shared" si="139"/>
        <v>0</v>
      </c>
      <c r="AP206" s="259"/>
      <c r="AQ206" s="273">
        <f t="shared" si="140"/>
        <v>0</v>
      </c>
      <c r="DF206" s="104">
        <f t="shared" si="117"/>
        <v>0</v>
      </c>
      <c r="DG206" s="39" t="str">
        <f t="shared" si="112"/>
        <v/>
      </c>
      <c r="DH206" s="39" t="str">
        <f t="shared" si="113"/>
        <v/>
      </c>
      <c r="DJ206" s="98">
        <f t="shared" si="116"/>
        <v>0</v>
      </c>
      <c r="DK206" s="93" t="e">
        <f>VLOOKUP(H206,'PORT PRODUCTIVITY 1'!$A$25:$G$83,2,FALSE)</f>
        <v>#N/A</v>
      </c>
      <c r="DL206" s="97" t="str">
        <f t="shared" si="122"/>
        <v/>
      </c>
      <c r="DM206" s="97" t="str">
        <f t="shared" si="123"/>
        <v/>
      </c>
      <c r="DN206" s="97" t="str">
        <f t="shared" si="124"/>
        <v/>
      </c>
      <c r="DO206" s="97" t="str">
        <f t="shared" si="125"/>
        <v/>
      </c>
      <c r="DP206" s="94" t="e">
        <f>VLOOKUP(H206,'PORT PRODUCTIVITY 1'!$A$25:$G$83,3,FALSE)</f>
        <v>#N/A</v>
      </c>
      <c r="DQ206" s="276" t="str">
        <f t="shared" si="126"/>
        <v/>
      </c>
      <c r="DR206" s="276" t="str">
        <f t="shared" si="127"/>
        <v/>
      </c>
      <c r="DS206" s="276" t="str">
        <f t="shared" si="128"/>
        <v/>
      </c>
      <c r="DT206" s="276" t="str">
        <f t="shared" si="129"/>
        <v/>
      </c>
      <c r="DU206" s="276" t="str">
        <f t="shared" si="130"/>
        <v/>
      </c>
      <c r="DV206" s="276" t="str">
        <f t="shared" si="131"/>
        <v/>
      </c>
      <c r="DW206" s="277" t="str">
        <f t="shared" si="118"/>
        <v/>
      </c>
      <c r="DX206" s="278" t="str">
        <f t="shared" si="119"/>
        <v>0</v>
      </c>
      <c r="DY206" s="279" t="str">
        <f t="shared" si="120"/>
        <v>0</v>
      </c>
      <c r="DZ206" s="280" t="str">
        <f t="shared" si="121"/>
        <v/>
      </c>
      <c r="EA206" s="335">
        <f t="shared" si="141"/>
        <v>0</v>
      </c>
      <c r="EB206" s="335">
        <f t="shared" si="142"/>
        <v>0</v>
      </c>
      <c r="EC206" s="335">
        <f t="shared" si="143"/>
        <v>0</v>
      </c>
    </row>
    <row r="207" spans="2:133" ht="27.75" customHeight="1" thickBot="1">
      <c r="B207" s="39"/>
      <c r="C207" s="146"/>
      <c r="D207" s="57"/>
      <c r="E207" s="43"/>
      <c r="F207" s="74"/>
      <c r="G207" s="74"/>
      <c r="H207" s="74"/>
      <c r="I207" s="74"/>
      <c r="J207" s="74"/>
      <c r="K207" s="37"/>
      <c r="L207" s="37"/>
      <c r="M207" s="37"/>
      <c r="N207" s="37"/>
      <c r="O207" s="22"/>
      <c r="P207" s="22"/>
      <c r="Q207" s="42"/>
      <c r="R207" s="39"/>
      <c r="S207" s="39"/>
      <c r="T207" s="39"/>
      <c r="U207" s="321"/>
      <c r="V207" s="330"/>
      <c r="W207" s="317" t="str">
        <f t="shared" si="132"/>
        <v>0</v>
      </c>
      <c r="X207" s="101"/>
      <c r="Y207" s="40"/>
      <c r="Z207" s="41"/>
      <c r="AA207" s="40"/>
      <c r="AB207" s="40"/>
      <c r="AC207" s="40"/>
      <c r="AD207" s="40" t="str">
        <f t="shared" si="115"/>
        <v/>
      </c>
      <c r="AE207" s="186"/>
      <c r="AF207" s="106" t="str">
        <f t="shared" si="114"/>
        <v>0</v>
      </c>
      <c r="AG207" s="99">
        <f t="shared" si="110"/>
        <v>0</v>
      </c>
      <c r="AH207" s="105" t="str">
        <f t="shared" si="111"/>
        <v>0</v>
      </c>
      <c r="AI207" s="106" t="str">
        <f t="shared" si="133"/>
        <v>0</v>
      </c>
      <c r="AJ207" s="99" t="str">
        <f t="shared" si="134"/>
        <v/>
      </c>
      <c r="AK207" s="1" t="str">
        <f t="shared" si="135"/>
        <v/>
      </c>
      <c r="AL207" s="1" t="str">
        <f t="shared" si="136"/>
        <v/>
      </c>
      <c r="AM207" s="1" t="str">
        <f t="shared" si="137"/>
        <v/>
      </c>
      <c r="AN207" s="164" t="str">
        <f t="shared" si="138"/>
        <v/>
      </c>
      <c r="AO207" s="337">
        <f t="shared" si="139"/>
        <v>0</v>
      </c>
      <c r="AP207" s="259"/>
      <c r="AQ207" s="273">
        <f t="shared" si="140"/>
        <v>0</v>
      </c>
      <c r="DF207" s="104">
        <f t="shared" si="117"/>
        <v>0</v>
      </c>
      <c r="DG207" s="39" t="str">
        <f t="shared" si="112"/>
        <v/>
      </c>
      <c r="DH207" s="39" t="str">
        <f t="shared" si="113"/>
        <v/>
      </c>
      <c r="DJ207" s="98">
        <f t="shared" si="116"/>
        <v>0</v>
      </c>
      <c r="DK207" s="93" t="e">
        <f>VLOOKUP(H207,'PORT PRODUCTIVITY 1'!$A$25:$G$83,2,FALSE)</f>
        <v>#N/A</v>
      </c>
      <c r="DL207" s="97" t="str">
        <f t="shared" si="122"/>
        <v/>
      </c>
      <c r="DM207" s="97" t="str">
        <f t="shared" si="123"/>
        <v/>
      </c>
      <c r="DN207" s="97" t="str">
        <f t="shared" si="124"/>
        <v/>
      </c>
      <c r="DO207" s="97" t="str">
        <f t="shared" si="125"/>
        <v/>
      </c>
      <c r="DP207" s="94" t="e">
        <f>VLOOKUP(H207,'PORT PRODUCTIVITY 1'!$A$25:$G$83,3,FALSE)</f>
        <v>#N/A</v>
      </c>
      <c r="DQ207" s="276" t="str">
        <f t="shared" si="126"/>
        <v/>
      </c>
      <c r="DR207" s="276" t="str">
        <f t="shared" si="127"/>
        <v/>
      </c>
      <c r="DS207" s="276" t="str">
        <f t="shared" si="128"/>
        <v/>
      </c>
      <c r="DT207" s="276" t="str">
        <f t="shared" si="129"/>
        <v/>
      </c>
      <c r="DU207" s="276" t="str">
        <f t="shared" si="130"/>
        <v/>
      </c>
      <c r="DV207" s="276" t="str">
        <f t="shared" si="131"/>
        <v/>
      </c>
      <c r="DW207" s="277" t="str">
        <f t="shared" si="118"/>
        <v/>
      </c>
      <c r="DX207" s="278" t="str">
        <f t="shared" si="119"/>
        <v>0</v>
      </c>
      <c r="DY207" s="279" t="str">
        <f t="shared" si="120"/>
        <v>0</v>
      </c>
      <c r="DZ207" s="280" t="str">
        <f t="shared" si="121"/>
        <v/>
      </c>
      <c r="EA207" s="335">
        <f t="shared" si="141"/>
        <v>0</v>
      </c>
      <c r="EB207" s="335">
        <f t="shared" si="142"/>
        <v>0</v>
      </c>
      <c r="EC207" s="335">
        <f t="shared" si="143"/>
        <v>0</v>
      </c>
    </row>
    <row r="208" spans="2:133" ht="27.75" customHeight="1" thickBot="1">
      <c r="B208" s="39"/>
      <c r="C208" s="146"/>
      <c r="D208" s="57"/>
      <c r="E208" s="43"/>
      <c r="F208" s="74"/>
      <c r="G208" s="74"/>
      <c r="H208" s="74"/>
      <c r="I208" s="74"/>
      <c r="J208" s="74"/>
      <c r="K208" s="37"/>
      <c r="L208" s="37"/>
      <c r="M208" s="37"/>
      <c r="N208" s="37"/>
      <c r="O208" s="22"/>
      <c r="P208" s="22"/>
      <c r="Q208" s="42"/>
      <c r="R208" s="39"/>
      <c r="S208" s="39"/>
      <c r="T208" s="39"/>
      <c r="U208" s="321"/>
      <c r="V208" s="330"/>
      <c r="W208" s="317" t="str">
        <f t="shared" si="132"/>
        <v>0</v>
      </c>
      <c r="X208" s="101"/>
      <c r="Y208" s="40"/>
      <c r="Z208" s="41"/>
      <c r="AA208" s="40"/>
      <c r="AB208" s="40"/>
      <c r="AC208" s="40"/>
      <c r="AD208" s="40" t="str">
        <f t="shared" si="115"/>
        <v/>
      </c>
      <c r="AE208" s="186"/>
      <c r="AF208" s="106" t="str">
        <f t="shared" si="114"/>
        <v>0</v>
      </c>
      <c r="AG208" s="99">
        <f t="shared" si="110"/>
        <v>0</v>
      </c>
      <c r="AH208" s="105" t="str">
        <f t="shared" si="111"/>
        <v>0</v>
      </c>
      <c r="AI208" s="106" t="str">
        <f t="shared" si="133"/>
        <v>0</v>
      </c>
      <c r="AJ208" s="99" t="str">
        <f t="shared" si="134"/>
        <v/>
      </c>
      <c r="AK208" s="1" t="str">
        <f t="shared" si="135"/>
        <v/>
      </c>
      <c r="AL208" s="1" t="str">
        <f t="shared" si="136"/>
        <v/>
      </c>
      <c r="AM208" s="1" t="str">
        <f t="shared" si="137"/>
        <v/>
      </c>
      <c r="AN208" s="164" t="str">
        <f t="shared" si="138"/>
        <v/>
      </c>
      <c r="AO208" s="337">
        <f t="shared" si="139"/>
        <v>0</v>
      </c>
      <c r="AP208" s="259"/>
      <c r="AQ208" s="273">
        <f t="shared" si="140"/>
        <v>0</v>
      </c>
      <c r="DF208" s="104">
        <f t="shared" si="117"/>
        <v>0</v>
      </c>
      <c r="DG208" s="39" t="str">
        <f t="shared" si="112"/>
        <v/>
      </c>
      <c r="DH208" s="39" t="str">
        <f t="shared" si="113"/>
        <v/>
      </c>
      <c r="DJ208" s="98">
        <f t="shared" si="116"/>
        <v>0</v>
      </c>
      <c r="DK208" s="93" t="e">
        <f>VLOOKUP(H208,'PORT PRODUCTIVITY 1'!$A$25:$G$83,2,FALSE)</f>
        <v>#N/A</v>
      </c>
      <c r="DL208" s="97" t="str">
        <f t="shared" si="122"/>
        <v/>
      </c>
      <c r="DM208" s="97" t="str">
        <f t="shared" si="123"/>
        <v/>
      </c>
      <c r="DN208" s="97" t="str">
        <f t="shared" si="124"/>
        <v/>
      </c>
      <c r="DO208" s="97" t="str">
        <f t="shared" si="125"/>
        <v/>
      </c>
      <c r="DP208" s="94" t="e">
        <f>VLOOKUP(H208,'PORT PRODUCTIVITY 1'!$A$25:$G$83,3,FALSE)</f>
        <v>#N/A</v>
      </c>
      <c r="DQ208" s="276" t="str">
        <f t="shared" si="126"/>
        <v/>
      </c>
      <c r="DR208" s="276" t="str">
        <f t="shared" si="127"/>
        <v/>
      </c>
      <c r="DS208" s="276" t="str">
        <f t="shared" si="128"/>
        <v/>
      </c>
      <c r="DT208" s="276" t="str">
        <f t="shared" si="129"/>
        <v/>
      </c>
      <c r="DU208" s="276" t="str">
        <f t="shared" si="130"/>
        <v/>
      </c>
      <c r="DV208" s="276" t="str">
        <f t="shared" si="131"/>
        <v/>
      </c>
      <c r="DW208" s="277" t="str">
        <f t="shared" si="118"/>
        <v/>
      </c>
      <c r="DX208" s="278" t="str">
        <f t="shared" si="119"/>
        <v>0</v>
      </c>
      <c r="DY208" s="279" t="str">
        <f t="shared" si="120"/>
        <v>0</v>
      </c>
      <c r="DZ208" s="280" t="str">
        <f t="shared" si="121"/>
        <v/>
      </c>
      <c r="EA208" s="335">
        <f t="shared" si="141"/>
        <v>0</v>
      </c>
      <c r="EB208" s="335">
        <f t="shared" si="142"/>
        <v>0</v>
      </c>
      <c r="EC208" s="335">
        <f t="shared" si="143"/>
        <v>0</v>
      </c>
    </row>
    <row r="209" spans="2:133" ht="27.75" customHeight="1" thickBot="1">
      <c r="B209" s="39"/>
      <c r="C209" s="146"/>
      <c r="D209" s="57"/>
      <c r="E209" s="43"/>
      <c r="F209" s="74"/>
      <c r="G209" s="74"/>
      <c r="H209" s="74"/>
      <c r="I209" s="74"/>
      <c r="J209" s="74"/>
      <c r="K209" s="37"/>
      <c r="L209" s="37"/>
      <c r="M209" s="37"/>
      <c r="N209" s="37"/>
      <c r="O209" s="22"/>
      <c r="P209" s="22"/>
      <c r="Q209" s="42"/>
      <c r="R209" s="39"/>
      <c r="S209" s="39"/>
      <c r="T209" s="39"/>
      <c r="U209" s="321"/>
      <c r="V209" s="330"/>
      <c r="W209" s="317" t="str">
        <f t="shared" si="132"/>
        <v>0</v>
      </c>
      <c r="X209" s="101"/>
      <c r="Y209" s="40"/>
      <c r="Z209" s="41"/>
      <c r="AA209" s="40"/>
      <c r="AB209" s="40"/>
      <c r="AC209" s="40"/>
      <c r="AD209" s="40" t="str">
        <f t="shared" si="115"/>
        <v/>
      </c>
      <c r="AE209" s="186"/>
      <c r="AF209" s="106" t="str">
        <f t="shared" si="114"/>
        <v>0</v>
      </c>
      <c r="AG209" s="99">
        <f t="shared" si="110"/>
        <v>0</v>
      </c>
      <c r="AH209" s="105" t="str">
        <f t="shared" si="111"/>
        <v>0</v>
      </c>
      <c r="AI209" s="106" t="str">
        <f t="shared" si="133"/>
        <v>0</v>
      </c>
      <c r="AJ209" s="99" t="str">
        <f t="shared" si="134"/>
        <v/>
      </c>
      <c r="AK209" s="1" t="str">
        <f t="shared" si="135"/>
        <v/>
      </c>
      <c r="AL209" s="1" t="str">
        <f t="shared" si="136"/>
        <v/>
      </c>
      <c r="AM209" s="1" t="str">
        <f t="shared" si="137"/>
        <v/>
      </c>
      <c r="AN209" s="164" t="str">
        <f t="shared" si="138"/>
        <v/>
      </c>
      <c r="AO209" s="337">
        <f t="shared" si="139"/>
        <v>0</v>
      </c>
      <c r="AP209" s="259"/>
      <c r="AQ209" s="273">
        <f t="shared" si="140"/>
        <v>0</v>
      </c>
      <c r="DF209" s="104">
        <f t="shared" si="117"/>
        <v>0</v>
      </c>
      <c r="DG209" s="39" t="str">
        <f t="shared" si="112"/>
        <v/>
      </c>
      <c r="DH209" s="39" t="str">
        <f t="shared" si="113"/>
        <v/>
      </c>
      <c r="DJ209" s="98">
        <f t="shared" si="116"/>
        <v>0</v>
      </c>
      <c r="DK209" s="93" t="e">
        <f>VLOOKUP(H209,'PORT PRODUCTIVITY 1'!$A$25:$G$83,2,FALSE)</f>
        <v>#N/A</v>
      </c>
      <c r="DL209" s="97" t="str">
        <f t="shared" si="122"/>
        <v/>
      </c>
      <c r="DM209" s="97" t="str">
        <f t="shared" si="123"/>
        <v/>
      </c>
      <c r="DN209" s="97" t="str">
        <f t="shared" si="124"/>
        <v/>
      </c>
      <c r="DO209" s="97" t="str">
        <f t="shared" si="125"/>
        <v/>
      </c>
      <c r="DP209" s="94" t="e">
        <f>VLOOKUP(H209,'PORT PRODUCTIVITY 1'!$A$25:$G$83,3,FALSE)</f>
        <v>#N/A</v>
      </c>
      <c r="DQ209" s="276" t="str">
        <f t="shared" si="126"/>
        <v/>
      </c>
      <c r="DR209" s="276" t="str">
        <f t="shared" si="127"/>
        <v/>
      </c>
      <c r="DS209" s="276" t="str">
        <f t="shared" si="128"/>
        <v/>
      </c>
      <c r="DT209" s="276" t="str">
        <f t="shared" si="129"/>
        <v/>
      </c>
      <c r="DU209" s="276" t="str">
        <f t="shared" si="130"/>
        <v/>
      </c>
      <c r="DV209" s="276" t="str">
        <f t="shared" si="131"/>
        <v/>
      </c>
      <c r="DW209" s="277" t="str">
        <f t="shared" si="118"/>
        <v/>
      </c>
      <c r="DX209" s="278" t="str">
        <f t="shared" si="119"/>
        <v>0</v>
      </c>
      <c r="DY209" s="279" t="str">
        <f t="shared" si="120"/>
        <v>0</v>
      </c>
      <c r="DZ209" s="280" t="str">
        <f t="shared" si="121"/>
        <v/>
      </c>
      <c r="EA209" s="335">
        <f t="shared" si="141"/>
        <v>0</v>
      </c>
      <c r="EB209" s="335">
        <f t="shared" si="142"/>
        <v>0</v>
      </c>
      <c r="EC209" s="335">
        <f t="shared" si="143"/>
        <v>0</v>
      </c>
    </row>
    <row r="210" spans="2:133" ht="27.75" customHeight="1" thickBot="1">
      <c r="B210" s="39"/>
      <c r="C210" s="146"/>
      <c r="D210" s="57"/>
      <c r="E210" s="43"/>
      <c r="F210" s="74"/>
      <c r="G210" s="74"/>
      <c r="H210" s="74"/>
      <c r="I210" s="74"/>
      <c r="J210" s="74"/>
      <c r="K210" s="37"/>
      <c r="L210" s="37"/>
      <c r="M210" s="37"/>
      <c r="N210" s="37"/>
      <c r="O210" s="22"/>
      <c r="P210" s="22"/>
      <c r="Q210" s="42"/>
      <c r="R210" s="39"/>
      <c r="S210" s="39"/>
      <c r="T210" s="39"/>
      <c r="U210" s="321"/>
      <c r="V210" s="330"/>
      <c r="W210" s="317" t="str">
        <f t="shared" si="132"/>
        <v>0</v>
      </c>
      <c r="X210" s="101"/>
      <c r="Y210" s="40"/>
      <c r="Z210" s="41"/>
      <c r="AA210" s="40"/>
      <c r="AB210" s="40"/>
      <c r="AC210" s="40"/>
      <c r="AD210" s="40" t="str">
        <f t="shared" si="115"/>
        <v/>
      </c>
      <c r="AE210" s="186"/>
      <c r="AF210" s="106" t="str">
        <f t="shared" si="114"/>
        <v>0</v>
      </c>
      <c r="AG210" s="99">
        <f t="shared" si="110"/>
        <v>0</v>
      </c>
      <c r="AH210" s="105" t="str">
        <f t="shared" si="111"/>
        <v>0</v>
      </c>
      <c r="AI210" s="106" t="str">
        <f t="shared" si="133"/>
        <v>0</v>
      </c>
      <c r="AJ210" s="99" t="str">
        <f t="shared" si="134"/>
        <v/>
      </c>
      <c r="AK210" s="1" t="str">
        <f t="shared" si="135"/>
        <v/>
      </c>
      <c r="AL210" s="1" t="str">
        <f t="shared" si="136"/>
        <v/>
      </c>
      <c r="AM210" s="1" t="str">
        <f t="shared" si="137"/>
        <v/>
      </c>
      <c r="AN210" s="164" t="str">
        <f t="shared" si="138"/>
        <v/>
      </c>
      <c r="AO210" s="337">
        <f t="shared" si="139"/>
        <v>0</v>
      </c>
      <c r="AP210" s="259"/>
      <c r="AQ210" s="273">
        <f t="shared" si="140"/>
        <v>0</v>
      </c>
      <c r="DF210" s="104">
        <f t="shared" si="117"/>
        <v>0</v>
      </c>
      <c r="DG210" s="39" t="str">
        <f t="shared" si="112"/>
        <v/>
      </c>
      <c r="DH210" s="39" t="str">
        <f t="shared" si="113"/>
        <v/>
      </c>
      <c r="DJ210" s="98">
        <f t="shared" si="116"/>
        <v>0</v>
      </c>
      <c r="DK210" s="93" t="e">
        <f>VLOOKUP(H210,'PORT PRODUCTIVITY 1'!$A$25:$G$83,2,FALSE)</f>
        <v>#N/A</v>
      </c>
      <c r="DL210" s="97" t="str">
        <f t="shared" si="122"/>
        <v/>
      </c>
      <c r="DM210" s="97" t="str">
        <f t="shared" si="123"/>
        <v/>
      </c>
      <c r="DN210" s="97" t="str">
        <f t="shared" si="124"/>
        <v/>
      </c>
      <c r="DO210" s="97" t="str">
        <f t="shared" si="125"/>
        <v/>
      </c>
      <c r="DP210" s="94" t="e">
        <f>VLOOKUP(H210,'PORT PRODUCTIVITY 1'!$A$25:$G$83,3,FALSE)</f>
        <v>#N/A</v>
      </c>
      <c r="DQ210" s="276" t="str">
        <f t="shared" si="126"/>
        <v/>
      </c>
      <c r="DR210" s="276" t="str">
        <f t="shared" si="127"/>
        <v/>
      </c>
      <c r="DS210" s="276" t="str">
        <f t="shared" si="128"/>
        <v/>
      </c>
      <c r="DT210" s="276" t="str">
        <f t="shared" si="129"/>
        <v/>
      </c>
      <c r="DU210" s="276" t="str">
        <f t="shared" si="130"/>
        <v/>
      </c>
      <c r="DV210" s="276" t="str">
        <f t="shared" si="131"/>
        <v/>
      </c>
      <c r="DW210" s="277" t="str">
        <f t="shared" si="118"/>
        <v/>
      </c>
      <c r="DX210" s="278" t="str">
        <f t="shared" si="119"/>
        <v>0</v>
      </c>
      <c r="DY210" s="279" t="str">
        <f t="shared" si="120"/>
        <v>0</v>
      </c>
      <c r="DZ210" s="280" t="str">
        <f t="shared" si="121"/>
        <v/>
      </c>
      <c r="EA210" s="335">
        <f t="shared" si="141"/>
        <v>0</v>
      </c>
      <c r="EB210" s="335">
        <f t="shared" si="142"/>
        <v>0</v>
      </c>
      <c r="EC210" s="335">
        <f t="shared" si="143"/>
        <v>0</v>
      </c>
    </row>
    <row r="211" spans="2:133" ht="27.75" customHeight="1" thickBot="1">
      <c r="B211" s="39"/>
      <c r="C211" s="146"/>
      <c r="D211" s="57"/>
      <c r="E211" s="43"/>
      <c r="F211" s="74"/>
      <c r="G211" s="74"/>
      <c r="H211" s="74"/>
      <c r="I211" s="74"/>
      <c r="J211" s="74"/>
      <c r="K211" s="37"/>
      <c r="L211" s="37"/>
      <c r="M211" s="37"/>
      <c r="N211" s="37"/>
      <c r="O211" s="22"/>
      <c r="P211" s="22"/>
      <c r="Q211" s="42"/>
      <c r="R211" s="39"/>
      <c r="S211" s="39"/>
      <c r="T211" s="39"/>
      <c r="U211" s="321"/>
      <c r="V211" s="330"/>
      <c r="W211" s="317" t="str">
        <f t="shared" si="132"/>
        <v>0</v>
      </c>
      <c r="X211" s="101"/>
      <c r="Y211" s="40"/>
      <c r="Z211" s="41"/>
      <c r="AA211" s="40"/>
      <c r="AB211" s="40"/>
      <c r="AC211" s="40"/>
      <c r="AD211" s="40" t="str">
        <f t="shared" si="115"/>
        <v/>
      </c>
      <c r="AE211" s="186"/>
      <c r="AF211" s="106" t="str">
        <f t="shared" si="114"/>
        <v>0</v>
      </c>
      <c r="AG211" s="99">
        <f t="shared" si="110"/>
        <v>0</v>
      </c>
      <c r="AH211" s="105" t="str">
        <f t="shared" si="111"/>
        <v>0</v>
      </c>
      <c r="AI211" s="106" t="str">
        <f t="shared" si="133"/>
        <v>0</v>
      </c>
      <c r="AJ211" s="99" t="str">
        <f t="shared" si="134"/>
        <v/>
      </c>
      <c r="AK211" s="1" t="str">
        <f t="shared" si="135"/>
        <v/>
      </c>
      <c r="AL211" s="1" t="str">
        <f t="shared" si="136"/>
        <v/>
      </c>
      <c r="AM211" s="1" t="str">
        <f t="shared" si="137"/>
        <v/>
      </c>
      <c r="AN211" s="164" t="str">
        <f t="shared" si="138"/>
        <v/>
      </c>
      <c r="AO211" s="337">
        <f t="shared" si="139"/>
        <v>0</v>
      </c>
      <c r="AP211" s="259"/>
      <c r="AQ211" s="273">
        <f t="shared" si="140"/>
        <v>0</v>
      </c>
      <c r="DF211" s="104">
        <f t="shared" si="117"/>
        <v>0</v>
      </c>
      <c r="DG211" s="39" t="str">
        <f t="shared" si="112"/>
        <v/>
      </c>
      <c r="DH211" s="39" t="str">
        <f t="shared" si="113"/>
        <v/>
      </c>
      <c r="DJ211" s="98">
        <f t="shared" si="116"/>
        <v>0</v>
      </c>
      <c r="DK211" s="93" t="e">
        <f>VLOOKUP(H211,'PORT PRODUCTIVITY 1'!$A$25:$G$83,2,FALSE)</f>
        <v>#N/A</v>
      </c>
      <c r="DL211" s="97" t="str">
        <f t="shared" si="122"/>
        <v/>
      </c>
      <c r="DM211" s="97" t="str">
        <f t="shared" si="123"/>
        <v/>
      </c>
      <c r="DN211" s="97" t="str">
        <f t="shared" si="124"/>
        <v/>
      </c>
      <c r="DO211" s="97" t="str">
        <f t="shared" si="125"/>
        <v/>
      </c>
      <c r="DP211" s="94" t="e">
        <f>VLOOKUP(H211,'PORT PRODUCTIVITY 1'!$A$25:$G$83,3,FALSE)</f>
        <v>#N/A</v>
      </c>
      <c r="DQ211" s="276" t="str">
        <f t="shared" si="126"/>
        <v/>
      </c>
      <c r="DR211" s="276" t="str">
        <f t="shared" si="127"/>
        <v/>
      </c>
      <c r="DS211" s="276" t="str">
        <f t="shared" si="128"/>
        <v/>
      </c>
      <c r="DT211" s="276" t="str">
        <f t="shared" si="129"/>
        <v/>
      </c>
      <c r="DU211" s="276" t="str">
        <f t="shared" si="130"/>
        <v/>
      </c>
      <c r="DV211" s="276" t="str">
        <f t="shared" si="131"/>
        <v/>
      </c>
      <c r="DW211" s="277" t="str">
        <f t="shared" si="118"/>
        <v/>
      </c>
      <c r="DX211" s="278" t="str">
        <f t="shared" si="119"/>
        <v>0</v>
      </c>
      <c r="DY211" s="279" t="str">
        <f t="shared" si="120"/>
        <v>0</v>
      </c>
      <c r="DZ211" s="280" t="str">
        <f t="shared" si="121"/>
        <v/>
      </c>
      <c r="EA211" s="335">
        <f t="shared" si="141"/>
        <v>0</v>
      </c>
      <c r="EB211" s="335">
        <f t="shared" si="142"/>
        <v>0</v>
      </c>
      <c r="EC211" s="335">
        <f t="shared" si="143"/>
        <v>0</v>
      </c>
    </row>
    <row r="212" spans="2:133" ht="27.75" customHeight="1" thickBot="1">
      <c r="B212" s="39"/>
      <c r="C212" s="146"/>
      <c r="D212" s="57"/>
      <c r="E212" s="43"/>
      <c r="F212" s="74"/>
      <c r="G212" s="74"/>
      <c r="H212" s="74"/>
      <c r="I212" s="74"/>
      <c r="J212" s="74"/>
      <c r="K212" s="37"/>
      <c r="L212" s="37"/>
      <c r="M212" s="37"/>
      <c r="N212" s="37"/>
      <c r="O212" s="22"/>
      <c r="P212" s="22"/>
      <c r="Q212" s="42"/>
      <c r="R212" s="39"/>
      <c r="S212" s="39"/>
      <c r="T212" s="39"/>
      <c r="U212" s="321"/>
      <c r="V212" s="330"/>
      <c r="W212" s="317" t="str">
        <f t="shared" si="132"/>
        <v>0</v>
      </c>
      <c r="X212" s="101"/>
      <c r="Y212" s="40"/>
      <c r="Z212" s="41"/>
      <c r="AA212" s="40"/>
      <c r="AB212" s="40"/>
      <c r="AC212" s="40"/>
      <c r="AD212" s="40" t="str">
        <f t="shared" si="115"/>
        <v/>
      </c>
      <c r="AE212" s="186"/>
      <c r="AF212" s="106" t="str">
        <f t="shared" si="114"/>
        <v>0</v>
      </c>
      <c r="AG212" s="99">
        <f t="shared" ref="AG212:AG275" si="144">SUM(S212:V212)+SUM(X212:AC212)+AE212</f>
        <v>0</v>
      </c>
      <c r="AH212" s="105" t="str">
        <f t="shared" ref="AH212:AH275" si="145">IF(DF212=2,DZ212,"0")</f>
        <v>0</v>
      </c>
      <c r="AI212" s="106" t="str">
        <f t="shared" si="133"/>
        <v>0</v>
      </c>
      <c r="AJ212" s="99" t="str">
        <f t="shared" si="134"/>
        <v/>
      </c>
      <c r="AK212" s="1" t="str">
        <f t="shared" si="135"/>
        <v/>
      </c>
      <c r="AL212" s="1" t="str">
        <f t="shared" si="136"/>
        <v/>
      </c>
      <c r="AM212" s="1" t="str">
        <f t="shared" si="137"/>
        <v/>
      </c>
      <c r="AN212" s="164" t="str">
        <f t="shared" si="138"/>
        <v/>
      </c>
      <c r="AO212" s="337">
        <f t="shared" si="139"/>
        <v>0</v>
      </c>
      <c r="AP212" s="259"/>
      <c r="AQ212" s="273">
        <f t="shared" si="140"/>
        <v>0</v>
      </c>
      <c r="DF212" s="104">
        <f t="shared" si="117"/>
        <v>0</v>
      </c>
      <c r="DG212" s="39" t="str">
        <f t="shared" ref="DG212:DG275" si="146">IF(SUM(S212:V212)&lt;1,"",1)</f>
        <v/>
      </c>
      <c r="DH212" s="39" t="str">
        <f t="shared" ref="DH212:DH275" si="147">IF(SUM(X212:AC212)&lt;1,"",1)</f>
        <v/>
      </c>
      <c r="DJ212" s="98">
        <f t="shared" si="116"/>
        <v>0</v>
      </c>
      <c r="DK212" s="93" t="e">
        <f>VLOOKUP(H212,'PORT PRODUCTIVITY 1'!$A$25:$G$83,2,FALSE)</f>
        <v>#N/A</v>
      </c>
      <c r="DL212" s="97" t="str">
        <f t="shared" si="122"/>
        <v/>
      </c>
      <c r="DM212" s="97" t="str">
        <f t="shared" si="123"/>
        <v/>
      </c>
      <c r="DN212" s="97" t="str">
        <f t="shared" si="124"/>
        <v/>
      </c>
      <c r="DO212" s="97" t="str">
        <f t="shared" si="125"/>
        <v/>
      </c>
      <c r="DP212" s="94" t="e">
        <f>VLOOKUP(H212,'PORT PRODUCTIVITY 1'!$A$25:$G$83,3,FALSE)</f>
        <v>#N/A</v>
      </c>
      <c r="DQ212" s="276" t="str">
        <f t="shared" si="126"/>
        <v/>
      </c>
      <c r="DR212" s="276" t="str">
        <f t="shared" si="127"/>
        <v/>
      </c>
      <c r="DS212" s="276" t="str">
        <f t="shared" si="128"/>
        <v/>
      </c>
      <c r="DT212" s="276" t="str">
        <f t="shared" si="129"/>
        <v/>
      </c>
      <c r="DU212" s="276" t="str">
        <f t="shared" si="130"/>
        <v/>
      </c>
      <c r="DV212" s="276" t="str">
        <f t="shared" si="131"/>
        <v/>
      </c>
      <c r="DW212" s="277" t="str">
        <f t="shared" si="118"/>
        <v/>
      </c>
      <c r="DX212" s="278" t="str">
        <f t="shared" si="119"/>
        <v>0</v>
      </c>
      <c r="DY212" s="279" t="str">
        <f t="shared" si="120"/>
        <v>0</v>
      </c>
      <c r="DZ212" s="280" t="str">
        <f t="shared" si="121"/>
        <v/>
      </c>
      <c r="EA212" s="335">
        <f t="shared" si="141"/>
        <v>0</v>
      </c>
      <c r="EB212" s="335">
        <f t="shared" si="142"/>
        <v>0</v>
      </c>
      <c r="EC212" s="335">
        <f t="shared" si="143"/>
        <v>0</v>
      </c>
    </row>
    <row r="213" spans="2:133" ht="27.75" customHeight="1" thickBot="1">
      <c r="B213" s="39"/>
      <c r="C213" s="146"/>
      <c r="D213" s="57"/>
      <c r="E213" s="43"/>
      <c r="F213" s="74"/>
      <c r="G213" s="74"/>
      <c r="H213" s="74"/>
      <c r="I213" s="74"/>
      <c r="J213" s="74"/>
      <c r="K213" s="37"/>
      <c r="L213" s="37"/>
      <c r="M213" s="37"/>
      <c r="N213" s="37"/>
      <c r="O213" s="22"/>
      <c r="P213" s="22"/>
      <c r="Q213" s="42"/>
      <c r="R213" s="39"/>
      <c r="S213" s="39"/>
      <c r="T213" s="39"/>
      <c r="U213" s="321"/>
      <c r="V213" s="330"/>
      <c r="W213" s="317" t="str">
        <f t="shared" si="132"/>
        <v>0</v>
      </c>
      <c r="X213" s="101"/>
      <c r="Y213" s="40"/>
      <c r="Z213" s="41"/>
      <c r="AA213" s="40"/>
      <c r="AB213" s="40"/>
      <c r="AC213" s="40"/>
      <c r="AD213" s="40" t="str">
        <f t="shared" si="115"/>
        <v/>
      </c>
      <c r="AE213" s="186"/>
      <c r="AF213" s="106" t="str">
        <f t="shared" si="114"/>
        <v>0</v>
      </c>
      <c r="AG213" s="99">
        <f t="shared" si="144"/>
        <v>0</v>
      </c>
      <c r="AH213" s="105" t="str">
        <f t="shared" si="145"/>
        <v>0</v>
      </c>
      <c r="AI213" s="106" t="str">
        <f t="shared" si="133"/>
        <v>0</v>
      </c>
      <c r="AJ213" s="99" t="str">
        <f t="shared" si="134"/>
        <v/>
      </c>
      <c r="AK213" s="1" t="str">
        <f t="shared" si="135"/>
        <v/>
      </c>
      <c r="AL213" s="1" t="str">
        <f t="shared" si="136"/>
        <v/>
      </c>
      <c r="AM213" s="1" t="str">
        <f t="shared" si="137"/>
        <v/>
      </c>
      <c r="AN213" s="164" t="str">
        <f t="shared" si="138"/>
        <v/>
      </c>
      <c r="AO213" s="337">
        <f t="shared" si="139"/>
        <v>0</v>
      </c>
      <c r="AP213" s="259"/>
      <c r="AQ213" s="273">
        <f t="shared" si="140"/>
        <v>0</v>
      </c>
      <c r="DF213" s="104">
        <f t="shared" si="117"/>
        <v>0</v>
      </c>
      <c r="DG213" s="39" t="str">
        <f t="shared" si="146"/>
        <v/>
      </c>
      <c r="DH213" s="39" t="str">
        <f t="shared" si="147"/>
        <v/>
      </c>
      <c r="DJ213" s="98">
        <f t="shared" si="116"/>
        <v>0</v>
      </c>
      <c r="DK213" s="93" t="e">
        <f>VLOOKUP(H213,'PORT PRODUCTIVITY 1'!$A$25:$G$83,2,FALSE)</f>
        <v>#N/A</v>
      </c>
      <c r="DL213" s="97" t="str">
        <f t="shared" si="122"/>
        <v/>
      </c>
      <c r="DM213" s="97" t="str">
        <f t="shared" si="123"/>
        <v/>
      </c>
      <c r="DN213" s="97" t="str">
        <f t="shared" si="124"/>
        <v/>
      </c>
      <c r="DO213" s="97" t="str">
        <f t="shared" si="125"/>
        <v/>
      </c>
      <c r="DP213" s="94" t="e">
        <f>VLOOKUP(H213,'PORT PRODUCTIVITY 1'!$A$25:$G$83,3,FALSE)</f>
        <v>#N/A</v>
      </c>
      <c r="DQ213" s="276" t="str">
        <f t="shared" si="126"/>
        <v/>
      </c>
      <c r="DR213" s="276" t="str">
        <f t="shared" si="127"/>
        <v/>
      </c>
      <c r="DS213" s="276" t="str">
        <f t="shared" si="128"/>
        <v/>
      </c>
      <c r="DT213" s="276" t="str">
        <f t="shared" si="129"/>
        <v/>
      </c>
      <c r="DU213" s="276" t="str">
        <f t="shared" si="130"/>
        <v/>
      </c>
      <c r="DV213" s="276" t="str">
        <f t="shared" si="131"/>
        <v/>
      </c>
      <c r="DW213" s="277" t="str">
        <f t="shared" si="118"/>
        <v/>
      </c>
      <c r="DX213" s="278" t="str">
        <f t="shared" si="119"/>
        <v>0</v>
      </c>
      <c r="DY213" s="279" t="str">
        <f t="shared" si="120"/>
        <v>0</v>
      </c>
      <c r="DZ213" s="280" t="str">
        <f t="shared" si="121"/>
        <v/>
      </c>
      <c r="EA213" s="335">
        <f t="shared" si="141"/>
        <v>0</v>
      </c>
      <c r="EB213" s="335">
        <f t="shared" si="142"/>
        <v>0</v>
      </c>
      <c r="EC213" s="335">
        <f t="shared" si="143"/>
        <v>0</v>
      </c>
    </row>
    <row r="214" spans="2:133" ht="27.75" customHeight="1" thickBot="1">
      <c r="B214" s="39"/>
      <c r="C214" s="146"/>
      <c r="D214" s="57"/>
      <c r="E214" s="43"/>
      <c r="F214" s="74"/>
      <c r="G214" s="74"/>
      <c r="H214" s="74"/>
      <c r="I214" s="74"/>
      <c r="J214" s="74"/>
      <c r="K214" s="37"/>
      <c r="L214" s="37"/>
      <c r="M214" s="37"/>
      <c r="N214" s="37"/>
      <c r="O214" s="22"/>
      <c r="P214" s="22"/>
      <c r="Q214" s="42"/>
      <c r="R214" s="39"/>
      <c r="S214" s="39"/>
      <c r="T214" s="39"/>
      <c r="U214" s="321"/>
      <c r="V214" s="330"/>
      <c r="W214" s="317" t="str">
        <f t="shared" si="132"/>
        <v>0</v>
      </c>
      <c r="X214" s="101"/>
      <c r="Y214" s="40"/>
      <c r="Z214" s="41"/>
      <c r="AA214" s="40"/>
      <c r="AB214" s="40"/>
      <c r="AC214" s="40"/>
      <c r="AD214" s="40" t="str">
        <f t="shared" si="115"/>
        <v/>
      </c>
      <c r="AE214" s="186"/>
      <c r="AF214" s="106" t="str">
        <f t="shared" si="114"/>
        <v>0</v>
      </c>
      <c r="AG214" s="99">
        <f t="shared" si="144"/>
        <v>0</v>
      </c>
      <c r="AH214" s="105" t="str">
        <f t="shared" si="145"/>
        <v>0</v>
      </c>
      <c r="AI214" s="106" t="str">
        <f t="shared" si="133"/>
        <v>0</v>
      </c>
      <c r="AJ214" s="99" t="str">
        <f t="shared" si="134"/>
        <v/>
      </c>
      <c r="AK214" s="1" t="str">
        <f t="shared" si="135"/>
        <v/>
      </c>
      <c r="AL214" s="1" t="str">
        <f t="shared" si="136"/>
        <v/>
      </c>
      <c r="AM214" s="1" t="str">
        <f t="shared" si="137"/>
        <v/>
      </c>
      <c r="AN214" s="164" t="str">
        <f t="shared" si="138"/>
        <v/>
      </c>
      <c r="AO214" s="337">
        <f t="shared" si="139"/>
        <v>0</v>
      </c>
      <c r="AP214" s="259"/>
      <c r="AQ214" s="273">
        <f t="shared" si="140"/>
        <v>0</v>
      </c>
      <c r="DF214" s="104">
        <f t="shared" si="117"/>
        <v>0</v>
      </c>
      <c r="DG214" s="39" t="str">
        <f t="shared" si="146"/>
        <v/>
      </c>
      <c r="DH214" s="39" t="str">
        <f t="shared" si="147"/>
        <v/>
      </c>
      <c r="DJ214" s="98">
        <f t="shared" si="116"/>
        <v>0</v>
      </c>
      <c r="DK214" s="93" t="e">
        <f>VLOOKUP(H214,'PORT PRODUCTIVITY 1'!$A$25:$G$83,2,FALSE)</f>
        <v>#N/A</v>
      </c>
      <c r="DL214" s="97" t="str">
        <f t="shared" si="122"/>
        <v/>
      </c>
      <c r="DM214" s="97" t="str">
        <f t="shared" si="123"/>
        <v/>
      </c>
      <c r="DN214" s="97" t="str">
        <f t="shared" si="124"/>
        <v/>
      </c>
      <c r="DO214" s="97" t="str">
        <f t="shared" si="125"/>
        <v/>
      </c>
      <c r="DP214" s="94" t="e">
        <f>VLOOKUP(H214,'PORT PRODUCTIVITY 1'!$A$25:$G$83,3,FALSE)</f>
        <v>#N/A</v>
      </c>
      <c r="DQ214" s="276" t="str">
        <f t="shared" si="126"/>
        <v/>
      </c>
      <c r="DR214" s="276" t="str">
        <f t="shared" si="127"/>
        <v/>
      </c>
      <c r="DS214" s="276" t="str">
        <f t="shared" si="128"/>
        <v/>
      </c>
      <c r="DT214" s="276" t="str">
        <f t="shared" si="129"/>
        <v/>
      </c>
      <c r="DU214" s="276" t="str">
        <f t="shared" si="130"/>
        <v/>
      </c>
      <c r="DV214" s="276" t="str">
        <f t="shared" si="131"/>
        <v/>
      </c>
      <c r="DW214" s="277" t="str">
        <f t="shared" si="118"/>
        <v/>
      </c>
      <c r="DX214" s="278" t="str">
        <f t="shared" si="119"/>
        <v>0</v>
      </c>
      <c r="DY214" s="279" t="str">
        <f t="shared" si="120"/>
        <v>0</v>
      </c>
      <c r="DZ214" s="280" t="str">
        <f t="shared" si="121"/>
        <v/>
      </c>
      <c r="EA214" s="335">
        <f t="shared" si="141"/>
        <v>0</v>
      </c>
      <c r="EB214" s="335">
        <f t="shared" si="142"/>
        <v>0</v>
      </c>
      <c r="EC214" s="335">
        <f t="shared" si="143"/>
        <v>0</v>
      </c>
    </row>
    <row r="215" spans="2:133" ht="27.75" customHeight="1" thickBot="1">
      <c r="B215" s="39"/>
      <c r="C215" s="146"/>
      <c r="D215" s="57"/>
      <c r="E215" s="43"/>
      <c r="F215" s="74"/>
      <c r="G215" s="74"/>
      <c r="H215" s="74"/>
      <c r="I215" s="74"/>
      <c r="J215" s="74"/>
      <c r="K215" s="37"/>
      <c r="L215" s="37"/>
      <c r="M215" s="37"/>
      <c r="N215" s="37"/>
      <c r="O215" s="22"/>
      <c r="P215" s="22"/>
      <c r="Q215" s="42"/>
      <c r="R215" s="39"/>
      <c r="S215" s="39"/>
      <c r="T215" s="39"/>
      <c r="U215" s="321"/>
      <c r="V215" s="330"/>
      <c r="W215" s="317" t="str">
        <f t="shared" si="132"/>
        <v>0</v>
      </c>
      <c r="X215" s="101"/>
      <c r="Y215" s="40"/>
      <c r="Z215" s="41"/>
      <c r="AA215" s="40"/>
      <c r="AB215" s="40"/>
      <c r="AC215" s="40"/>
      <c r="AD215" s="40" t="str">
        <f t="shared" si="115"/>
        <v/>
      </c>
      <c r="AE215" s="186"/>
      <c r="AF215" s="106" t="str">
        <f t="shared" si="114"/>
        <v>0</v>
      </c>
      <c r="AG215" s="99">
        <f t="shared" si="144"/>
        <v>0</v>
      </c>
      <c r="AH215" s="105" t="str">
        <f t="shared" si="145"/>
        <v>0</v>
      </c>
      <c r="AI215" s="106" t="str">
        <f t="shared" si="133"/>
        <v>0</v>
      </c>
      <c r="AJ215" s="99" t="str">
        <f t="shared" si="134"/>
        <v/>
      </c>
      <c r="AK215" s="1" t="str">
        <f t="shared" si="135"/>
        <v/>
      </c>
      <c r="AL215" s="1" t="str">
        <f t="shared" si="136"/>
        <v/>
      </c>
      <c r="AM215" s="1" t="str">
        <f t="shared" si="137"/>
        <v/>
      </c>
      <c r="AN215" s="164" t="str">
        <f t="shared" si="138"/>
        <v/>
      </c>
      <c r="AO215" s="337">
        <f t="shared" si="139"/>
        <v>0</v>
      </c>
      <c r="AP215" s="259"/>
      <c r="AQ215" s="273">
        <f t="shared" si="140"/>
        <v>0</v>
      </c>
      <c r="DF215" s="104">
        <f t="shared" si="117"/>
        <v>0</v>
      </c>
      <c r="DG215" s="39" t="str">
        <f t="shared" si="146"/>
        <v/>
      </c>
      <c r="DH215" s="39" t="str">
        <f t="shared" si="147"/>
        <v/>
      </c>
      <c r="DJ215" s="98">
        <f t="shared" si="116"/>
        <v>0</v>
      </c>
      <c r="DK215" s="93" t="e">
        <f>VLOOKUP(H215,'PORT PRODUCTIVITY 1'!$A$25:$G$83,2,FALSE)</f>
        <v>#N/A</v>
      </c>
      <c r="DL215" s="97" t="str">
        <f t="shared" si="122"/>
        <v/>
      </c>
      <c r="DM215" s="97" t="str">
        <f t="shared" si="123"/>
        <v/>
      </c>
      <c r="DN215" s="97" t="str">
        <f t="shared" si="124"/>
        <v/>
      </c>
      <c r="DO215" s="97" t="str">
        <f t="shared" si="125"/>
        <v/>
      </c>
      <c r="DP215" s="94" t="e">
        <f>VLOOKUP(H215,'PORT PRODUCTIVITY 1'!$A$25:$G$83,3,FALSE)</f>
        <v>#N/A</v>
      </c>
      <c r="DQ215" s="276" t="str">
        <f t="shared" si="126"/>
        <v/>
      </c>
      <c r="DR215" s="276" t="str">
        <f t="shared" si="127"/>
        <v/>
      </c>
      <c r="DS215" s="276" t="str">
        <f t="shared" si="128"/>
        <v/>
      </c>
      <c r="DT215" s="276" t="str">
        <f t="shared" si="129"/>
        <v/>
      </c>
      <c r="DU215" s="276" t="str">
        <f t="shared" si="130"/>
        <v/>
      </c>
      <c r="DV215" s="276" t="str">
        <f t="shared" si="131"/>
        <v/>
      </c>
      <c r="DW215" s="277" t="str">
        <f t="shared" si="118"/>
        <v/>
      </c>
      <c r="DX215" s="278" t="str">
        <f t="shared" si="119"/>
        <v>0</v>
      </c>
      <c r="DY215" s="279" t="str">
        <f t="shared" si="120"/>
        <v>0</v>
      </c>
      <c r="DZ215" s="280" t="str">
        <f t="shared" si="121"/>
        <v/>
      </c>
      <c r="EA215" s="335">
        <f t="shared" si="141"/>
        <v>0</v>
      </c>
      <c r="EB215" s="335">
        <f t="shared" si="142"/>
        <v>0</v>
      </c>
      <c r="EC215" s="335">
        <f t="shared" si="143"/>
        <v>0</v>
      </c>
    </row>
    <row r="216" spans="2:133" ht="27.75" customHeight="1" thickBot="1">
      <c r="B216" s="39"/>
      <c r="C216" s="146"/>
      <c r="D216" s="57"/>
      <c r="E216" s="43"/>
      <c r="F216" s="74"/>
      <c r="G216" s="74"/>
      <c r="H216" s="74"/>
      <c r="I216" s="74"/>
      <c r="J216" s="74"/>
      <c r="K216" s="37"/>
      <c r="L216" s="37"/>
      <c r="M216" s="37"/>
      <c r="N216" s="37"/>
      <c r="O216" s="22"/>
      <c r="P216" s="22"/>
      <c r="Q216" s="42"/>
      <c r="R216" s="39"/>
      <c r="S216" s="39"/>
      <c r="T216" s="39"/>
      <c r="U216" s="321"/>
      <c r="V216" s="330"/>
      <c r="W216" s="317" t="str">
        <f t="shared" si="132"/>
        <v>0</v>
      </c>
      <c r="X216" s="101"/>
      <c r="Y216" s="40"/>
      <c r="Z216" s="41"/>
      <c r="AA216" s="40"/>
      <c r="AB216" s="40"/>
      <c r="AC216" s="40"/>
      <c r="AD216" s="40" t="str">
        <f t="shared" si="115"/>
        <v/>
      </c>
      <c r="AE216" s="186"/>
      <c r="AF216" s="106" t="str">
        <f t="shared" si="114"/>
        <v>0</v>
      </c>
      <c r="AG216" s="99">
        <f t="shared" si="144"/>
        <v>0</v>
      </c>
      <c r="AH216" s="105" t="str">
        <f t="shared" si="145"/>
        <v>0</v>
      </c>
      <c r="AI216" s="106" t="str">
        <f t="shared" si="133"/>
        <v>0</v>
      </c>
      <c r="AJ216" s="99" t="str">
        <f t="shared" si="134"/>
        <v/>
      </c>
      <c r="AK216" s="1" t="str">
        <f t="shared" si="135"/>
        <v/>
      </c>
      <c r="AL216" s="1" t="str">
        <f t="shared" si="136"/>
        <v/>
      </c>
      <c r="AM216" s="1" t="str">
        <f t="shared" si="137"/>
        <v/>
      </c>
      <c r="AN216" s="164" t="str">
        <f t="shared" si="138"/>
        <v/>
      </c>
      <c r="AO216" s="337">
        <f t="shared" si="139"/>
        <v>0</v>
      </c>
      <c r="AP216" s="259"/>
      <c r="AQ216" s="273">
        <f t="shared" si="140"/>
        <v>0</v>
      </c>
      <c r="DF216" s="104">
        <f t="shared" si="117"/>
        <v>0</v>
      </c>
      <c r="DG216" s="39" t="str">
        <f t="shared" si="146"/>
        <v/>
      </c>
      <c r="DH216" s="39" t="str">
        <f t="shared" si="147"/>
        <v/>
      </c>
      <c r="DJ216" s="98">
        <f t="shared" si="116"/>
        <v>0</v>
      </c>
      <c r="DK216" s="93" t="e">
        <f>VLOOKUP(H216,'PORT PRODUCTIVITY 1'!$A$25:$G$83,2,FALSE)</f>
        <v>#N/A</v>
      </c>
      <c r="DL216" s="97" t="str">
        <f t="shared" si="122"/>
        <v/>
      </c>
      <c r="DM216" s="97" t="str">
        <f t="shared" si="123"/>
        <v/>
      </c>
      <c r="DN216" s="97" t="str">
        <f t="shared" si="124"/>
        <v/>
      </c>
      <c r="DO216" s="97" t="str">
        <f t="shared" si="125"/>
        <v/>
      </c>
      <c r="DP216" s="94" t="e">
        <f>VLOOKUP(H216,'PORT PRODUCTIVITY 1'!$A$25:$G$83,3,FALSE)</f>
        <v>#N/A</v>
      </c>
      <c r="DQ216" s="276" t="str">
        <f t="shared" si="126"/>
        <v/>
      </c>
      <c r="DR216" s="276" t="str">
        <f t="shared" si="127"/>
        <v/>
      </c>
      <c r="DS216" s="276" t="str">
        <f t="shared" si="128"/>
        <v/>
      </c>
      <c r="DT216" s="276" t="str">
        <f t="shared" si="129"/>
        <v/>
      </c>
      <c r="DU216" s="276" t="str">
        <f t="shared" si="130"/>
        <v/>
      </c>
      <c r="DV216" s="276" t="str">
        <f t="shared" si="131"/>
        <v/>
      </c>
      <c r="DW216" s="277" t="str">
        <f t="shared" si="118"/>
        <v/>
      </c>
      <c r="DX216" s="278" t="str">
        <f t="shared" si="119"/>
        <v>0</v>
      </c>
      <c r="DY216" s="279" t="str">
        <f t="shared" si="120"/>
        <v>0</v>
      </c>
      <c r="DZ216" s="280" t="str">
        <f t="shared" si="121"/>
        <v/>
      </c>
      <c r="EA216" s="335">
        <f t="shared" si="141"/>
        <v>0</v>
      </c>
      <c r="EB216" s="335">
        <f t="shared" si="142"/>
        <v>0</v>
      </c>
      <c r="EC216" s="335">
        <f t="shared" si="143"/>
        <v>0</v>
      </c>
    </row>
    <row r="217" spans="2:133" ht="27.75" customHeight="1" thickBot="1">
      <c r="B217" s="39"/>
      <c r="C217" s="146"/>
      <c r="D217" s="57"/>
      <c r="E217" s="43"/>
      <c r="F217" s="74"/>
      <c r="G217" s="74"/>
      <c r="H217" s="74"/>
      <c r="I217" s="74"/>
      <c r="J217" s="74"/>
      <c r="K217" s="37"/>
      <c r="L217" s="37"/>
      <c r="M217" s="37"/>
      <c r="N217" s="37"/>
      <c r="O217" s="22"/>
      <c r="P217" s="22"/>
      <c r="Q217" s="42"/>
      <c r="R217" s="39"/>
      <c r="S217" s="39"/>
      <c r="T217" s="39"/>
      <c r="U217" s="321"/>
      <c r="V217" s="330"/>
      <c r="W217" s="317" t="str">
        <f t="shared" si="132"/>
        <v>0</v>
      </c>
      <c r="X217" s="101"/>
      <c r="Y217" s="40"/>
      <c r="Z217" s="41"/>
      <c r="AA217" s="40"/>
      <c r="AB217" s="40"/>
      <c r="AC217" s="40"/>
      <c r="AD217" s="40" t="str">
        <f t="shared" si="115"/>
        <v/>
      </c>
      <c r="AE217" s="186"/>
      <c r="AF217" s="106" t="str">
        <f t="shared" si="114"/>
        <v>0</v>
      </c>
      <c r="AG217" s="99">
        <f t="shared" si="144"/>
        <v>0</v>
      </c>
      <c r="AH217" s="105" t="str">
        <f t="shared" si="145"/>
        <v>0</v>
      </c>
      <c r="AI217" s="106" t="str">
        <f t="shared" si="133"/>
        <v>0</v>
      </c>
      <c r="AJ217" s="99" t="str">
        <f t="shared" si="134"/>
        <v/>
      </c>
      <c r="AK217" s="1" t="str">
        <f t="shared" si="135"/>
        <v/>
      </c>
      <c r="AL217" s="1" t="str">
        <f t="shared" si="136"/>
        <v/>
      </c>
      <c r="AM217" s="1" t="str">
        <f t="shared" si="137"/>
        <v/>
      </c>
      <c r="AN217" s="164" t="str">
        <f t="shared" si="138"/>
        <v/>
      </c>
      <c r="AO217" s="337">
        <f t="shared" si="139"/>
        <v>0</v>
      </c>
      <c r="AP217" s="259"/>
      <c r="AQ217" s="273">
        <f t="shared" si="140"/>
        <v>0</v>
      </c>
      <c r="DF217" s="104">
        <f t="shared" si="117"/>
        <v>0</v>
      </c>
      <c r="DG217" s="39" t="str">
        <f t="shared" si="146"/>
        <v/>
      </c>
      <c r="DH217" s="39" t="str">
        <f t="shared" si="147"/>
        <v/>
      </c>
      <c r="DJ217" s="98">
        <f t="shared" si="116"/>
        <v>0</v>
      </c>
      <c r="DK217" s="93" t="e">
        <f>VLOOKUP(H217,'PORT PRODUCTIVITY 1'!$A$25:$G$83,2,FALSE)</f>
        <v>#N/A</v>
      </c>
      <c r="DL217" s="97" t="str">
        <f t="shared" si="122"/>
        <v/>
      </c>
      <c r="DM217" s="97" t="str">
        <f t="shared" si="123"/>
        <v/>
      </c>
      <c r="DN217" s="97" t="str">
        <f t="shared" si="124"/>
        <v/>
      </c>
      <c r="DO217" s="97" t="str">
        <f t="shared" si="125"/>
        <v/>
      </c>
      <c r="DP217" s="94" t="e">
        <f>VLOOKUP(H217,'PORT PRODUCTIVITY 1'!$A$25:$G$83,3,FALSE)</f>
        <v>#N/A</v>
      </c>
      <c r="DQ217" s="276" t="str">
        <f t="shared" si="126"/>
        <v/>
      </c>
      <c r="DR217" s="276" t="str">
        <f t="shared" si="127"/>
        <v/>
      </c>
      <c r="DS217" s="276" t="str">
        <f t="shared" si="128"/>
        <v/>
      </c>
      <c r="DT217" s="276" t="str">
        <f t="shared" si="129"/>
        <v/>
      </c>
      <c r="DU217" s="276" t="str">
        <f t="shared" si="130"/>
        <v/>
      </c>
      <c r="DV217" s="276" t="str">
        <f t="shared" si="131"/>
        <v/>
      </c>
      <c r="DW217" s="277" t="str">
        <f t="shared" si="118"/>
        <v/>
      </c>
      <c r="DX217" s="278" t="str">
        <f t="shared" si="119"/>
        <v>0</v>
      </c>
      <c r="DY217" s="279" t="str">
        <f t="shared" si="120"/>
        <v>0</v>
      </c>
      <c r="DZ217" s="280" t="str">
        <f t="shared" si="121"/>
        <v/>
      </c>
      <c r="EA217" s="335">
        <f t="shared" si="141"/>
        <v>0</v>
      </c>
      <c r="EB217" s="335">
        <f t="shared" si="142"/>
        <v>0</v>
      </c>
      <c r="EC217" s="335">
        <f t="shared" si="143"/>
        <v>0</v>
      </c>
    </row>
    <row r="218" spans="2:133" ht="27.75" customHeight="1" thickBot="1">
      <c r="B218" s="39"/>
      <c r="C218" s="146"/>
      <c r="D218" s="57"/>
      <c r="E218" s="43"/>
      <c r="F218" s="74"/>
      <c r="G218" s="74"/>
      <c r="H218" s="74"/>
      <c r="I218" s="74"/>
      <c r="J218" s="74"/>
      <c r="K218" s="37"/>
      <c r="L218" s="37"/>
      <c r="M218" s="37"/>
      <c r="N218" s="37"/>
      <c r="O218" s="22"/>
      <c r="P218" s="22"/>
      <c r="Q218" s="42"/>
      <c r="R218" s="39"/>
      <c r="S218" s="39"/>
      <c r="T218" s="39"/>
      <c r="U218" s="321"/>
      <c r="V218" s="330"/>
      <c r="W218" s="317" t="str">
        <f t="shared" si="132"/>
        <v>0</v>
      </c>
      <c r="X218" s="101"/>
      <c r="Y218" s="40"/>
      <c r="Z218" s="41"/>
      <c r="AA218" s="40"/>
      <c r="AB218" s="40"/>
      <c r="AC218" s="40"/>
      <c r="AD218" s="40" t="str">
        <f t="shared" si="115"/>
        <v/>
      </c>
      <c r="AE218" s="186"/>
      <c r="AF218" s="106" t="str">
        <f t="shared" si="114"/>
        <v>0</v>
      </c>
      <c r="AG218" s="99">
        <f t="shared" si="144"/>
        <v>0</v>
      </c>
      <c r="AH218" s="105" t="str">
        <f t="shared" si="145"/>
        <v>0</v>
      </c>
      <c r="AI218" s="106" t="str">
        <f t="shared" si="133"/>
        <v>0</v>
      </c>
      <c r="AJ218" s="99" t="str">
        <f t="shared" si="134"/>
        <v/>
      </c>
      <c r="AK218" s="1" t="str">
        <f t="shared" si="135"/>
        <v/>
      </c>
      <c r="AL218" s="1" t="str">
        <f t="shared" si="136"/>
        <v/>
      </c>
      <c r="AM218" s="1" t="str">
        <f t="shared" si="137"/>
        <v/>
      </c>
      <c r="AN218" s="164" t="str">
        <f t="shared" si="138"/>
        <v/>
      </c>
      <c r="AO218" s="337">
        <f t="shared" si="139"/>
        <v>0</v>
      </c>
      <c r="AP218" s="259"/>
      <c r="AQ218" s="273">
        <f t="shared" si="140"/>
        <v>0</v>
      </c>
      <c r="DF218" s="104">
        <f t="shared" si="117"/>
        <v>0</v>
      </c>
      <c r="DG218" s="39" t="str">
        <f t="shared" si="146"/>
        <v/>
      </c>
      <c r="DH218" s="39" t="str">
        <f t="shared" si="147"/>
        <v/>
      </c>
      <c r="DJ218" s="98">
        <f t="shared" si="116"/>
        <v>0</v>
      </c>
      <c r="DK218" s="93" t="e">
        <f>VLOOKUP(H218,'PORT PRODUCTIVITY 1'!$A$25:$G$83,2,FALSE)</f>
        <v>#N/A</v>
      </c>
      <c r="DL218" s="97" t="str">
        <f t="shared" si="122"/>
        <v/>
      </c>
      <c r="DM218" s="97" t="str">
        <f t="shared" si="123"/>
        <v/>
      </c>
      <c r="DN218" s="97" t="str">
        <f t="shared" si="124"/>
        <v/>
      </c>
      <c r="DO218" s="97" t="str">
        <f t="shared" si="125"/>
        <v/>
      </c>
      <c r="DP218" s="94" t="e">
        <f>VLOOKUP(H218,'PORT PRODUCTIVITY 1'!$A$25:$G$83,3,FALSE)</f>
        <v>#N/A</v>
      </c>
      <c r="DQ218" s="276" t="str">
        <f t="shared" si="126"/>
        <v/>
      </c>
      <c r="DR218" s="276" t="str">
        <f t="shared" si="127"/>
        <v/>
      </c>
      <c r="DS218" s="276" t="str">
        <f t="shared" si="128"/>
        <v/>
      </c>
      <c r="DT218" s="276" t="str">
        <f t="shared" si="129"/>
        <v/>
      </c>
      <c r="DU218" s="276" t="str">
        <f t="shared" si="130"/>
        <v/>
      </c>
      <c r="DV218" s="276" t="str">
        <f t="shared" si="131"/>
        <v/>
      </c>
      <c r="DW218" s="277" t="str">
        <f t="shared" si="118"/>
        <v/>
      </c>
      <c r="DX218" s="278" t="str">
        <f t="shared" si="119"/>
        <v>0</v>
      </c>
      <c r="DY218" s="279" t="str">
        <f t="shared" si="120"/>
        <v>0</v>
      </c>
      <c r="DZ218" s="280" t="str">
        <f t="shared" si="121"/>
        <v/>
      </c>
      <c r="EA218" s="335">
        <f t="shared" si="141"/>
        <v>0</v>
      </c>
      <c r="EB218" s="335">
        <f t="shared" si="142"/>
        <v>0</v>
      </c>
      <c r="EC218" s="335">
        <f t="shared" si="143"/>
        <v>0</v>
      </c>
    </row>
    <row r="219" spans="2:133" ht="27.75" customHeight="1" thickBot="1">
      <c r="B219" s="39"/>
      <c r="C219" s="146"/>
      <c r="D219" s="57"/>
      <c r="E219" s="43"/>
      <c r="F219" s="74"/>
      <c r="G219" s="74"/>
      <c r="H219" s="74"/>
      <c r="I219" s="74"/>
      <c r="J219" s="74"/>
      <c r="K219" s="37"/>
      <c r="L219" s="37"/>
      <c r="M219" s="37"/>
      <c r="N219" s="37"/>
      <c r="O219" s="22"/>
      <c r="P219" s="22"/>
      <c r="Q219" s="42"/>
      <c r="R219" s="39"/>
      <c r="S219" s="39"/>
      <c r="T219" s="39"/>
      <c r="U219" s="321"/>
      <c r="V219" s="330"/>
      <c r="W219" s="317" t="str">
        <f t="shared" si="132"/>
        <v>0</v>
      </c>
      <c r="X219" s="101"/>
      <c r="Y219" s="40"/>
      <c r="Z219" s="41"/>
      <c r="AA219" s="40"/>
      <c r="AB219" s="40"/>
      <c r="AC219" s="40"/>
      <c r="AD219" s="40" t="str">
        <f t="shared" si="115"/>
        <v/>
      </c>
      <c r="AE219" s="186"/>
      <c r="AF219" s="106" t="str">
        <f t="shared" si="114"/>
        <v>0</v>
      </c>
      <c r="AG219" s="99">
        <f t="shared" si="144"/>
        <v>0</v>
      </c>
      <c r="AH219" s="105" t="str">
        <f t="shared" si="145"/>
        <v>0</v>
      </c>
      <c r="AI219" s="106" t="str">
        <f t="shared" si="133"/>
        <v>0</v>
      </c>
      <c r="AJ219" s="99" t="str">
        <f t="shared" si="134"/>
        <v/>
      </c>
      <c r="AK219" s="1" t="str">
        <f t="shared" si="135"/>
        <v/>
      </c>
      <c r="AL219" s="1" t="str">
        <f t="shared" si="136"/>
        <v/>
      </c>
      <c r="AM219" s="1" t="str">
        <f t="shared" si="137"/>
        <v/>
      </c>
      <c r="AN219" s="164" t="str">
        <f t="shared" si="138"/>
        <v/>
      </c>
      <c r="AO219" s="337">
        <f t="shared" si="139"/>
        <v>0</v>
      </c>
      <c r="AP219" s="259"/>
      <c r="AQ219" s="273">
        <f t="shared" si="140"/>
        <v>0</v>
      </c>
      <c r="DF219" s="104">
        <f t="shared" si="117"/>
        <v>0</v>
      </c>
      <c r="DG219" s="39" t="str">
        <f t="shared" si="146"/>
        <v/>
      </c>
      <c r="DH219" s="39" t="str">
        <f t="shared" si="147"/>
        <v/>
      </c>
      <c r="DJ219" s="98">
        <f t="shared" si="116"/>
        <v>0</v>
      </c>
      <c r="DK219" s="93" t="e">
        <f>VLOOKUP(H219,'PORT PRODUCTIVITY 1'!$A$25:$G$83,2,FALSE)</f>
        <v>#N/A</v>
      </c>
      <c r="DL219" s="97" t="str">
        <f t="shared" si="122"/>
        <v/>
      </c>
      <c r="DM219" s="97" t="str">
        <f t="shared" si="123"/>
        <v/>
      </c>
      <c r="DN219" s="97" t="str">
        <f t="shared" si="124"/>
        <v/>
      </c>
      <c r="DO219" s="97" t="str">
        <f t="shared" si="125"/>
        <v/>
      </c>
      <c r="DP219" s="94" t="e">
        <f>VLOOKUP(H219,'PORT PRODUCTIVITY 1'!$A$25:$G$83,3,FALSE)</f>
        <v>#N/A</v>
      </c>
      <c r="DQ219" s="276" t="str">
        <f t="shared" si="126"/>
        <v/>
      </c>
      <c r="DR219" s="276" t="str">
        <f t="shared" si="127"/>
        <v/>
      </c>
      <c r="DS219" s="276" t="str">
        <f t="shared" si="128"/>
        <v/>
      </c>
      <c r="DT219" s="276" t="str">
        <f t="shared" si="129"/>
        <v/>
      </c>
      <c r="DU219" s="276" t="str">
        <f t="shared" si="130"/>
        <v/>
      </c>
      <c r="DV219" s="276" t="str">
        <f t="shared" si="131"/>
        <v/>
      </c>
      <c r="DW219" s="277" t="str">
        <f t="shared" si="118"/>
        <v/>
      </c>
      <c r="DX219" s="278" t="str">
        <f t="shared" si="119"/>
        <v>0</v>
      </c>
      <c r="DY219" s="279" t="str">
        <f t="shared" si="120"/>
        <v>0</v>
      </c>
      <c r="DZ219" s="280" t="str">
        <f t="shared" si="121"/>
        <v/>
      </c>
      <c r="EA219" s="335">
        <f t="shared" si="141"/>
        <v>0</v>
      </c>
      <c r="EB219" s="335">
        <f t="shared" si="142"/>
        <v>0</v>
      </c>
      <c r="EC219" s="335">
        <f t="shared" si="143"/>
        <v>0</v>
      </c>
    </row>
    <row r="220" spans="2:133" ht="27.75" customHeight="1" thickBot="1">
      <c r="B220" s="39"/>
      <c r="C220" s="146"/>
      <c r="D220" s="57"/>
      <c r="E220" s="43"/>
      <c r="F220" s="74"/>
      <c r="G220" s="74"/>
      <c r="H220" s="74"/>
      <c r="I220" s="74"/>
      <c r="J220" s="74"/>
      <c r="K220" s="37"/>
      <c r="L220" s="37"/>
      <c r="M220" s="37"/>
      <c r="N220" s="37"/>
      <c r="O220" s="22"/>
      <c r="P220" s="22"/>
      <c r="Q220" s="42"/>
      <c r="R220" s="39"/>
      <c r="S220" s="39"/>
      <c r="T220" s="39"/>
      <c r="U220" s="321"/>
      <c r="V220" s="330"/>
      <c r="W220" s="317" t="str">
        <f t="shared" si="132"/>
        <v>0</v>
      </c>
      <c r="X220" s="101"/>
      <c r="Y220" s="40"/>
      <c r="Z220" s="41"/>
      <c r="AA220" s="40"/>
      <c r="AB220" s="40"/>
      <c r="AC220" s="40"/>
      <c r="AD220" s="40" t="str">
        <f t="shared" si="115"/>
        <v/>
      </c>
      <c r="AE220" s="186"/>
      <c r="AF220" s="106" t="str">
        <f t="shared" si="114"/>
        <v>0</v>
      </c>
      <c r="AG220" s="99">
        <f t="shared" si="144"/>
        <v>0</v>
      </c>
      <c r="AH220" s="105" t="str">
        <f t="shared" si="145"/>
        <v>0</v>
      </c>
      <c r="AI220" s="106" t="str">
        <f t="shared" si="133"/>
        <v>0</v>
      </c>
      <c r="AJ220" s="99" t="str">
        <f t="shared" si="134"/>
        <v/>
      </c>
      <c r="AK220" s="1" t="str">
        <f t="shared" si="135"/>
        <v/>
      </c>
      <c r="AL220" s="1" t="str">
        <f t="shared" si="136"/>
        <v/>
      </c>
      <c r="AM220" s="1" t="str">
        <f t="shared" si="137"/>
        <v/>
      </c>
      <c r="AN220" s="164" t="str">
        <f t="shared" si="138"/>
        <v/>
      </c>
      <c r="AO220" s="337">
        <f t="shared" si="139"/>
        <v>0</v>
      </c>
      <c r="AP220" s="259"/>
      <c r="AQ220" s="273">
        <f t="shared" si="140"/>
        <v>0</v>
      </c>
      <c r="DF220" s="104">
        <f t="shared" si="117"/>
        <v>0</v>
      </c>
      <c r="DG220" s="39" t="str">
        <f t="shared" si="146"/>
        <v/>
      </c>
      <c r="DH220" s="39" t="str">
        <f t="shared" si="147"/>
        <v/>
      </c>
      <c r="DJ220" s="98">
        <f t="shared" si="116"/>
        <v>0</v>
      </c>
      <c r="DK220" s="93" t="e">
        <f>VLOOKUP(H220,'PORT PRODUCTIVITY 1'!$A$25:$G$83,2,FALSE)</f>
        <v>#N/A</v>
      </c>
      <c r="DL220" s="97" t="str">
        <f t="shared" si="122"/>
        <v/>
      </c>
      <c r="DM220" s="97" t="str">
        <f t="shared" si="123"/>
        <v/>
      </c>
      <c r="DN220" s="97" t="str">
        <f t="shared" si="124"/>
        <v/>
      </c>
      <c r="DO220" s="97" t="str">
        <f t="shared" si="125"/>
        <v/>
      </c>
      <c r="DP220" s="94" t="e">
        <f>VLOOKUP(H220,'PORT PRODUCTIVITY 1'!$A$25:$G$83,3,FALSE)</f>
        <v>#N/A</v>
      </c>
      <c r="DQ220" s="276" t="str">
        <f t="shared" si="126"/>
        <v/>
      </c>
      <c r="DR220" s="276" t="str">
        <f t="shared" si="127"/>
        <v/>
      </c>
      <c r="DS220" s="276" t="str">
        <f t="shared" si="128"/>
        <v/>
      </c>
      <c r="DT220" s="276" t="str">
        <f t="shared" si="129"/>
        <v/>
      </c>
      <c r="DU220" s="276" t="str">
        <f t="shared" si="130"/>
        <v/>
      </c>
      <c r="DV220" s="276" t="str">
        <f t="shared" si="131"/>
        <v/>
      </c>
      <c r="DW220" s="277" t="str">
        <f t="shared" si="118"/>
        <v/>
      </c>
      <c r="DX220" s="278" t="str">
        <f t="shared" si="119"/>
        <v>0</v>
      </c>
      <c r="DY220" s="279" t="str">
        <f t="shared" si="120"/>
        <v>0</v>
      </c>
      <c r="DZ220" s="280" t="str">
        <f t="shared" si="121"/>
        <v/>
      </c>
      <c r="EA220" s="335">
        <f t="shared" si="141"/>
        <v>0</v>
      </c>
      <c r="EB220" s="335">
        <f t="shared" si="142"/>
        <v>0</v>
      </c>
      <c r="EC220" s="335">
        <f t="shared" si="143"/>
        <v>0</v>
      </c>
    </row>
    <row r="221" spans="2:133" ht="27.75" customHeight="1" thickBot="1">
      <c r="B221" s="39"/>
      <c r="C221" s="146"/>
      <c r="D221" s="57"/>
      <c r="E221" s="43"/>
      <c r="F221" s="74"/>
      <c r="G221" s="74"/>
      <c r="H221" s="74"/>
      <c r="I221" s="74"/>
      <c r="J221" s="74"/>
      <c r="K221" s="37"/>
      <c r="L221" s="37"/>
      <c r="M221" s="37"/>
      <c r="N221" s="37"/>
      <c r="O221" s="22"/>
      <c r="P221" s="22"/>
      <c r="Q221" s="42"/>
      <c r="R221" s="39"/>
      <c r="S221" s="39"/>
      <c r="T221" s="39"/>
      <c r="U221" s="321"/>
      <c r="V221" s="330"/>
      <c r="W221" s="317" t="str">
        <f t="shared" si="132"/>
        <v>0</v>
      </c>
      <c r="X221" s="101"/>
      <c r="Y221" s="40"/>
      <c r="Z221" s="41"/>
      <c r="AA221" s="40"/>
      <c r="AB221" s="40"/>
      <c r="AC221" s="40"/>
      <c r="AD221" s="40" t="str">
        <f t="shared" si="115"/>
        <v/>
      </c>
      <c r="AE221" s="186"/>
      <c r="AF221" s="106" t="str">
        <f t="shared" si="114"/>
        <v>0</v>
      </c>
      <c r="AG221" s="99">
        <f t="shared" si="144"/>
        <v>0</v>
      </c>
      <c r="AH221" s="105" t="str">
        <f t="shared" si="145"/>
        <v>0</v>
      </c>
      <c r="AI221" s="106" t="str">
        <f t="shared" si="133"/>
        <v>0</v>
      </c>
      <c r="AJ221" s="99" t="str">
        <f t="shared" si="134"/>
        <v/>
      </c>
      <c r="AK221" s="1" t="str">
        <f t="shared" si="135"/>
        <v/>
      </c>
      <c r="AL221" s="1" t="str">
        <f t="shared" si="136"/>
        <v/>
      </c>
      <c r="AM221" s="1" t="str">
        <f t="shared" si="137"/>
        <v/>
      </c>
      <c r="AN221" s="164" t="str">
        <f t="shared" si="138"/>
        <v/>
      </c>
      <c r="AO221" s="337">
        <f t="shared" si="139"/>
        <v>0</v>
      </c>
      <c r="AP221" s="259"/>
      <c r="AQ221" s="273">
        <f t="shared" si="140"/>
        <v>0</v>
      </c>
      <c r="DF221" s="104">
        <f t="shared" si="117"/>
        <v>0</v>
      </c>
      <c r="DG221" s="39" t="str">
        <f t="shared" si="146"/>
        <v/>
      </c>
      <c r="DH221" s="39" t="str">
        <f t="shared" si="147"/>
        <v/>
      </c>
      <c r="DJ221" s="98">
        <f t="shared" si="116"/>
        <v>0</v>
      </c>
      <c r="DK221" s="93" t="e">
        <f>VLOOKUP(H221,'PORT PRODUCTIVITY 1'!$A$25:$G$83,2,FALSE)</f>
        <v>#N/A</v>
      </c>
      <c r="DL221" s="97" t="str">
        <f t="shared" si="122"/>
        <v/>
      </c>
      <c r="DM221" s="97" t="str">
        <f t="shared" si="123"/>
        <v/>
      </c>
      <c r="DN221" s="97" t="str">
        <f t="shared" si="124"/>
        <v/>
      </c>
      <c r="DO221" s="97" t="str">
        <f t="shared" si="125"/>
        <v/>
      </c>
      <c r="DP221" s="94" t="e">
        <f>VLOOKUP(H221,'PORT PRODUCTIVITY 1'!$A$25:$G$83,3,FALSE)</f>
        <v>#N/A</v>
      </c>
      <c r="DQ221" s="276" t="str">
        <f t="shared" si="126"/>
        <v/>
      </c>
      <c r="DR221" s="276" t="str">
        <f t="shared" si="127"/>
        <v/>
      </c>
      <c r="DS221" s="276" t="str">
        <f t="shared" si="128"/>
        <v/>
      </c>
      <c r="DT221" s="276" t="str">
        <f t="shared" si="129"/>
        <v/>
      </c>
      <c r="DU221" s="276" t="str">
        <f t="shared" si="130"/>
        <v/>
      </c>
      <c r="DV221" s="276" t="str">
        <f t="shared" si="131"/>
        <v/>
      </c>
      <c r="DW221" s="277" t="str">
        <f t="shared" si="118"/>
        <v/>
      </c>
      <c r="DX221" s="278" t="str">
        <f t="shared" si="119"/>
        <v>0</v>
      </c>
      <c r="DY221" s="279" t="str">
        <f t="shared" si="120"/>
        <v>0</v>
      </c>
      <c r="DZ221" s="280" t="str">
        <f t="shared" si="121"/>
        <v/>
      </c>
      <c r="EA221" s="335">
        <f t="shared" si="141"/>
        <v>0</v>
      </c>
      <c r="EB221" s="335">
        <f t="shared" si="142"/>
        <v>0</v>
      </c>
      <c r="EC221" s="335">
        <f t="shared" si="143"/>
        <v>0</v>
      </c>
    </row>
    <row r="222" spans="2:133" ht="27.75" customHeight="1" thickBot="1">
      <c r="B222" s="39"/>
      <c r="C222" s="146"/>
      <c r="D222" s="57"/>
      <c r="E222" s="43"/>
      <c r="F222" s="74"/>
      <c r="G222" s="74"/>
      <c r="H222" s="74"/>
      <c r="I222" s="74"/>
      <c r="J222" s="74"/>
      <c r="K222" s="37"/>
      <c r="L222" s="37"/>
      <c r="M222" s="37"/>
      <c r="N222" s="37"/>
      <c r="O222" s="22"/>
      <c r="P222" s="22"/>
      <c r="Q222" s="42"/>
      <c r="R222" s="39"/>
      <c r="S222" s="39"/>
      <c r="T222" s="39"/>
      <c r="U222" s="321"/>
      <c r="V222" s="330"/>
      <c r="W222" s="317" t="str">
        <f t="shared" si="132"/>
        <v>0</v>
      </c>
      <c r="X222" s="101"/>
      <c r="Y222" s="40"/>
      <c r="Z222" s="41"/>
      <c r="AA222" s="40"/>
      <c r="AB222" s="40"/>
      <c r="AC222" s="40"/>
      <c r="AD222" s="40" t="str">
        <f t="shared" si="115"/>
        <v/>
      </c>
      <c r="AE222" s="186"/>
      <c r="AF222" s="106" t="str">
        <f t="shared" si="114"/>
        <v>0</v>
      </c>
      <c r="AG222" s="99">
        <f t="shared" si="144"/>
        <v>0</v>
      </c>
      <c r="AH222" s="105" t="str">
        <f t="shared" si="145"/>
        <v>0</v>
      </c>
      <c r="AI222" s="106" t="str">
        <f t="shared" si="133"/>
        <v>0</v>
      </c>
      <c r="AJ222" s="99" t="str">
        <f t="shared" si="134"/>
        <v/>
      </c>
      <c r="AK222" s="1" t="str">
        <f t="shared" si="135"/>
        <v/>
      </c>
      <c r="AL222" s="1" t="str">
        <f t="shared" si="136"/>
        <v/>
      </c>
      <c r="AM222" s="1" t="str">
        <f t="shared" si="137"/>
        <v/>
      </c>
      <c r="AN222" s="164" t="str">
        <f t="shared" si="138"/>
        <v/>
      </c>
      <c r="AO222" s="337">
        <f t="shared" si="139"/>
        <v>0</v>
      </c>
      <c r="AP222" s="259"/>
      <c r="AQ222" s="273">
        <f t="shared" si="140"/>
        <v>0</v>
      </c>
      <c r="DF222" s="104">
        <f t="shared" si="117"/>
        <v>0</v>
      </c>
      <c r="DG222" s="39" t="str">
        <f t="shared" si="146"/>
        <v/>
      </c>
      <c r="DH222" s="39" t="str">
        <f t="shared" si="147"/>
        <v/>
      </c>
      <c r="DJ222" s="98">
        <f t="shared" si="116"/>
        <v>0</v>
      </c>
      <c r="DK222" s="93" t="e">
        <f>VLOOKUP(H222,'PORT PRODUCTIVITY 1'!$A$25:$G$83,2,FALSE)</f>
        <v>#N/A</v>
      </c>
      <c r="DL222" s="97" t="str">
        <f t="shared" si="122"/>
        <v/>
      </c>
      <c r="DM222" s="97" t="str">
        <f t="shared" si="123"/>
        <v/>
      </c>
      <c r="DN222" s="97" t="str">
        <f t="shared" si="124"/>
        <v/>
      </c>
      <c r="DO222" s="97" t="str">
        <f t="shared" si="125"/>
        <v/>
      </c>
      <c r="DP222" s="94" t="e">
        <f>VLOOKUP(H222,'PORT PRODUCTIVITY 1'!$A$25:$G$83,3,FALSE)</f>
        <v>#N/A</v>
      </c>
      <c r="DQ222" s="276" t="str">
        <f t="shared" si="126"/>
        <v/>
      </c>
      <c r="DR222" s="276" t="str">
        <f t="shared" si="127"/>
        <v/>
      </c>
      <c r="DS222" s="276" t="str">
        <f t="shared" si="128"/>
        <v/>
      </c>
      <c r="DT222" s="276" t="str">
        <f t="shared" si="129"/>
        <v/>
      </c>
      <c r="DU222" s="276" t="str">
        <f t="shared" si="130"/>
        <v/>
      </c>
      <c r="DV222" s="276" t="str">
        <f t="shared" si="131"/>
        <v/>
      </c>
      <c r="DW222" s="277" t="str">
        <f t="shared" si="118"/>
        <v/>
      </c>
      <c r="DX222" s="278" t="str">
        <f t="shared" si="119"/>
        <v>0</v>
      </c>
      <c r="DY222" s="279" t="str">
        <f t="shared" si="120"/>
        <v>0</v>
      </c>
      <c r="DZ222" s="280" t="str">
        <f t="shared" si="121"/>
        <v/>
      </c>
      <c r="EA222" s="335">
        <f t="shared" si="141"/>
        <v>0</v>
      </c>
      <c r="EB222" s="335">
        <f t="shared" si="142"/>
        <v>0</v>
      </c>
      <c r="EC222" s="335">
        <f t="shared" si="143"/>
        <v>0</v>
      </c>
    </row>
    <row r="223" spans="2:133" ht="27.75" customHeight="1" thickBot="1">
      <c r="B223" s="39"/>
      <c r="C223" s="146"/>
      <c r="D223" s="57"/>
      <c r="E223" s="43"/>
      <c r="F223" s="74"/>
      <c r="G223" s="74"/>
      <c r="H223" s="74"/>
      <c r="I223" s="74"/>
      <c r="J223" s="74"/>
      <c r="K223" s="37"/>
      <c r="L223" s="37"/>
      <c r="M223" s="37"/>
      <c r="N223" s="37"/>
      <c r="O223" s="22"/>
      <c r="P223" s="22"/>
      <c r="Q223" s="42"/>
      <c r="R223" s="39"/>
      <c r="S223" s="39"/>
      <c r="T223" s="39"/>
      <c r="U223" s="321"/>
      <c r="V223" s="330"/>
      <c r="W223" s="317" t="str">
        <f t="shared" si="132"/>
        <v>0</v>
      </c>
      <c r="X223" s="101"/>
      <c r="Y223" s="40"/>
      <c r="Z223" s="41"/>
      <c r="AA223" s="40"/>
      <c r="AB223" s="40"/>
      <c r="AC223" s="40"/>
      <c r="AD223" s="40" t="str">
        <f t="shared" si="115"/>
        <v/>
      </c>
      <c r="AE223" s="186"/>
      <c r="AF223" s="106" t="str">
        <f t="shared" si="114"/>
        <v>0</v>
      </c>
      <c r="AG223" s="99">
        <f t="shared" si="144"/>
        <v>0</v>
      </c>
      <c r="AH223" s="105" t="str">
        <f t="shared" si="145"/>
        <v>0</v>
      </c>
      <c r="AI223" s="106" t="str">
        <f t="shared" si="133"/>
        <v>0</v>
      </c>
      <c r="AJ223" s="99" t="str">
        <f t="shared" si="134"/>
        <v/>
      </c>
      <c r="AK223" s="1" t="str">
        <f t="shared" si="135"/>
        <v/>
      </c>
      <c r="AL223" s="1" t="str">
        <f t="shared" si="136"/>
        <v/>
      </c>
      <c r="AM223" s="1" t="str">
        <f t="shared" si="137"/>
        <v/>
      </c>
      <c r="AN223" s="164" t="str">
        <f t="shared" si="138"/>
        <v/>
      </c>
      <c r="AO223" s="337">
        <f t="shared" si="139"/>
        <v>0</v>
      </c>
      <c r="AP223" s="259"/>
      <c r="AQ223" s="273">
        <f t="shared" si="140"/>
        <v>0</v>
      </c>
      <c r="DF223" s="104">
        <f t="shared" si="117"/>
        <v>0</v>
      </c>
      <c r="DG223" s="39" t="str">
        <f t="shared" si="146"/>
        <v/>
      </c>
      <c r="DH223" s="39" t="str">
        <f t="shared" si="147"/>
        <v/>
      </c>
      <c r="DJ223" s="98">
        <f t="shared" si="116"/>
        <v>0</v>
      </c>
      <c r="DK223" s="93" t="e">
        <f>VLOOKUP(H223,'PORT PRODUCTIVITY 1'!$A$25:$G$83,2,FALSE)</f>
        <v>#N/A</v>
      </c>
      <c r="DL223" s="97" t="str">
        <f t="shared" si="122"/>
        <v/>
      </c>
      <c r="DM223" s="97" t="str">
        <f t="shared" si="123"/>
        <v/>
      </c>
      <c r="DN223" s="97" t="str">
        <f t="shared" si="124"/>
        <v/>
      </c>
      <c r="DO223" s="97" t="str">
        <f t="shared" si="125"/>
        <v/>
      </c>
      <c r="DP223" s="94" t="e">
        <f>VLOOKUP(H223,'PORT PRODUCTIVITY 1'!$A$25:$G$83,3,FALSE)</f>
        <v>#N/A</v>
      </c>
      <c r="DQ223" s="276" t="str">
        <f t="shared" si="126"/>
        <v/>
      </c>
      <c r="DR223" s="276" t="str">
        <f t="shared" si="127"/>
        <v/>
      </c>
      <c r="DS223" s="276" t="str">
        <f t="shared" si="128"/>
        <v/>
      </c>
      <c r="DT223" s="276" t="str">
        <f t="shared" si="129"/>
        <v/>
      </c>
      <c r="DU223" s="276" t="str">
        <f t="shared" si="130"/>
        <v/>
      </c>
      <c r="DV223" s="276" t="str">
        <f t="shared" si="131"/>
        <v/>
      </c>
      <c r="DW223" s="277" t="str">
        <f t="shared" si="118"/>
        <v/>
      </c>
      <c r="DX223" s="278" t="str">
        <f t="shared" si="119"/>
        <v>0</v>
      </c>
      <c r="DY223" s="279" t="str">
        <f t="shared" si="120"/>
        <v>0</v>
      </c>
      <c r="DZ223" s="280" t="str">
        <f t="shared" si="121"/>
        <v/>
      </c>
      <c r="EA223" s="335">
        <f t="shared" si="141"/>
        <v>0</v>
      </c>
      <c r="EB223" s="335">
        <f t="shared" si="142"/>
        <v>0</v>
      </c>
      <c r="EC223" s="335">
        <f t="shared" si="143"/>
        <v>0</v>
      </c>
    </row>
    <row r="224" spans="2:133" ht="27.75" customHeight="1" thickBot="1">
      <c r="B224" s="39"/>
      <c r="C224" s="146"/>
      <c r="D224" s="57"/>
      <c r="E224" s="43"/>
      <c r="F224" s="74"/>
      <c r="G224" s="74"/>
      <c r="H224" s="74"/>
      <c r="I224" s="74"/>
      <c r="J224" s="74"/>
      <c r="K224" s="37"/>
      <c r="L224" s="37"/>
      <c r="M224" s="37"/>
      <c r="N224" s="37"/>
      <c r="O224" s="22"/>
      <c r="P224" s="22"/>
      <c r="Q224" s="42"/>
      <c r="R224" s="39"/>
      <c r="S224" s="39"/>
      <c r="T224" s="39"/>
      <c r="U224" s="321"/>
      <c r="V224" s="330"/>
      <c r="W224" s="317" t="str">
        <f t="shared" si="132"/>
        <v>0</v>
      </c>
      <c r="X224" s="101"/>
      <c r="Y224" s="40"/>
      <c r="Z224" s="41"/>
      <c r="AA224" s="40"/>
      <c r="AB224" s="40"/>
      <c r="AC224" s="40"/>
      <c r="AD224" s="40" t="str">
        <f t="shared" si="115"/>
        <v/>
      </c>
      <c r="AE224" s="186"/>
      <c r="AF224" s="106" t="str">
        <f t="shared" si="114"/>
        <v>0</v>
      </c>
      <c r="AG224" s="99">
        <f t="shared" si="144"/>
        <v>0</v>
      </c>
      <c r="AH224" s="105" t="str">
        <f t="shared" si="145"/>
        <v>0</v>
      </c>
      <c r="AI224" s="106" t="str">
        <f t="shared" si="133"/>
        <v>0</v>
      </c>
      <c r="AJ224" s="99" t="str">
        <f t="shared" si="134"/>
        <v/>
      </c>
      <c r="AK224" s="1" t="str">
        <f t="shared" si="135"/>
        <v/>
      </c>
      <c r="AL224" s="1" t="str">
        <f t="shared" si="136"/>
        <v/>
      </c>
      <c r="AM224" s="1" t="str">
        <f t="shared" si="137"/>
        <v/>
      </c>
      <c r="AN224" s="164" t="str">
        <f t="shared" si="138"/>
        <v/>
      </c>
      <c r="AO224" s="337">
        <f t="shared" si="139"/>
        <v>0</v>
      </c>
      <c r="AP224" s="259"/>
      <c r="AQ224" s="273">
        <f t="shared" si="140"/>
        <v>0</v>
      </c>
      <c r="DF224" s="104">
        <f t="shared" si="117"/>
        <v>0</v>
      </c>
      <c r="DG224" s="39" t="str">
        <f t="shared" si="146"/>
        <v/>
      </c>
      <c r="DH224" s="39" t="str">
        <f t="shared" si="147"/>
        <v/>
      </c>
      <c r="DJ224" s="98">
        <f t="shared" si="116"/>
        <v>0</v>
      </c>
      <c r="DK224" s="93" t="e">
        <f>VLOOKUP(H224,'PORT PRODUCTIVITY 1'!$A$25:$G$83,2,FALSE)</f>
        <v>#N/A</v>
      </c>
      <c r="DL224" s="97" t="str">
        <f t="shared" si="122"/>
        <v/>
      </c>
      <c r="DM224" s="97" t="str">
        <f t="shared" si="123"/>
        <v/>
      </c>
      <c r="DN224" s="97" t="str">
        <f t="shared" si="124"/>
        <v/>
      </c>
      <c r="DO224" s="97" t="str">
        <f t="shared" si="125"/>
        <v/>
      </c>
      <c r="DP224" s="94" t="e">
        <f>VLOOKUP(H224,'PORT PRODUCTIVITY 1'!$A$25:$G$83,3,FALSE)</f>
        <v>#N/A</v>
      </c>
      <c r="DQ224" s="276" t="str">
        <f t="shared" si="126"/>
        <v/>
      </c>
      <c r="DR224" s="276" t="str">
        <f t="shared" si="127"/>
        <v/>
      </c>
      <c r="DS224" s="276" t="str">
        <f t="shared" si="128"/>
        <v/>
      </c>
      <c r="DT224" s="276" t="str">
        <f t="shared" si="129"/>
        <v/>
      </c>
      <c r="DU224" s="276" t="str">
        <f t="shared" si="130"/>
        <v/>
      </c>
      <c r="DV224" s="276" t="str">
        <f t="shared" si="131"/>
        <v/>
      </c>
      <c r="DW224" s="277" t="str">
        <f t="shared" si="118"/>
        <v/>
      </c>
      <c r="DX224" s="278" t="str">
        <f t="shared" si="119"/>
        <v>0</v>
      </c>
      <c r="DY224" s="279" t="str">
        <f t="shared" si="120"/>
        <v>0</v>
      </c>
      <c r="DZ224" s="280" t="str">
        <f t="shared" si="121"/>
        <v/>
      </c>
      <c r="EA224" s="335">
        <f t="shared" si="141"/>
        <v>0</v>
      </c>
      <c r="EB224" s="335">
        <f t="shared" si="142"/>
        <v>0</v>
      </c>
      <c r="EC224" s="335">
        <f t="shared" si="143"/>
        <v>0</v>
      </c>
    </row>
    <row r="225" spans="2:133" ht="27.75" customHeight="1" thickBot="1">
      <c r="B225" s="39"/>
      <c r="C225" s="146"/>
      <c r="D225" s="57"/>
      <c r="E225" s="43"/>
      <c r="F225" s="74"/>
      <c r="G225" s="74"/>
      <c r="H225" s="74"/>
      <c r="I225" s="74"/>
      <c r="J225" s="74"/>
      <c r="K225" s="37"/>
      <c r="L225" s="37"/>
      <c r="M225" s="37"/>
      <c r="N225" s="37"/>
      <c r="O225" s="22"/>
      <c r="P225" s="22"/>
      <c r="Q225" s="42"/>
      <c r="R225" s="39"/>
      <c r="S225" s="39"/>
      <c r="T225" s="39"/>
      <c r="U225" s="321"/>
      <c r="V225" s="330"/>
      <c r="W225" s="317" t="str">
        <f t="shared" si="132"/>
        <v>0</v>
      </c>
      <c r="X225" s="101"/>
      <c r="Y225" s="40"/>
      <c r="Z225" s="41"/>
      <c r="AA225" s="40"/>
      <c r="AB225" s="40"/>
      <c r="AC225" s="40"/>
      <c r="AD225" s="40" t="str">
        <f t="shared" si="115"/>
        <v/>
      </c>
      <c r="AE225" s="186"/>
      <c r="AF225" s="106" t="str">
        <f t="shared" si="114"/>
        <v>0</v>
      </c>
      <c r="AG225" s="99">
        <f t="shared" si="144"/>
        <v>0</v>
      </c>
      <c r="AH225" s="105" t="str">
        <f t="shared" si="145"/>
        <v>0</v>
      </c>
      <c r="AI225" s="106" t="str">
        <f t="shared" si="133"/>
        <v>0</v>
      </c>
      <c r="AJ225" s="99" t="str">
        <f t="shared" si="134"/>
        <v/>
      </c>
      <c r="AK225" s="1" t="str">
        <f t="shared" si="135"/>
        <v/>
      </c>
      <c r="AL225" s="1" t="str">
        <f t="shared" si="136"/>
        <v/>
      </c>
      <c r="AM225" s="1" t="str">
        <f t="shared" si="137"/>
        <v/>
      </c>
      <c r="AN225" s="164" t="str">
        <f t="shared" si="138"/>
        <v/>
      </c>
      <c r="AO225" s="337">
        <f t="shared" si="139"/>
        <v>0</v>
      </c>
      <c r="AP225" s="259"/>
      <c r="AQ225" s="273">
        <f t="shared" si="140"/>
        <v>0</v>
      </c>
      <c r="DF225" s="104">
        <f t="shared" si="117"/>
        <v>0</v>
      </c>
      <c r="DG225" s="39" t="str">
        <f t="shared" si="146"/>
        <v/>
      </c>
      <c r="DH225" s="39" t="str">
        <f t="shared" si="147"/>
        <v/>
      </c>
      <c r="DJ225" s="98">
        <f t="shared" si="116"/>
        <v>0</v>
      </c>
      <c r="DK225" s="93" t="e">
        <f>VLOOKUP(H225,'PORT PRODUCTIVITY 1'!$A$25:$G$83,2,FALSE)</f>
        <v>#N/A</v>
      </c>
      <c r="DL225" s="97" t="str">
        <f t="shared" si="122"/>
        <v/>
      </c>
      <c r="DM225" s="97" t="str">
        <f t="shared" si="123"/>
        <v/>
      </c>
      <c r="DN225" s="97" t="str">
        <f t="shared" si="124"/>
        <v/>
      </c>
      <c r="DO225" s="97" t="str">
        <f t="shared" si="125"/>
        <v/>
      </c>
      <c r="DP225" s="94" t="e">
        <f>VLOOKUP(H225,'PORT PRODUCTIVITY 1'!$A$25:$G$83,3,FALSE)</f>
        <v>#N/A</v>
      </c>
      <c r="DQ225" s="276" t="str">
        <f t="shared" si="126"/>
        <v/>
      </c>
      <c r="DR225" s="276" t="str">
        <f t="shared" si="127"/>
        <v/>
      </c>
      <c r="DS225" s="276" t="str">
        <f t="shared" si="128"/>
        <v/>
      </c>
      <c r="DT225" s="276" t="str">
        <f t="shared" si="129"/>
        <v/>
      </c>
      <c r="DU225" s="276" t="str">
        <f t="shared" si="130"/>
        <v/>
      </c>
      <c r="DV225" s="276" t="str">
        <f t="shared" si="131"/>
        <v/>
      </c>
      <c r="DW225" s="277" t="str">
        <f t="shared" si="118"/>
        <v/>
      </c>
      <c r="DX225" s="278" t="str">
        <f t="shared" si="119"/>
        <v>0</v>
      </c>
      <c r="DY225" s="279" t="str">
        <f t="shared" si="120"/>
        <v>0</v>
      </c>
      <c r="DZ225" s="280" t="str">
        <f t="shared" si="121"/>
        <v/>
      </c>
      <c r="EA225" s="335">
        <f t="shared" si="141"/>
        <v>0</v>
      </c>
      <c r="EB225" s="335">
        <f t="shared" si="142"/>
        <v>0</v>
      </c>
      <c r="EC225" s="335">
        <f t="shared" si="143"/>
        <v>0</v>
      </c>
    </row>
    <row r="226" spans="2:133" ht="27.75" customHeight="1" thickBot="1">
      <c r="B226" s="39"/>
      <c r="C226" s="146"/>
      <c r="D226" s="57"/>
      <c r="E226" s="43"/>
      <c r="F226" s="74"/>
      <c r="G226" s="74"/>
      <c r="H226" s="74"/>
      <c r="I226" s="74"/>
      <c r="J226" s="74"/>
      <c r="K226" s="37"/>
      <c r="L226" s="37"/>
      <c r="M226" s="37"/>
      <c r="N226" s="37"/>
      <c r="O226" s="22"/>
      <c r="P226" s="22"/>
      <c r="Q226" s="42"/>
      <c r="R226" s="39"/>
      <c r="S226" s="39"/>
      <c r="T226" s="39"/>
      <c r="U226" s="321"/>
      <c r="V226" s="330"/>
      <c r="W226" s="317" t="str">
        <f t="shared" si="132"/>
        <v>0</v>
      </c>
      <c r="X226" s="101"/>
      <c r="Y226" s="40"/>
      <c r="Z226" s="41"/>
      <c r="AA226" s="40"/>
      <c r="AB226" s="40"/>
      <c r="AC226" s="40"/>
      <c r="AD226" s="40" t="str">
        <f t="shared" si="115"/>
        <v/>
      </c>
      <c r="AE226" s="186"/>
      <c r="AF226" s="106" t="str">
        <f t="shared" si="114"/>
        <v>0</v>
      </c>
      <c r="AG226" s="99">
        <f t="shared" si="144"/>
        <v>0</v>
      </c>
      <c r="AH226" s="105" t="str">
        <f t="shared" si="145"/>
        <v>0</v>
      </c>
      <c r="AI226" s="106" t="str">
        <f t="shared" si="133"/>
        <v>0</v>
      </c>
      <c r="AJ226" s="99" t="str">
        <f t="shared" si="134"/>
        <v/>
      </c>
      <c r="AK226" s="1" t="str">
        <f t="shared" si="135"/>
        <v/>
      </c>
      <c r="AL226" s="1" t="str">
        <f t="shared" si="136"/>
        <v/>
      </c>
      <c r="AM226" s="1" t="str">
        <f t="shared" si="137"/>
        <v/>
      </c>
      <c r="AN226" s="164" t="str">
        <f t="shared" si="138"/>
        <v/>
      </c>
      <c r="AO226" s="337">
        <f t="shared" si="139"/>
        <v>0</v>
      </c>
      <c r="AP226" s="259"/>
      <c r="AQ226" s="273">
        <f t="shared" si="140"/>
        <v>0</v>
      </c>
      <c r="DF226" s="104">
        <f t="shared" si="117"/>
        <v>0</v>
      </c>
      <c r="DG226" s="39" t="str">
        <f t="shared" si="146"/>
        <v/>
      </c>
      <c r="DH226" s="39" t="str">
        <f t="shared" si="147"/>
        <v/>
      </c>
      <c r="DJ226" s="98">
        <f t="shared" si="116"/>
        <v>0</v>
      </c>
      <c r="DK226" s="93" t="e">
        <f>VLOOKUP(H226,'PORT PRODUCTIVITY 1'!$A$25:$G$83,2,FALSE)</f>
        <v>#N/A</v>
      </c>
      <c r="DL226" s="97" t="str">
        <f t="shared" si="122"/>
        <v/>
      </c>
      <c r="DM226" s="97" t="str">
        <f t="shared" si="123"/>
        <v/>
      </c>
      <c r="DN226" s="97" t="str">
        <f t="shared" si="124"/>
        <v/>
      </c>
      <c r="DO226" s="97" t="str">
        <f t="shared" si="125"/>
        <v/>
      </c>
      <c r="DP226" s="94" t="e">
        <f>VLOOKUP(H226,'PORT PRODUCTIVITY 1'!$A$25:$G$83,3,FALSE)</f>
        <v>#N/A</v>
      </c>
      <c r="DQ226" s="276" t="str">
        <f t="shared" si="126"/>
        <v/>
      </c>
      <c r="DR226" s="276" t="str">
        <f t="shared" si="127"/>
        <v/>
      </c>
      <c r="DS226" s="276" t="str">
        <f t="shared" si="128"/>
        <v/>
      </c>
      <c r="DT226" s="276" t="str">
        <f t="shared" si="129"/>
        <v/>
      </c>
      <c r="DU226" s="276" t="str">
        <f t="shared" si="130"/>
        <v/>
      </c>
      <c r="DV226" s="276" t="str">
        <f t="shared" si="131"/>
        <v/>
      </c>
      <c r="DW226" s="277" t="str">
        <f t="shared" si="118"/>
        <v/>
      </c>
      <c r="DX226" s="278" t="str">
        <f t="shared" si="119"/>
        <v>0</v>
      </c>
      <c r="DY226" s="279" t="str">
        <f t="shared" si="120"/>
        <v>0</v>
      </c>
      <c r="DZ226" s="280" t="str">
        <f t="shared" si="121"/>
        <v/>
      </c>
      <c r="EA226" s="335">
        <f t="shared" si="141"/>
        <v>0</v>
      </c>
      <c r="EB226" s="335">
        <f t="shared" si="142"/>
        <v>0</v>
      </c>
      <c r="EC226" s="335">
        <f t="shared" si="143"/>
        <v>0</v>
      </c>
    </row>
    <row r="227" spans="2:133" ht="27.75" customHeight="1" thickBot="1">
      <c r="B227" s="39"/>
      <c r="C227" s="146"/>
      <c r="D227" s="57"/>
      <c r="E227" s="43"/>
      <c r="F227" s="74"/>
      <c r="G227" s="74"/>
      <c r="H227" s="74"/>
      <c r="I227" s="74"/>
      <c r="J227" s="74"/>
      <c r="K227" s="37"/>
      <c r="L227" s="37"/>
      <c r="M227" s="37"/>
      <c r="N227" s="37"/>
      <c r="O227" s="22"/>
      <c r="P227" s="22"/>
      <c r="Q227" s="42"/>
      <c r="R227" s="39"/>
      <c r="S227" s="39"/>
      <c r="T227" s="39"/>
      <c r="U227" s="321"/>
      <c r="V227" s="330"/>
      <c r="W227" s="317" t="str">
        <f t="shared" si="132"/>
        <v>0</v>
      </c>
      <c r="X227" s="101"/>
      <c r="Y227" s="40"/>
      <c r="Z227" s="41"/>
      <c r="AA227" s="40"/>
      <c r="AB227" s="40"/>
      <c r="AC227" s="40"/>
      <c r="AD227" s="40" t="str">
        <f t="shared" si="115"/>
        <v/>
      </c>
      <c r="AE227" s="186"/>
      <c r="AF227" s="106" t="str">
        <f t="shared" si="114"/>
        <v>0</v>
      </c>
      <c r="AG227" s="99">
        <f t="shared" si="144"/>
        <v>0</v>
      </c>
      <c r="AH227" s="105" t="str">
        <f t="shared" si="145"/>
        <v>0</v>
      </c>
      <c r="AI227" s="106" t="str">
        <f t="shared" si="133"/>
        <v>0</v>
      </c>
      <c r="AJ227" s="99" t="str">
        <f t="shared" si="134"/>
        <v/>
      </c>
      <c r="AK227" s="1" t="str">
        <f t="shared" si="135"/>
        <v/>
      </c>
      <c r="AL227" s="1" t="str">
        <f t="shared" si="136"/>
        <v/>
      </c>
      <c r="AM227" s="1" t="str">
        <f t="shared" si="137"/>
        <v/>
      </c>
      <c r="AN227" s="164" t="str">
        <f t="shared" si="138"/>
        <v/>
      </c>
      <c r="AO227" s="337">
        <f t="shared" si="139"/>
        <v>0</v>
      </c>
      <c r="AP227" s="259"/>
      <c r="AQ227" s="273">
        <f t="shared" si="140"/>
        <v>0</v>
      </c>
      <c r="DF227" s="104">
        <f t="shared" si="117"/>
        <v>0</v>
      </c>
      <c r="DG227" s="39" t="str">
        <f t="shared" si="146"/>
        <v/>
      </c>
      <c r="DH227" s="39" t="str">
        <f t="shared" si="147"/>
        <v/>
      </c>
      <c r="DJ227" s="98">
        <f t="shared" si="116"/>
        <v>0</v>
      </c>
      <c r="DK227" s="93" t="e">
        <f>VLOOKUP(H227,'PORT PRODUCTIVITY 1'!$A$25:$G$83,2,FALSE)</f>
        <v>#N/A</v>
      </c>
      <c r="DL227" s="97" t="str">
        <f t="shared" si="122"/>
        <v/>
      </c>
      <c r="DM227" s="97" t="str">
        <f t="shared" si="123"/>
        <v/>
      </c>
      <c r="DN227" s="97" t="str">
        <f t="shared" si="124"/>
        <v/>
      </c>
      <c r="DO227" s="97" t="str">
        <f t="shared" si="125"/>
        <v/>
      </c>
      <c r="DP227" s="94" t="e">
        <f>VLOOKUP(H227,'PORT PRODUCTIVITY 1'!$A$25:$G$83,3,FALSE)</f>
        <v>#N/A</v>
      </c>
      <c r="DQ227" s="276" t="str">
        <f t="shared" si="126"/>
        <v/>
      </c>
      <c r="DR227" s="276" t="str">
        <f t="shared" si="127"/>
        <v/>
      </c>
      <c r="DS227" s="276" t="str">
        <f t="shared" si="128"/>
        <v/>
      </c>
      <c r="DT227" s="276" t="str">
        <f t="shared" si="129"/>
        <v/>
      </c>
      <c r="DU227" s="276" t="str">
        <f t="shared" si="130"/>
        <v/>
      </c>
      <c r="DV227" s="276" t="str">
        <f t="shared" si="131"/>
        <v/>
      </c>
      <c r="DW227" s="277" t="str">
        <f t="shared" si="118"/>
        <v/>
      </c>
      <c r="DX227" s="278" t="str">
        <f t="shared" si="119"/>
        <v>0</v>
      </c>
      <c r="DY227" s="279" t="str">
        <f t="shared" si="120"/>
        <v>0</v>
      </c>
      <c r="DZ227" s="280" t="str">
        <f t="shared" si="121"/>
        <v/>
      </c>
      <c r="EA227" s="335">
        <f t="shared" si="141"/>
        <v>0</v>
      </c>
      <c r="EB227" s="335">
        <f t="shared" si="142"/>
        <v>0</v>
      </c>
      <c r="EC227" s="335">
        <f t="shared" si="143"/>
        <v>0</v>
      </c>
    </row>
    <row r="228" spans="2:133" ht="27.75" customHeight="1" thickBot="1">
      <c r="B228" s="39"/>
      <c r="C228" s="146"/>
      <c r="D228" s="57"/>
      <c r="E228" s="43"/>
      <c r="F228" s="74"/>
      <c r="G228" s="74"/>
      <c r="H228" s="74"/>
      <c r="I228" s="74"/>
      <c r="J228" s="74"/>
      <c r="K228" s="37"/>
      <c r="L228" s="37"/>
      <c r="M228" s="37"/>
      <c r="N228" s="37"/>
      <c r="O228" s="22"/>
      <c r="P228" s="22"/>
      <c r="Q228" s="42"/>
      <c r="R228" s="39"/>
      <c r="S228" s="39"/>
      <c r="T228" s="39"/>
      <c r="U228" s="321"/>
      <c r="V228" s="330"/>
      <c r="W228" s="317" t="str">
        <f t="shared" si="132"/>
        <v>0</v>
      </c>
      <c r="X228" s="101"/>
      <c r="Y228" s="40"/>
      <c r="Z228" s="41"/>
      <c r="AA228" s="40"/>
      <c r="AB228" s="40"/>
      <c r="AC228" s="40"/>
      <c r="AD228" s="40" t="str">
        <f t="shared" si="115"/>
        <v/>
      </c>
      <c r="AE228" s="186"/>
      <c r="AF228" s="106" t="str">
        <f t="shared" si="114"/>
        <v>0</v>
      </c>
      <c r="AG228" s="99">
        <f t="shared" si="144"/>
        <v>0</v>
      </c>
      <c r="AH228" s="105" t="str">
        <f t="shared" si="145"/>
        <v>0</v>
      </c>
      <c r="AI228" s="106" t="str">
        <f t="shared" si="133"/>
        <v>0</v>
      </c>
      <c r="AJ228" s="99" t="str">
        <f t="shared" si="134"/>
        <v/>
      </c>
      <c r="AK228" s="1" t="str">
        <f t="shared" si="135"/>
        <v/>
      </c>
      <c r="AL228" s="1" t="str">
        <f t="shared" si="136"/>
        <v/>
      </c>
      <c r="AM228" s="1" t="str">
        <f t="shared" si="137"/>
        <v/>
      </c>
      <c r="AN228" s="164" t="str">
        <f t="shared" si="138"/>
        <v/>
      </c>
      <c r="AO228" s="337">
        <f t="shared" si="139"/>
        <v>0</v>
      </c>
      <c r="AP228" s="259"/>
      <c r="AQ228" s="273">
        <f t="shared" si="140"/>
        <v>0</v>
      </c>
      <c r="DF228" s="104">
        <f t="shared" si="117"/>
        <v>0</v>
      </c>
      <c r="DG228" s="39" t="str">
        <f t="shared" si="146"/>
        <v/>
      </c>
      <c r="DH228" s="39" t="str">
        <f t="shared" si="147"/>
        <v/>
      </c>
      <c r="DJ228" s="98">
        <f t="shared" si="116"/>
        <v>0</v>
      </c>
      <c r="DK228" s="93" t="e">
        <f>VLOOKUP(H228,'PORT PRODUCTIVITY 1'!$A$25:$G$83,2,FALSE)</f>
        <v>#N/A</v>
      </c>
      <c r="DL228" s="97" t="str">
        <f t="shared" si="122"/>
        <v/>
      </c>
      <c r="DM228" s="97" t="str">
        <f t="shared" si="123"/>
        <v/>
      </c>
      <c r="DN228" s="97" t="str">
        <f t="shared" si="124"/>
        <v/>
      </c>
      <c r="DO228" s="97" t="str">
        <f t="shared" si="125"/>
        <v/>
      </c>
      <c r="DP228" s="94" t="e">
        <f>VLOOKUP(H228,'PORT PRODUCTIVITY 1'!$A$25:$G$83,3,FALSE)</f>
        <v>#N/A</v>
      </c>
      <c r="DQ228" s="276" t="str">
        <f t="shared" si="126"/>
        <v/>
      </c>
      <c r="DR228" s="276" t="str">
        <f t="shared" si="127"/>
        <v/>
      </c>
      <c r="DS228" s="276" t="str">
        <f t="shared" si="128"/>
        <v/>
      </c>
      <c r="DT228" s="276" t="str">
        <f t="shared" si="129"/>
        <v/>
      </c>
      <c r="DU228" s="276" t="str">
        <f t="shared" si="130"/>
        <v/>
      </c>
      <c r="DV228" s="276" t="str">
        <f t="shared" si="131"/>
        <v/>
      </c>
      <c r="DW228" s="277" t="str">
        <f t="shared" si="118"/>
        <v/>
      </c>
      <c r="DX228" s="278" t="str">
        <f t="shared" si="119"/>
        <v>0</v>
      </c>
      <c r="DY228" s="279" t="str">
        <f t="shared" si="120"/>
        <v>0</v>
      </c>
      <c r="DZ228" s="280" t="str">
        <f t="shared" si="121"/>
        <v/>
      </c>
      <c r="EA228" s="335">
        <f t="shared" si="141"/>
        <v>0</v>
      </c>
      <c r="EB228" s="335">
        <f t="shared" si="142"/>
        <v>0</v>
      </c>
      <c r="EC228" s="335">
        <f t="shared" si="143"/>
        <v>0</v>
      </c>
    </row>
    <row r="229" spans="2:133" ht="27.75" customHeight="1" thickBot="1">
      <c r="B229" s="39"/>
      <c r="C229" s="146"/>
      <c r="D229" s="57"/>
      <c r="E229" s="43"/>
      <c r="F229" s="74"/>
      <c r="G229" s="74"/>
      <c r="H229" s="74"/>
      <c r="I229" s="74"/>
      <c r="J229" s="74"/>
      <c r="K229" s="37"/>
      <c r="L229" s="37"/>
      <c r="M229" s="37"/>
      <c r="N229" s="37"/>
      <c r="O229" s="22"/>
      <c r="P229" s="22"/>
      <c r="Q229" s="42"/>
      <c r="R229" s="39"/>
      <c r="S229" s="39"/>
      <c r="T229" s="39"/>
      <c r="U229" s="321"/>
      <c r="V229" s="330"/>
      <c r="W229" s="317" t="str">
        <f t="shared" si="132"/>
        <v>0</v>
      </c>
      <c r="X229" s="101"/>
      <c r="Y229" s="40"/>
      <c r="Z229" s="41"/>
      <c r="AA229" s="40"/>
      <c r="AB229" s="40"/>
      <c r="AC229" s="40"/>
      <c r="AD229" s="40" t="str">
        <f t="shared" si="115"/>
        <v/>
      </c>
      <c r="AE229" s="186"/>
      <c r="AF229" s="106" t="str">
        <f t="shared" si="114"/>
        <v>0</v>
      </c>
      <c r="AG229" s="99">
        <f t="shared" si="144"/>
        <v>0</v>
      </c>
      <c r="AH229" s="105" t="str">
        <f t="shared" si="145"/>
        <v>0</v>
      </c>
      <c r="AI229" s="106" t="str">
        <f t="shared" si="133"/>
        <v>0</v>
      </c>
      <c r="AJ229" s="99" t="str">
        <f t="shared" si="134"/>
        <v/>
      </c>
      <c r="AK229" s="1" t="str">
        <f t="shared" si="135"/>
        <v/>
      </c>
      <c r="AL229" s="1" t="str">
        <f t="shared" si="136"/>
        <v/>
      </c>
      <c r="AM229" s="1" t="str">
        <f t="shared" si="137"/>
        <v/>
      </c>
      <c r="AN229" s="164" t="str">
        <f t="shared" si="138"/>
        <v/>
      </c>
      <c r="AO229" s="337">
        <f t="shared" si="139"/>
        <v>0</v>
      </c>
      <c r="AP229" s="259"/>
      <c r="AQ229" s="273">
        <f t="shared" si="140"/>
        <v>0</v>
      </c>
      <c r="DF229" s="104">
        <f t="shared" si="117"/>
        <v>0</v>
      </c>
      <c r="DG229" s="39" t="str">
        <f t="shared" si="146"/>
        <v/>
      </c>
      <c r="DH229" s="39" t="str">
        <f t="shared" si="147"/>
        <v/>
      </c>
      <c r="DJ229" s="98">
        <f t="shared" si="116"/>
        <v>0</v>
      </c>
      <c r="DK229" s="93" t="e">
        <f>VLOOKUP(H229,'PORT PRODUCTIVITY 1'!$A$25:$G$83,2,FALSE)</f>
        <v>#N/A</v>
      </c>
      <c r="DL229" s="97" t="str">
        <f t="shared" si="122"/>
        <v/>
      </c>
      <c r="DM229" s="97" t="str">
        <f t="shared" si="123"/>
        <v/>
      </c>
      <c r="DN229" s="97" t="str">
        <f t="shared" si="124"/>
        <v/>
      </c>
      <c r="DO229" s="97" t="str">
        <f t="shared" si="125"/>
        <v/>
      </c>
      <c r="DP229" s="94" t="e">
        <f>VLOOKUP(H229,'PORT PRODUCTIVITY 1'!$A$25:$G$83,3,FALSE)</f>
        <v>#N/A</v>
      </c>
      <c r="DQ229" s="276" t="str">
        <f t="shared" si="126"/>
        <v/>
      </c>
      <c r="DR229" s="276" t="str">
        <f t="shared" si="127"/>
        <v/>
      </c>
      <c r="DS229" s="276" t="str">
        <f t="shared" si="128"/>
        <v/>
      </c>
      <c r="DT229" s="276" t="str">
        <f t="shared" si="129"/>
        <v/>
      </c>
      <c r="DU229" s="276" t="str">
        <f t="shared" si="130"/>
        <v/>
      </c>
      <c r="DV229" s="276" t="str">
        <f t="shared" si="131"/>
        <v/>
      </c>
      <c r="DW229" s="277" t="str">
        <f t="shared" si="118"/>
        <v/>
      </c>
      <c r="DX229" s="278" t="str">
        <f t="shared" si="119"/>
        <v>0</v>
      </c>
      <c r="DY229" s="279" t="str">
        <f t="shared" si="120"/>
        <v>0</v>
      </c>
      <c r="DZ229" s="280" t="str">
        <f t="shared" si="121"/>
        <v/>
      </c>
      <c r="EA229" s="335">
        <f t="shared" si="141"/>
        <v>0</v>
      </c>
      <c r="EB229" s="335">
        <f t="shared" si="142"/>
        <v>0</v>
      </c>
      <c r="EC229" s="335">
        <f t="shared" si="143"/>
        <v>0</v>
      </c>
    </row>
    <row r="230" spans="2:133" ht="27.75" customHeight="1" thickBot="1">
      <c r="B230" s="39"/>
      <c r="C230" s="146"/>
      <c r="D230" s="57"/>
      <c r="E230" s="43"/>
      <c r="F230" s="74"/>
      <c r="G230" s="74"/>
      <c r="H230" s="74"/>
      <c r="I230" s="74"/>
      <c r="J230" s="74"/>
      <c r="K230" s="37"/>
      <c r="L230" s="37"/>
      <c r="M230" s="37"/>
      <c r="N230" s="37"/>
      <c r="O230" s="22"/>
      <c r="P230" s="22"/>
      <c r="Q230" s="42"/>
      <c r="R230" s="39"/>
      <c r="S230" s="39"/>
      <c r="T230" s="39"/>
      <c r="U230" s="321"/>
      <c r="V230" s="330"/>
      <c r="W230" s="317" t="str">
        <f t="shared" si="132"/>
        <v>0</v>
      </c>
      <c r="X230" s="101"/>
      <c r="Y230" s="40"/>
      <c r="Z230" s="41"/>
      <c r="AA230" s="40"/>
      <c r="AB230" s="40"/>
      <c r="AC230" s="40"/>
      <c r="AD230" s="40" t="str">
        <f t="shared" si="115"/>
        <v/>
      </c>
      <c r="AE230" s="186"/>
      <c r="AF230" s="106" t="str">
        <f t="shared" si="114"/>
        <v>0</v>
      </c>
      <c r="AG230" s="99">
        <f t="shared" si="144"/>
        <v>0</v>
      </c>
      <c r="AH230" s="105" t="str">
        <f t="shared" si="145"/>
        <v>0</v>
      </c>
      <c r="AI230" s="106" t="str">
        <f t="shared" si="133"/>
        <v>0</v>
      </c>
      <c r="AJ230" s="99" t="str">
        <f t="shared" si="134"/>
        <v/>
      </c>
      <c r="AK230" s="1" t="str">
        <f t="shared" si="135"/>
        <v/>
      </c>
      <c r="AL230" s="1" t="str">
        <f t="shared" si="136"/>
        <v/>
      </c>
      <c r="AM230" s="1" t="str">
        <f t="shared" si="137"/>
        <v/>
      </c>
      <c r="AN230" s="164" t="str">
        <f t="shared" si="138"/>
        <v/>
      </c>
      <c r="AO230" s="337">
        <f t="shared" si="139"/>
        <v>0</v>
      </c>
      <c r="AP230" s="259"/>
      <c r="AQ230" s="273">
        <f t="shared" si="140"/>
        <v>0</v>
      </c>
      <c r="DF230" s="104">
        <f t="shared" si="117"/>
        <v>0</v>
      </c>
      <c r="DG230" s="39" t="str">
        <f t="shared" si="146"/>
        <v/>
      </c>
      <c r="DH230" s="39" t="str">
        <f t="shared" si="147"/>
        <v/>
      </c>
      <c r="DJ230" s="98">
        <f t="shared" si="116"/>
        <v>0</v>
      </c>
      <c r="DK230" s="93" t="e">
        <f>VLOOKUP(H230,'PORT PRODUCTIVITY 1'!$A$25:$G$83,2,FALSE)</f>
        <v>#N/A</v>
      </c>
      <c r="DL230" s="97" t="str">
        <f t="shared" si="122"/>
        <v/>
      </c>
      <c r="DM230" s="97" t="str">
        <f t="shared" si="123"/>
        <v/>
      </c>
      <c r="DN230" s="97" t="str">
        <f t="shared" si="124"/>
        <v/>
      </c>
      <c r="DO230" s="97" t="str">
        <f t="shared" si="125"/>
        <v/>
      </c>
      <c r="DP230" s="94" t="e">
        <f>VLOOKUP(H230,'PORT PRODUCTIVITY 1'!$A$25:$G$83,3,FALSE)</f>
        <v>#N/A</v>
      </c>
      <c r="DQ230" s="276" t="str">
        <f t="shared" si="126"/>
        <v/>
      </c>
      <c r="DR230" s="276" t="str">
        <f t="shared" si="127"/>
        <v/>
      </c>
      <c r="DS230" s="276" t="str">
        <f t="shared" si="128"/>
        <v/>
      </c>
      <c r="DT230" s="276" t="str">
        <f t="shared" si="129"/>
        <v/>
      </c>
      <c r="DU230" s="276" t="str">
        <f t="shared" si="130"/>
        <v/>
      </c>
      <c r="DV230" s="276" t="str">
        <f t="shared" si="131"/>
        <v/>
      </c>
      <c r="DW230" s="277" t="str">
        <f t="shared" si="118"/>
        <v/>
      </c>
      <c r="DX230" s="278" t="str">
        <f t="shared" si="119"/>
        <v>0</v>
      </c>
      <c r="DY230" s="279" t="str">
        <f t="shared" si="120"/>
        <v>0</v>
      </c>
      <c r="DZ230" s="280" t="str">
        <f t="shared" si="121"/>
        <v/>
      </c>
      <c r="EA230" s="335">
        <f t="shared" si="141"/>
        <v>0</v>
      </c>
      <c r="EB230" s="335">
        <f t="shared" si="142"/>
        <v>0</v>
      </c>
      <c r="EC230" s="335">
        <f t="shared" si="143"/>
        <v>0</v>
      </c>
    </row>
    <row r="231" spans="2:133" ht="27.75" customHeight="1" thickBot="1">
      <c r="B231" s="39"/>
      <c r="C231" s="146"/>
      <c r="D231" s="57"/>
      <c r="E231" s="43"/>
      <c r="F231" s="74"/>
      <c r="G231" s="74"/>
      <c r="H231" s="74"/>
      <c r="I231" s="74"/>
      <c r="J231" s="74"/>
      <c r="K231" s="37"/>
      <c r="L231" s="37"/>
      <c r="M231" s="37"/>
      <c r="N231" s="37"/>
      <c r="O231" s="22"/>
      <c r="P231" s="22"/>
      <c r="Q231" s="42"/>
      <c r="R231" s="39"/>
      <c r="S231" s="39"/>
      <c r="T231" s="39"/>
      <c r="U231" s="321"/>
      <c r="V231" s="330"/>
      <c r="W231" s="317" t="str">
        <f t="shared" si="132"/>
        <v>0</v>
      </c>
      <c r="X231" s="101"/>
      <c r="Y231" s="40"/>
      <c r="Z231" s="41"/>
      <c r="AA231" s="40"/>
      <c r="AB231" s="40"/>
      <c r="AC231" s="40"/>
      <c r="AD231" s="40" t="str">
        <f t="shared" si="115"/>
        <v/>
      </c>
      <c r="AE231" s="186"/>
      <c r="AF231" s="106" t="str">
        <f t="shared" si="114"/>
        <v>0</v>
      </c>
      <c r="AG231" s="99">
        <f t="shared" si="144"/>
        <v>0</v>
      </c>
      <c r="AH231" s="105" t="str">
        <f t="shared" si="145"/>
        <v>0</v>
      </c>
      <c r="AI231" s="106" t="str">
        <f t="shared" si="133"/>
        <v>0</v>
      </c>
      <c r="AJ231" s="99" t="str">
        <f t="shared" si="134"/>
        <v/>
      </c>
      <c r="AK231" s="1" t="str">
        <f t="shared" si="135"/>
        <v/>
      </c>
      <c r="AL231" s="1" t="str">
        <f t="shared" si="136"/>
        <v/>
      </c>
      <c r="AM231" s="1" t="str">
        <f t="shared" si="137"/>
        <v/>
      </c>
      <c r="AN231" s="164" t="str">
        <f t="shared" si="138"/>
        <v/>
      </c>
      <c r="AO231" s="337">
        <f t="shared" si="139"/>
        <v>0</v>
      </c>
      <c r="AP231" s="259"/>
      <c r="AQ231" s="273">
        <f t="shared" si="140"/>
        <v>0</v>
      </c>
      <c r="DF231" s="104">
        <f t="shared" si="117"/>
        <v>0</v>
      </c>
      <c r="DG231" s="39" t="str">
        <f t="shared" si="146"/>
        <v/>
      </c>
      <c r="DH231" s="39" t="str">
        <f t="shared" si="147"/>
        <v/>
      </c>
      <c r="DJ231" s="98">
        <f t="shared" si="116"/>
        <v>0</v>
      </c>
      <c r="DK231" s="93" t="e">
        <f>VLOOKUP(H231,'PORT PRODUCTIVITY 1'!$A$25:$G$83,2,FALSE)</f>
        <v>#N/A</v>
      </c>
      <c r="DL231" s="97" t="str">
        <f t="shared" si="122"/>
        <v/>
      </c>
      <c r="DM231" s="97" t="str">
        <f t="shared" si="123"/>
        <v/>
      </c>
      <c r="DN231" s="97" t="str">
        <f t="shared" si="124"/>
        <v/>
      </c>
      <c r="DO231" s="97" t="str">
        <f t="shared" si="125"/>
        <v/>
      </c>
      <c r="DP231" s="94" t="e">
        <f>VLOOKUP(H231,'PORT PRODUCTIVITY 1'!$A$25:$G$83,3,FALSE)</f>
        <v>#N/A</v>
      </c>
      <c r="DQ231" s="276" t="str">
        <f t="shared" si="126"/>
        <v/>
      </c>
      <c r="DR231" s="276" t="str">
        <f t="shared" si="127"/>
        <v/>
      </c>
      <c r="DS231" s="276" t="str">
        <f t="shared" si="128"/>
        <v/>
      </c>
      <c r="DT231" s="276" t="str">
        <f t="shared" si="129"/>
        <v/>
      </c>
      <c r="DU231" s="276" t="str">
        <f t="shared" si="130"/>
        <v/>
      </c>
      <c r="DV231" s="276" t="str">
        <f t="shared" si="131"/>
        <v/>
      </c>
      <c r="DW231" s="277" t="str">
        <f t="shared" si="118"/>
        <v/>
      </c>
      <c r="DX231" s="278" t="str">
        <f t="shared" si="119"/>
        <v>0</v>
      </c>
      <c r="DY231" s="279" t="str">
        <f t="shared" si="120"/>
        <v>0</v>
      </c>
      <c r="DZ231" s="280" t="str">
        <f t="shared" si="121"/>
        <v/>
      </c>
      <c r="EA231" s="335">
        <f t="shared" si="141"/>
        <v>0</v>
      </c>
      <c r="EB231" s="335">
        <f t="shared" si="142"/>
        <v>0</v>
      </c>
      <c r="EC231" s="335">
        <f t="shared" si="143"/>
        <v>0</v>
      </c>
    </row>
    <row r="232" spans="2:133" ht="27.75" customHeight="1" thickBot="1">
      <c r="B232" s="39"/>
      <c r="C232" s="146"/>
      <c r="D232" s="57"/>
      <c r="E232" s="43"/>
      <c r="F232" s="74"/>
      <c r="G232" s="74"/>
      <c r="H232" s="74"/>
      <c r="I232" s="74"/>
      <c r="J232" s="74"/>
      <c r="K232" s="37"/>
      <c r="L232" s="37"/>
      <c r="M232" s="37"/>
      <c r="N232" s="37"/>
      <c r="O232" s="22"/>
      <c r="P232" s="22"/>
      <c r="Q232" s="42"/>
      <c r="R232" s="39"/>
      <c r="S232" s="39"/>
      <c r="T232" s="39"/>
      <c r="U232" s="321"/>
      <c r="V232" s="330"/>
      <c r="W232" s="317" t="str">
        <f t="shared" si="132"/>
        <v>0</v>
      </c>
      <c r="X232" s="101"/>
      <c r="Y232" s="40"/>
      <c r="Z232" s="41"/>
      <c r="AA232" s="40"/>
      <c r="AB232" s="40"/>
      <c r="AC232" s="40"/>
      <c r="AD232" s="40" t="str">
        <f t="shared" si="115"/>
        <v/>
      </c>
      <c r="AE232" s="186"/>
      <c r="AF232" s="106" t="str">
        <f t="shared" si="114"/>
        <v>0</v>
      </c>
      <c r="AG232" s="99">
        <f t="shared" si="144"/>
        <v>0</v>
      </c>
      <c r="AH232" s="105" t="str">
        <f t="shared" si="145"/>
        <v>0</v>
      </c>
      <c r="AI232" s="106" t="str">
        <f t="shared" si="133"/>
        <v>0</v>
      </c>
      <c r="AJ232" s="99" t="str">
        <f t="shared" si="134"/>
        <v/>
      </c>
      <c r="AK232" s="1" t="str">
        <f t="shared" si="135"/>
        <v/>
      </c>
      <c r="AL232" s="1" t="str">
        <f t="shared" si="136"/>
        <v/>
      </c>
      <c r="AM232" s="1" t="str">
        <f t="shared" si="137"/>
        <v/>
      </c>
      <c r="AN232" s="164" t="str">
        <f t="shared" si="138"/>
        <v/>
      </c>
      <c r="AO232" s="337">
        <f t="shared" si="139"/>
        <v>0</v>
      </c>
      <c r="AP232" s="259"/>
      <c r="AQ232" s="273">
        <f t="shared" si="140"/>
        <v>0</v>
      </c>
      <c r="DF232" s="104">
        <f t="shared" si="117"/>
        <v>0</v>
      </c>
      <c r="DG232" s="39" t="str">
        <f t="shared" si="146"/>
        <v/>
      </c>
      <c r="DH232" s="39" t="str">
        <f t="shared" si="147"/>
        <v/>
      </c>
      <c r="DJ232" s="98">
        <f t="shared" si="116"/>
        <v>0</v>
      </c>
      <c r="DK232" s="93" t="e">
        <f>VLOOKUP(H232,'PORT PRODUCTIVITY 1'!$A$25:$G$83,2,FALSE)</f>
        <v>#N/A</v>
      </c>
      <c r="DL232" s="97" t="str">
        <f t="shared" si="122"/>
        <v/>
      </c>
      <c r="DM232" s="97" t="str">
        <f t="shared" si="123"/>
        <v/>
      </c>
      <c r="DN232" s="97" t="str">
        <f t="shared" si="124"/>
        <v/>
      </c>
      <c r="DO232" s="97" t="str">
        <f t="shared" si="125"/>
        <v/>
      </c>
      <c r="DP232" s="94" t="e">
        <f>VLOOKUP(H232,'PORT PRODUCTIVITY 1'!$A$25:$G$83,3,FALSE)</f>
        <v>#N/A</v>
      </c>
      <c r="DQ232" s="276" t="str">
        <f t="shared" si="126"/>
        <v/>
      </c>
      <c r="DR232" s="276" t="str">
        <f t="shared" si="127"/>
        <v/>
      </c>
      <c r="DS232" s="276" t="str">
        <f t="shared" si="128"/>
        <v/>
      </c>
      <c r="DT232" s="276" t="str">
        <f t="shared" si="129"/>
        <v/>
      </c>
      <c r="DU232" s="276" t="str">
        <f t="shared" si="130"/>
        <v/>
      </c>
      <c r="DV232" s="276" t="str">
        <f t="shared" si="131"/>
        <v/>
      </c>
      <c r="DW232" s="277" t="str">
        <f t="shared" si="118"/>
        <v/>
      </c>
      <c r="DX232" s="278" t="str">
        <f t="shared" si="119"/>
        <v>0</v>
      </c>
      <c r="DY232" s="279" t="str">
        <f t="shared" si="120"/>
        <v>0</v>
      </c>
      <c r="DZ232" s="280" t="str">
        <f t="shared" si="121"/>
        <v/>
      </c>
      <c r="EA232" s="335">
        <f t="shared" si="141"/>
        <v>0</v>
      </c>
      <c r="EB232" s="335">
        <f t="shared" si="142"/>
        <v>0</v>
      </c>
      <c r="EC232" s="335">
        <f t="shared" si="143"/>
        <v>0</v>
      </c>
    </row>
    <row r="233" spans="2:133" ht="27.75" customHeight="1" thickBot="1">
      <c r="B233" s="39"/>
      <c r="C233" s="146"/>
      <c r="D233" s="57"/>
      <c r="E233" s="43"/>
      <c r="F233" s="74"/>
      <c r="G233" s="74"/>
      <c r="H233" s="74"/>
      <c r="I233" s="74"/>
      <c r="J233" s="74"/>
      <c r="K233" s="37"/>
      <c r="L233" s="37"/>
      <c r="M233" s="37"/>
      <c r="N233" s="37"/>
      <c r="O233" s="22"/>
      <c r="P233" s="22"/>
      <c r="Q233" s="42"/>
      <c r="R233" s="39"/>
      <c r="S233" s="39"/>
      <c r="T233" s="39"/>
      <c r="U233" s="321"/>
      <c r="V233" s="330"/>
      <c r="W233" s="317" t="str">
        <f t="shared" si="132"/>
        <v>0</v>
      </c>
      <c r="X233" s="101"/>
      <c r="Y233" s="40"/>
      <c r="Z233" s="41"/>
      <c r="AA233" s="40"/>
      <c r="AB233" s="40"/>
      <c r="AC233" s="40"/>
      <c r="AD233" s="40" t="str">
        <f t="shared" si="115"/>
        <v/>
      </c>
      <c r="AE233" s="186"/>
      <c r="AF233" s="106" t="str">
        <f t="shared" si="114"/>
        <v>0</v>
      </c>
      <c r="AG233" s="99">
        <f t="shared" si="144"/>
        <v>0</v>
      </c>
      <c r="AH233" s="105" t="str">
        <f t="shared" si="145"/>
        <v>0</v>
      </c>
      <c r="AI233" s="106" t="str">
        <f t="shared" si="133"/>
        <v>0</v>
      </c>
      <c r="AJ233" s="99" t="str">
        <f t="shared" si="134"/>
        <v/>
      </c>
      <c r="AK233" s="1" t="str">
        <f t="shared" si="135"/>
        <v/>
      </c>
      <c r="AL233" s="1" t="str">
        <f t="shared" si="136"/>
        <v/>
      </c>
      <c r="AM233" s="1" t="str">
        <f t="shared" si="137"/>
        <v/>
      </c>
      <c r="AN233" s="164" t="str">
        <f t="shared" si="138"/>
        <v/>
      </c>
      <c r="AO233" s="337">
        <f t="shared" si="139"/>
        <v>0</v>
      </c>
      <c r="AP233" s="259"/>
      <c r="AQ233" s="273">
        <f t="shared" si="140"/>
        <v>0</v>
      </c>
      <c r="DF233" s="104">
        <f t="shared" si="117"/>
        <v>0</v>
      </c>
      <c r="DG233" s="39" t="str">
        <f t="shared" si="146"/>
        <v/>
      </c>
      <c r="DH233" s="39" t="str">
        <f t="shared" si="147"/>
        <v/>
      </c>
      <c r="DJ233" s="98">
        <f t="shared" si="116"/>
        <v>0</v>
      </c>
      <c r="DK233" s="93" t="e">
        <f>VLOOKUP(H233,'PORT PRODUCTIVITY 1'!$A$25:$G$83,2,FALSE)</f>
        <v>#N/A</v>
      </c>
      <c r="DL233" s="97" t="str">
        <f t="shared" si="122"/>
        <v/>
      </c>
      <c r="DM233" s="97" t="str">
        <f t="shared" si="123"/>
        <v/>
      </c>
      <c r="DN233" s="97" t="str">
        <f t="shared" si="124"/>
        <v/>
      </c>
      <c r="DO233" s="97" t="str">
        <f t="shared" si="125"/>
        <v/>
      </c>
      <c r="DP233" s="94" t="e">
        <f>VLOOKUP(H233,'PORT PRODUCTIVITY 1'!$A$25:$G$83,3,FALSE)</f>
        <v>#N/A</v>
      </c>
      <c r="DQ233" s="276" t="str">
        <f t="shared" si="126"/>
        <v/>
      </c>
      <c r="DR233" s="276" t="str">
        <f t="shared" si="127"/>
        <v/>
      </c>
      <c r="DS233" s="276" t="str">
        <f t="shared" si="128"/>
        <v/>
      </c>
      <c r="DT233" s="276" t="str">
        <f t="shared" si="129"/>
        <v/>
      </c>
      <c r="DU233" s="276" t="str">
        <f t="shared" si="130"/>
        <v/>
      </c>
      <c r="DV233" s="276" t="str">
        <f t="shared" si="131"/>
        <v/>
      </c>
      <c r="DW233" s="277" t="str">
        <f t="shared" si="118"/>
        <v/>
      </c>
      <c r="DX233" s="278" t="str">
        <f t="shared" si="119"/>
        <v>0</v>
      </c>
      <c r="DY233" s="279" t="str">
        <f t="shared" si="120"/>
        <v>0</v>
      </c>
      <c r="DZ233" s="280" t="str">
        <f t="shared" si="121"/>
        <v/>
      </c>
      <c r="EA233" s="335">
        <f t="shared" si="141"/>
        <v>0</v>
      </c>
      <c r="EB233" s="335">
        <f t="shared" si="142"/>
        <v>0</v>
      </c>
      <c r="EC233" s="335">
        <f t="shared" si="143"/>
        <v>0</v>
      </c>
    </row>
    <row r="234" spans="2:133" ht="27.75" customHeight="1" thickBot="1">
      <c r="B234" s="39"/>
      <c r="C234" s="146"/>
      <c r="D234" s="57"/>
      <c r="E234" s="43"/>
      <c r="F234" s="74"/>
      <c r="G234" s="74"/>
      <c r="H234" s="74"/>
      <c r="I234" s="74"/>
      <c r="J234" s="74"/>
      <c r="K234" s="37"/>
      <c r="L234" s="37"/>
      <c r="M234" s="37"/>
      <c r="N234" s="37"/>
      <c r="O234" s="22"/>
      <c r="P234" s="22"/>
      <c r="Q234" s="42"/>
      <c r="R234" s="39"/>
      <c r="S234" s="39"/>
      <c r="T234" s="39"/>
      <c r="U234" s="321"/>
      <c r="V234" s="330"/>
      <c r="W234" s="317" t="str">
        <f t="shared" si="132"/>
        <v>0</v>
      </c>
      <c r="X234" s="101"/>
      <c r="Y234" s="40"/>
      <c r="Z234" s="41"/>
      <c r="AA234" s="40"/>
      <c r="AB234" s="40"/>
      <c r="AC234" s="40"/>
      <c r="AD234" s="40" t="str">
        <f t="shared" si="115"/>
        <v/>
      </c>
      <c r="AE234" s="186"/>
      <c r="AF234" s="106" t="str">
        <f t="shared" si="114"/>
        <v>0</v>
      </c>
      <c r="AG234" s="99">
        <f t="shared" si="144"/>
        <v>0</v>
      </c>
      <c r="AH234" s="105" t="str">
        <f t="shared" si="145"/>
        <v>0</v>
      </c>
      <c r="AI234" s="106" t="str">
        <f t="shared" si="133"/>
        <v>0</v>
      </c>
      <c r="AJ234" s="99" t="str">
        <f t="shared" si="134"/>
        <v/>
      </c>
      <c r="AK234" s="1" t="str">
        <f t="shared" si="135"/>
        <v/>
      </c>
      <c r="AL234" s="1" t="str">
        <f t="shared" si="136"/>
        <v/>
      </c>
      <c r="AM234" s="1" t="str">
        <f t="shared" si="137"/>
        <v/>
      </c>
      <c r="AN234" s="164" t="str">
        <f t="shared" si="138"/>
        <v/>
      </c>
      <c r="AO234" s="337">
        <f t="shared" si="139"/>
        <v>0</v>
      </c>
      <c r="AP234" s="259"/>
      <c r="AQ234" s="273">
        <f t="shared" si="140"/>
        <v>0</v>
      </c>
      <c r="DF234" s="104">
        <f t="shared" si="117"/>
        <v>0</v>
      </c>
      <c r="DG234" s="39" t="str">
        <f t="shared" si="146"/>
        <v/>
      </c>
      <c r="DH234" s="39" t="str">
        <f t="shared" si="147"/>
        <v/>
      </c>
      <c r="DJ234" s="98">
        <f t="shared" si="116"/>
        <v>0</v>
      </c>
      <c r="DK234" s="93" t="e">
        <f>VLOOKUP(H234,'PORT PRODUCTIVITY 1'!$A$25:$G$83,2,FALSE)</f>
        <v>#N/A</v>
      </c>
      <c r="DL234" s="97" t="str">
        <f t="shared" si="122"/>
        <v/>
      </c>
      <c r="DM234" s="97" t="str">
        <f t="shared" si="123"/>
        <v/>
      </c>
      <c r="DN234" s="97" t="str">
        <f t="shared" si="124"/>
        <v/>
      </c>
      <c r="DO234" s="97" t="str">
        <f t="shared" si="125"/>
        <v/>
      </c>
      <c r="DP234" s="94" t="e">
        <f>VLOOKUP(H234,'PORT PRODUCTIVITY 1'!$A$25:$G$83,3,FALSE)</f>
        <v>#N/A</v>
      </c>
      <c r="DQ234" s="276" t="str">
        <f t="shared" si="126"/>
        <v/>
      </c>
      <c r="DR234" s="276" t="str">
        <f t="shared" si="127"/>
        <v/>
      </c>
      <c r="DS234" s="276" t="str">
        <f t="shared" si="128"/>
        <v/>
      </c>
      <c r="DT234" s="276" t="str">
        <f t="shared" si="129"/>
        <v/>
      </c>
      <c r="DU234" s="276" t="str">
        <f t="shared" si="130"/>
        <v/>
      </c>
      <c r="DV234" s="276" t="str">
        <f t="shared" si="131"/>
        <v/>
      </c>
      <c r="DW234" s="277" t="str">
        <f t="shared" si="118"/>
        <v/>
      </c>
      <c r="DX234" s="278" t="str">
        <f t="shared" si="119"/>
        <v>0</v>
      </c>
      <c r="DY234" s="279" t="str">
        <f t="shared" si="120"/>
        <v>0</v>
      </c>
      <c r="DZ234" s="280" t="str">
        <f t="shared" si="121"/>
        <v/>
      </c>
      <c r="EA234" s="335">
        <f t="shared" si="141"/>
        <v>0</v>
      </c>
      <c r="EB234" s="335">
        <f t="shared" si="142"/>
        <v>0</v>
      </c>
      <c r="EC234" s="335">
        <f t="shared" si="143"/>
        <v>0</v>
      </c>
    </row>
    <row r="235" spans="2:133" ht="27.75" customHeight="1" thickBot="1">
      <c r="B235" s="39"/>
      <c r="C235" s="146"/>
      <c r="D235" s="57"/>
      <c r="E235" s="43"/>
      <c r="F235" s="74"/>
      <c r="G235" s="74"/>
      <c r="H235" s="74"/>
      <c r="I235" s="74"/>
      <c r="J235" s="74"/>
      <c r="K235" s="37"/>
      <c r="L235" s="37"/>
      <c r="M235" s="37"/>
      <c r="N235" s="37"/>
      <c r="O235" s="22"/>
      <c r="P235" s="22"/>
      <c r="Q235" s="42"/>
      <c r="R235" s="39"/>
      <c r="S235" s="39"/>
      <c r="T235" s="39"/>
      <c r="U235" s="321"/>
      <c r="V235" s="330"/>
      <c r="W235" s="317" t="str">
        <f t="shared" si="132"/>
        <v>0</v>
      </c>
      <c r="X235" s="101"/>
      <c r="Y235" s="40"/>
      <c r="Z235" s="41"/>
      <c r="AA235" s="40"/>
      <c r="AB235" s="40"/>
      <c r="AC235" s="40"/>
      <c r="AD235" s="40" t="str">
        <f t="shared" si="115"/>
        <v/>
      </c>
      <c r="AE235" s="186"/>
      <c r="AF235" s="106" t="str">
        <f t="shared" si="114"/>
        <v>0</v>
      </c>
      <c r="AG235" s="99">
        <f t="shared" si="144"/>
        <v>0</v>
      </c>
      <c r="AH235" s="105" t="str">
        <f t="shared" si="145"/>
        <v>0</v>
      </c>
      <c r="AI235" s="106" t="str">
        <f t="shared" si="133"/>
        <v>0</v>
      </c>
      <c r="AJ235" s="99" t="str">
        <f t="shared" si="134"/>
        <v/>
      </c>
      <c r="AK235" s="1" t="str">
        <f t="shared" si="135"/>
        <v/>
      </c>
      <c r="AL235" s="1" t="str">
        <f t="shared" si="136"/>
        <v/>
      </c>
      <c r="AM235" s="1" t="str">
        <f t="shared" si="137"/>
        <v/>
      </c>
      <c r="AN235" s="164" t="str">
        <f t="shared" si="138"/>
        <v/>
      </c>
      <c r="AO235" s="337">
        <f t="shared" si="139"/>
        <v>0</v>
      </c>
      <c r="AP235" s="259"/>
      <c r="AQ235" s="273">
        <f t="shared" si="140"/>
        <v>0</v>
      </c>
      <c r="DF235" s="104">
        <f t="shared" si="117"/>
        <v>0</v>
      </c>
      <c r="DG235" s="39" t="str">
        <f t="shared" si="146"/>
        <v/>
      </c>
      <c r="DH235" s="39" t="str">
        <f t="shared" si="147"/>
        <v/>
      </c>
      <c r="DJ235" s="98">
        <f t="shared" si="116"/>
        <v>0</v>
      </c>
      <c r="DK235" s="93" t="e">
        <f>VLOOKUP(H235,'PORT PRODUCTIVITY 1'!$A$25:$G$83,2,FALSE)</f>
        <v>#N/A</v>
      </c>
      <c r="DL235" s="97" t="str">
        <f t="shared" si="122"/>
        <v/>
      </c>
      <c r="DM235" s="97" t="str">
        <f t="shared" si="123"/>
        <v/>
      </c>
      <c r="DN235" s="97" t="str">
        <f t="shared" si="124"/>
        <v/>
      </c>
      <c r="DO235" s="97" t="str">
        <f t="shared" si="125"/>
        <v/>
      </c>
      <c r="DP235" s="94" t="e">
        <f>VLOOKUP(H235,'PORT PRODUCTIVITY 1'!$A$25:$G$83,3,FALSE)</f>
        <v>#N/A</v>
      </c>
      <c r="DQ235" s="276" t="str">
        <f t="shared" si="126"/>
        <v/>
      </c>
      <c r="DR235" s="276" t="str">
        <f t="shared" si="127"/>
        <v/>
      </c>
      <c r="DS235" s="276" t="str">
        <f t="shared" si="128"/>
        <v/>
      </c>
      <c r="DT235" s="276" t="str">
        <f t="shared" si="129"/>
        <v/>
      </c>
      <c r="DU235" s="276" t="str">
        <f t="shared" si="130"/>
        <v/>
      </c>
      <c r="DV235" s="276" t="str">
        <f t="shared" si="131"/>
        <v/>
      </c>
      <c r="DW235" s="277" t="str">
        <f t="shared" si="118"/>
        <v/>
      </c>
      <c r="DX235" s="278" t="str">
        <f t="shared" si="119"/>
        <v>0</v>
      </c>
      <c r="DY235" s="279" t="str">
        <f t="shared" si="120"/>
        <v>0</v>
      </c>
      <c r="DZ235" s="280" t="str">
        <f t="shared" si="121"/>
        <v/>
      </c>
      <c r="EA235" s="335">
        <f t="shared" si="141"/>
        <v>0</v>
      </c>
      <c r="EB235" s="335">
        <f t="shared" si="142"/>
        <v>0</v>
      </c>
      <c r="EC235" s="335">
        <f t="shared" si="143"/>
        <v>0</v>
      </c>
    </row>
    <row r="236" spans="2:133" ht="27.75" customHeight="1" thickBot="1">
      <c r="B236" s="39"/>
      <c r="C236" s="146"/>
      <c r="D236" s="57"/>
      <c r="E236" s="43"/>
      <c r="F236" s="74"/>
      <c r="G236" s="74"/>
      <c r="H236" s="74"/>
      <c r="I236" s="74"/>
      <c r="J236" s="74"/>
      <c r="K236" s="37"/>
      <c r="L236" s="37"/>
      <c r="M236" s="37"/>
      <c r="N236" s="37"/>
      <c r="O236" s="22"/>
      <c r="P236" s="22"/>
      <c r="Q236" s="42"/>
      <c r="R236" s="39"/>
      <c r="S236" s="39"/>
      <c r="T236" s="39"/>
      <c r="U236" s="321"/>
      <c r="V236" s="330"/>
      <c r="W236" s="317" t="str">
        <f t="shared" si="132"/>
        <v>0</v>
      </c>
      <c r="X236" s="101"/>
      <c r="Y236" s="40"/>
      <c r="Z236" s="41"/>
      <c r="AA236" s="40"/>
      <c r="AB236" s="40"/>
      <c r="AC236" s="40"/>
      <c r="AD236" s="40" t="str">
        <f t="shared" si="115"/>
        <v/>
      </c>
      <c r="AE236" s="186"/>
      <c r="AF236" s="106" t="str">
        <f t="shared" si="114"/>
        <v>0</v>
      </c>
      <c r="AG236" s="99">
        <f t="shared" si="144"/>
        <v>0</v>
      </c>
      <c r="AH236" s="105" t="str">
        <f t="shared" si="145"/>
        <v>0</v>
      </c>
      <c r="AI236" s="106" t="str">
        <f t="shared" si="133"/>
        <v>0</v>
      </c>
      <c r="AJ236" s="99" t="str">
        <f t="shared" si="134"/>
        <v/>
      </c>
      <c r="AK236" s="1" t="str">
        <f t="shared" si="135"/>
        <v/>
      </c>
      <c r="AL236" s="1" t="str">
        <f t="shared" si="136"/>
        <v/>
      </c>
      <c r="AM236" s="1" t="str">
        <f t="shared" si="137"/>
        <v/>
      </c>
      <c r="AN236" s="164" t="str">
        <f t="shared" si="138"/>
        <v/>
      </c>
      <c r="AO236" s="337">
        <f t="shared" si="139"/>
        <v>0</v>
      </c>
      <c r="AP236" s="259"/>
      <c r="AQ236" s="273">
        <f t="shared" si="140"/>
        <v>0</v>
      </c>
      <c r="DF236" s="104">
        <f t="shared" si="117"/>
        <v>0</v>
      </c>
      <c r="DG236" s="39" t="str">
        <f t="shared" si="146"/>
        <v/>
      </c>
      <c r="DH236" s="39" t="str">
        <f t="shared" si="147"/>
        <v/>
      </c>
      <c r="DJ236" s="98">
        <f t="shared" si="116"/>
        <v>0</v>
      </c>
      <c r="DK236" s="93" t="e">
        <f>VLOOKUP(H236,'PORT PRODUCTIVITY 1'!$A$25:$G$83,2,FALSE)</f>
        <v>#N/A</v>
      </c>
      <c r="DL236" s="97" t="str">
        <f t="shared" si="122"/>
        <v/>
      </c>
      <c r="DM236" s="97" t="str">
        <f t="shared" si="123"/>
        <v/>
      </c>
      <c r="DN236" s="97" t="str">
        <f t="shared" si="124"/>
        <v/>
      </c>
      <c r="DO236" s="97" t="str">
        <f t="shared" si="125"/>
        <v/>
      </c>
      <c r="DP236" s="94" t="e">
        <f>VLOOKUP(H236,'PORT PRODUCTIVITY 1'!$A$25:$G$83,3,FALSE)</f>
        <v>#N/A</v>
      </c>
      <c r="DQ236" s="276" t="str">
        <f t="shared" si="126"/>
        <v/>
      </c>
      <c r="DR236" s="276" t="str">
        <f t="shared" si="127"/>
        <v/>
      </c>
      <c r="DS236" s="276" t="str">
        <f t="shared" si="128"/>
        <v/>
      </c>
      <c r="DT236" s="276" t="str">
        <f t="shared" si="129"/>
        <v/>
      </c>
      <c r="DU236" s="276" t="str">
        <f t="shared" si="130"/>
        <v/>
      </c>
      <c r="DV236" s="276" t="str">
        <f t="shared" si="131"/>
        <v/>
      </c>
      <c r="DW236" s="277" t="str">
        <f t="shared" si="118"/>
        <v/>
      </c>
      <c r="DX236" s="278" t="str">
        <f t="shared" si="119"/>
        <v>0</v>
      </c>
      <c r="DY236" s="279" t="str">
        <f t="shared" si="120"/>
        <v>0</v>
      </c>
      <c r="DZ236" s="280" t="str">
        <f t="shared" si="121"/>
        <v/>
      </c>
      <c r="EA236" s="335">
        <f t="shared" si="141"/>
        <v>0</v>
      </c>
      <c r="EB236" s="335">
        <f t="shared" si="142"/>
        <v>0</v>
      </c>
      <c r="EC236" s="335">
        <f t="shared" si="143"/>
        <v>0</v>
      </c>
    </row>
    <row r="237" spans="2:133" ht="27.75" customHeight="1" thickBot="1">
      <c r="B237" s="39"/>
      <c r="C237" s="146"/>
      <c r="D237" s="57"/>
      <c r="E237" s="43"/>
      <c r="F237" s="74"/>
      <c r="G237" s="74"/>
      <c r="H237" s="74"/>
      <c r="I237" s="74"/>
      <c r="J237" s="74"/>
      <c r="K237" s="37"/>
      <c r="L237" s="37"/>
      <c r="M237" s="37"/>
      <c r="N237" s="37"/>
      <c r="O237" s="22"/>
      <c r="P237" s="22"/>
      <c r="Q237" s="42"/>
      <c r="R237" s="39"/>
      <c r="S237" s="39"/>
      <c r="T237" s="39"/>
      <c r="U237" s="321"/>
      <c r="V237" s="330"/>
      <c r="W237" s="317" t="str">
        <f t="shared" si="132"/>
        <v>0</v>
      </c>
      <c r="X237" s="101"/>
      <c r="Y237" s="40"/>
      <c r="Z237" s="41"/>
      <c r="AA237" s="40"/>
      <c r="AB237" s="40"/>
      <c r="AC237" s="40"/>
      <c r="AD237" s="40" t="str">
        <f t="shared" si="115"/>
        <v/>
      </c>
      <c r="AE237" s="186"/>
      <c r="AF237" s="106" t="str">
        <f t="shared" si="114"/>
        <v>0</v>
      </c>
      <c r="AG237" s="99">
        <f t="shared" si="144"/>
        <v>0</v>
      </c>
      <c r="AH237" s="105" t="str">
        <f t="shared" si="145"/>
        <v>0</v>
      </c>
      <c r="AI237" s="106" t="str">
        <f t="shared" si="133"/>
        <v>0</v>
      </c>
      <c r="AJ237" s="99" t="str">
        <f t="shared" si="134"/>
        <v/>
      </c>
      <c r="AK237" s="1" t="str">
        <f t="shared" si="135"/>
        <v/>
      </c>
      <c r="AL237" s="1" t="str">
        <f t="shared" si="136"/>
        <v/>
      </c>
      <c r="AM237" s="1" t="str">
        <f t="shared" si="137"/>
        <v/>
      </c>
      <c r="AN237" s="164" t="str">
        <f t="shared" si="138"/>
        <v/>
      </c>
      <c r="AO237" s="337">
        <f t="shared" si="139"/>
        <v>0</v>
      </c>
      <c r="AP237" s="259"/>
      <c r="AQ237" s="273">
        <f t="shared" si="140"/>
        <v>0</v>
      </c>
      <c r="DF237" s="104">
        <f t="shared" si="117"/>
        <v>0</v>
      </c>
      <c r="DG237" s="39" t="str">
        <f t="shared" si="146"/>
        <v/>
      </c>
      <c r="DH237" s="39" t="str">
        <f t="shared" si="147"/>
        <v/>
      </c>
      <c r="DJ237" s="98">
        <f t="shared" si="116"/>
        <v>0</v>
      </c>
      <c r="DK237" s="93" t="e">
        <f>VLOOKUP(H237,'PORT PRODUCTIVITY 1'!$A$25:$G$83,2,FALSE)</f>
        <v>#N/A</v>
      </c>
      <c r="DL237" s="97" t="str">
        <f t="shared" si="122"/>
        <v/>
      </c>
      <c r="DM237" s="97" t="str">
        <f t="shared" si="123"/>
        <v/>
      </c>
      <c r="DN237" s="97" t="str">
        <f t="shared" si="124"/>
        <v/>
      </c>
      <c r="DO237" s="97" t="str">
        <f t="shared" si="125"/>
        <v/>
      </c>
      <c r="DP237" s="94" t="e">
        <f>VLOOKUP(H237,'PORT PRODUCTIVITY 1'!$A$25:$G$83,3,FALSE)</f>
        <v>#N/A</v>
      </c>
      <c r="DQ237" s="276" t="str">
        <f t="shared" si="126"/>
        <v/>
      </c>
      <c r="DR237" s="276" t="str">
        <f t="shared" si="127"/>
        <v/>
      </c>
      <c r="DS237" s="276" t="str">
        <f t="shared" si="128"/>
        <v/>
      </c>
      <c r="DT237" s="276" t="str">
        <f t="shared" si="129"/>
        <v/>
      </c>
      <c r="DU237" s="276" t="str">
        <f t="shared" si="130"/>
        <v/>
      </c>
      <c r="DV237" s="276" t="str">
        <f t="shared" si="131"/>
        <v/>
      </c>
      <c r="DW237" s="277" t="str">
        <f t="shared" si="118"/>
        <v/>
      </c>
      <c r="DX237" s="278" t="str">
        <f t="shared" si="119"/>
        <v>0</v>
      </c>
      <c r="DY237" s="279" t="str">
        <f t="shared" si="120"/>
        <v>0</v>
      </c>
      <c r="DZ237" s="280" t="str">
        <f t="shared" si="121"/>
        <v/>
      </c>
      <c r="EA237" s="335">
        <f t="shared" si="141"/>
        <v>0</v>
      </c>
      <c r="EB237" s="335">
        <f t="shared" si="142"/>
        <v>0</v>
      </c>
      <c r="EC237" s="335">
        <f t="shared" si="143"/>
        <v>0</v>
      </c>
    </row>
    <row r="238" spans="2:133" ht="27.75" customHeight="1" thickBot="1">
      <c r="B238" s="39"/>
      <c r="C238" s="146"/>
      <c r="D238" s="57"/>
      <c r="E238" s="43"/>
      <c r="F238" s="74"/>
      <c r="G238" s="74"/>
      <c r="H238" s="74"/>
      <c r="I238" s="74"/>
      <c r="J238" s="74"/>
      <c r="K238" s="37"/>
      <c r="L238" s="37"/>
      <c r="M238" s="37"/>
      <c r="N238" s="37"/>
      <c r="O238" s="22"/>
      <c r="P238" s="22"/>
      <c r="Q238" s="42"/>
      <c r="R238" s="39"/>
      <c r="S238" s="39"/>
      <c r="T238" s="39"/>
      <c r="U238" s="321"/>
      <c r="V238" s="330"/>
      <c r="W238" s="317" t="str">
        <f t="shared" si="132"/>
        <v>0</v>
      </c>
      <c r="X238" s="101"/>
      <c r="Y238" s="40"/>
      <c r="Z238" s="41"/>
      <c r="AA238" s="40"/>
      <c r="AB238" s="40"/>
      <c r="AC238" s="40"/>
      <c r="AD238" s="40" t="str">
        <f t="shared" si="115"/>
        <v/>
      </c>
      <c r="AE238" s="186"/>
      <c r="AF238" s="106" t="str">
        <f t="shared" si="114"/>
        <v>0</v>
      </c>
      <c r="AG238" s="99">
        <f t="shared" si="144"/>
        <v>0</v>
      </c>
      <c r="AH238" s="105" t="str">
        <f t="shared" si="145"/>
        <v>0</v>
      </c>
      <c r="AI238" s="106" t="str">
        <f t="shared" si="133"/>
        <v>0</v>
      </c>
      <c r="AJ238" s="99" t="str">
        <f t="shared" si="134"/>
        <v/>
      </c>
      <c r="AK238" s="1" t="str">
        <f t="shared" si="135"/>
        <v/>
      </c>
      <c r="AL238" s="1" t="str">
        <f t="shared" si="136"/>
        <v/>
      </c>
      <c r="AM238" s="1" t="str">
        <f t="shared" si="137"/>
        <v/>
      </c>
      <c r="AN238" s="164" t="str">
        <f t="shared" si="138"/>
        <v/>
      </c>
      <c r="AO238" s="337">
        <f t="shared" si="139"/>
        <v>0</v>
      </c>
      <c r="AP238" s="259"/>
      <c r="AQ238" s="273">
        <f t="shared" si="140"/>
        <v>0</v>
      </c>
      <c r="DF238" s="104">
        <f t="shared" si="117"/>
        <v>0</v>
      </c>
      <c r="DG238" s="39" t="str">
        <f t="shared" si="146"/>
        <v/>
      </c>
      <c r="DH238" s="39" t="str">
        <f t="shared" si="147"/>
        <v/>
      </c>
      <c r="DJ238" s="98">
        <f t="shared" si="116"/>
        <v>0</v>
      </c>
      <c r="DK238" s="93" t="e">
        <f>VLOOKUP(H238,'PORT PRODUCTIVITY 1'!$A$25:$G$83,2,FALSE)</f>
        <v>#N/A</v>
      </c>
      <c r="DL238" s="97" t="str">
        <f t="shared" si="122"/>
        <v/>
      </c>
      <c r="DM238" s="97" t="str">
        <f t="shared" si="123"/>
        <v/>
      </c>
      <c r="DN238" s="97" t="str">
        <f t="shared" si="124"/>
        <v/>
      </c>
      <c r="DO238" s="97" t="str">
        <f t="shared" si="125"/>
        <v/>
      </c>
      <c r="DP238" s="94" t="e">
        <f>VLOOKUP(H238,'PORT PRODUCTIVITY 1'!$A$25:$G$83,3,FALSE)</f>
        <v>#N/A</v>
      </c>
      <c r="DQ238" s="276" t="str">
        <f t="shared" si="126"/>
        <v/>
      </c>
      <c r="DR238" s="276" t="str">
        <f t="shared" si="127"/>
        <v/>
      </c>
      <c r="DS238" s="276" t="str">
        <f t="shared" si="128"/>
        <v/>
      </c>
      <c r="DT238" s="276" t="str">
        <f t="shared" si="129"/>
        <v/>
      </c>
      <c r="DU238" s="276" t="str">
        <f t="shared" si="130"/>
        <v/>
      </c>
      <c r="DV238" s="276" t="str">
        <f t="shared" si="131"/>
        <v/>
      </c>
      <c r="DW238" s="277" t="str">
        <f t="shared" si="118"/>
        <v/>
      </c>
      <c r="DX238" s="278" t="str">
        <f t="shared" si="119"/>
        <v>0</v>
      </c>
      <c r="DY238" s="279" t="str">
        <f t="shared" si="120"/>
        <v>0</v>
      </c>
      <c r="DZ238" s="280" t="str">
        <f t="shared" si="121"/>
        <v/>
      </c>
      <c r="EA238" s="335">
        <f t="shared" si="141"/>
        <v>0</v>
      </c>
      <c r="EB238" s="335">
        <f t="shared" si="142"/>
        <v>0</v>
      </c>
      <c r="EC238" s="335">
        <f t="shared" si="143"/>
        <v>0</v>
      </c>
    </row>
    <row r="239" spans="2:133" ht="27.75" customHeight="1" thickBot="1">
      <c r="B239" s="39"/>
      <c r="C239" s="146"/>
      <c r="D239" s="57"/>
      <c r="E239" s="43"/>
      <c r="F239" s="74"/>
      <c r="G239" s="74"/>
      <c r="H239" s="74"/>
      <c r="I239" s="74"/>
      <c r="J239" s="74"/>
      <c r="K239" s="37"/>
      <c r="L239" s="37"/>
      <c r="M239" s="37"/>
      <c r="N239" s="37"/>
      <c r="O239" s="22"/>
      <c r="P239" s="22"/>
      <c r="Q239" s="42"/>
      <c r="R239" s="39"/>
      <c r="S239" s="39"/>
      <c r="T239" s="39"/>
      <c r="U239" s="321"/>
      <c r="V239" s="330"/>
      <c r="W239" s="317" t="str">
        <f t="shared" si="132"/>
        <v>0</v>
      </c>
      <c r="X239" s="101"/>
      <c r="Y239" s="40"/>
      <c r="Z239" s="41"/>
      <c r="AA239" s="40"/>
      <c r="AB239" s="40"/>
      <c r="AC239" s="40"/>
      <c r="AD239" s="40" t="str">
        <f t="shared" si="115"/>
        <v/>
      </c>
      <c r="AE239" s="186"/>
      <c r="AF239" s="106" t="str">
        <f t="shared" ref="AF239:AF301" si="148">IFERROR((STDEV(X239:AD239)/100),"0")</f>
        <v>0</v>
      </c>
      <c r="AG239" s="99">
        <f t="shared" si="144"/>
        <v>0</v>
      </c>
      <c r="AH239" s="105" t="str">
        <f t="shared" si="145"/>
        <v>0</v>
      </c>
      <c r="AI239" s="106" t="str">
        <f t="shared" si="133"/>
        <v>0</v>
      </c>
      <c r="AJ239" s="99" t="str">
        <f t="shared" si="134"/>
        <v/>
      </c>
      <c r="AK239" s="1" t="str">
        <f t="shared" si="135"/>
        <v/>
      </c>
      <c r="AL239" s="1" t="str">
        <f t="shared" si="136"/>
        <v/>
      </c>
      <c r="AM239" s="1" t="str">
        <f t="shared" si="137"/>
        <v/>
      </c>
      <c r="AN239" s="164" t="str">
        <f t="shared" si="138"/>
        <v/>
      </c>
      <c r="AO239" s="337">
        <f t="shared" si="139"/>
        <v>0</v>
      </c>
      <c r="AP239" s="259"/>
      <c r="AQ239" s="273">
        <f t="shared" si="140"/>
        <v>0</v>
      </c>
      <c r="DF239" s="104">
        <f t="shared" si="117"/>
        <v>0</v>
      </c>
      <c r="DG239" s="39" t="str">
        <f t="shared" si="146"/>
        <v/>
      </c>
      <c r="DH239" s="39" t="str">
        <f t="shared" si="147"/>
        <v/>
      </c>
      <c r="DJ239" s="98">
        <f t="shared" si="116"/>
        <v>0</v>
      </c>
      <c r="DK239" s="93" t="e">
        <f>VLOOKUP(H239,'PORT PRODUCTIVITY 1'!$A$25:$G$83,2,FALSE)</f>
        <v>#N/A</v>
      </c>
      <c r="DL239" s="97" t="str">
        <f t="shared" si="122"/>
        <v/>
      </c>
      <c r="DM239" s="97" t="str">
        <f t="shared" si="123"/>
        <v/>
      </c>
      <c r="DN239" s="97" t="str">
        <f t="shared" si="124"/>
        <v/>
      </c>
      <c r="DO239" s="97" t="str">
        <f t="shared" si="125"/>
        <v/>
      </c>
      <c r="DP239" s="94" t="e">
        <f>VLOOKUP(H239,'PORT PRODUCTIVITY 1'!$A$25:$G$83,3,FALSE)</f>
        <v>#N/A</v>
      </c>
      <c r="DQ239" s="276" t="str">
        <f t="shared" si="126"/>
        <v/>
      </c>
      <c r="DR239" s="276" t="str">
        <f t="shared" si="127"/>
        <v/>
      </c>
      <c r="DS239" s="276" t="str">
        <f t="shared" si="128"/>
        <v/>
      </c>
      <c r="DT239" s="276" t="str">
        <f t="shared" si="129"/>
        <v/>
      </c>
      <c r="DU239" s="276" t="str">
        <f t="shared" si="130"/>
        <v/>
      </c>
      <c r="DV239" s="276" t="str">
        <f t="shared" si="131"/>
        <v/>
      </c>
      <c r="DW239" s="277" t="str">
        <f t="shared" si="118"/>
        <v/>
      </c>
      <c r="DX239" s="278" t="str">
        <f t="shared" si="119"/>
        <v>0</v>
      </c>
      <c r="DY239" s="279" t="str">
        <f t="shared" si="120"/>
        <v>0</v>
      </c>
      <c r="DZ239" s="280" t="str">
        <f t="shared" si="121"/>
        <v/>
      </c>
      <c r="EA239" s="335">
        <f t="shared" si="141"/>
        <v>0</v>
      </c>
      <c r="EB239" s="335">
        <f t="shared" si="142"/>
        <v>0</v>
      </c>
      <c r="EC239" s="335">
        <f t="shared" si="143"/>
        <v>0</v>
      </c>
    </row>
    <row r="240" spans="2:133" ht="27.75" customHeight="1" thickBot="1">
      <c r="B240" s="39"/>
      <c r="C240" s="146"/>
      <c r="D240" s="57"/>
      <c r="E240" s="43"/>
      <c r="F240" s="74"/>
      <c r="G240" s="74"/>
      <c r="H240" s="74"/>
      <c r="I240" s="74"/>
      <c r="J240" s="74"/>
      <c r="K240" s="37"/>
      <c r="L240" s="37"/>
      <c r="M240" s="37"/>
      <c r="N240" s="37"/>
      <c r="O240" s="22"/>
      <c r="P240" s="22"/>
      <c r="Q240" s="42"/>
      <c r="R240" s="39"/>
      <c r="S240" s="39"/>
      <c r="T240" s="39"/>
      <c r="U240" s="321"/>
      <c r="V240" s="330"/>
      <c r="W240" s="317" t="str">
        <f t="shared" si="132"/>
        <v>0</v>
      </c>
      <c r="X240" s="101"/>
      <c r="Y240" s="40"/>
      <c r="Z240" s="41"/>
      <c r="AA240" s="40"/>
      <c r="AB240" s="40"/>
      <c r="AC240" s="40"/>
      <c r="AD240" s="40" t="str">
        <f t="shared" si="115"/>
        <v/>
      </c>
      <c r="AE240" s="186"/>
      <c r="AF240" s="106" t="str">
        <f t="shared" si="148"/>
        <v>0</v>
      </c>
      <c r="AG240" s="99">
        <f t="shared" si="144"/>
        <v>0</v>
      </c>
      <c r="AH240" s="105" t="str">
        <f t="shared" si="145"/>
        <v>0</v>
      </c>
      <c r="AI240" s="106" t="str">
        <f t="shared" si="133"/>
        <v>0</v>
      </c>
      <c r="AJ240" s="99" t="str">
        <f t="shared" si="134"/>
        <v/>
      </c>
      <c r="AK240" s="1" t="str">
        <f t="shared" si="135"/>
        <v/>
      </c>
      <c r="AL240" s="1" t="str">
        <f t="shared" si="136"/>
        <v/>
      </c>
      <c r="AM240" s="1" t="str">
        <f t="shared" si="137"/>
        <v/>
      </c>
      <c r="AN240" s="164" t="str">
        <f t="shared" si="138"/>
        <v/>
      </c>
      <c r="AO240" s="337">
        <f t="shared" si="139"/>
        <v>0</v>
      </c>
      <c r="AP240" s="259"/>
      <c r="AQ240" s="273">
        <f t="shared" si="140"/>
        <v>0</v>
      </c>
      <c r="DF240" s="104">
        <f t="shared" si="117"/>
        <v>0</v>
      </c>
      <c r="DG240" s="39" t="str">
        <f t="shared" si="146"/>
        <v/>
      </c>
      <c r="DH240" s="39" t="str">
        <f t="shared" si="147"/>
        <v/>
      </c>
      <c r="DJ240" s="98">
        <f t="shared" si="116"/>
        <v>0</v>
      </c>
      <c r="DK240" s="93" t="e">
        <f>VLOOKUP(H240,'PORT PRODUCTIVITY 1'!$A$25:$G$83,2,FALSE)</f>
        <v>#N/A</v>
      </c>
      <c r="DL240" s="97" t="str">
        <f t="shared" si="122"/>
        <v/>
      </c>
      <c r="DM240" s="97" t="str">
        <f t="shared" si="123"/>
        <v/>
      </c>
      <c r="DN240" s="97" t="str">
        <f t="shared" si="124"/>
        <v/>
      </c>
      <c r="DO240" s="97" t="str">
        <f t="shared" si="125"/>
        <v/>
      </c>
      <c r="DP240" s="94" t="e">
        <f>VLOOKUP(H240,'PORT PRODUCTIVITY 1'!$A$25:$G$83,3,FALSE)</f>
        <v>#N/A</v>
      </c>
      <c r="DQ240" s="276" t="str">
        <f t="shared" si="126"/>
        <v/>
      </c>
      <c r="DR240" s="276" t="str">
        <f t="shared" si="127"/>
        <v/>
      </c>
      <c r="DS240" s="276" t="str">
        <f t="shared" si="128"/>
        <v/>
      </c>
      <c r="DT240" s="276" t="str">
        <f t="shared" si="129"/>
        <v/>
      </c>
      <c r="DU240" s="276" t="str">
        <f t="shared" si="130"/>
        <v/>
      </c>
      <c r="DV240" s="276" t="str">
        <f t="shared" si="131"/>
        <v/>
      </c>
      <c r="DW240" s="277" t="str">
        <f t="shared" si="118"/>
        <v/>
      </c>
      <c r="DX240" s="278" t="str">
        <f t="shared" si="119"/>
        <v>0</v>
      </c>
      <c r="DY240" s="279" t="str">
        <f t="shared" si="120"/>
        <v>0</v>
      </c>
      <c r="DZ240" s="280" t="str">
        <f t="shared" si="121"/>
        <v/>
      </c>
      <c r="EA240" s="335">
        <f t="shared" si="141"/>
        <v>0</v>
      </c>
      <c r="EB240" s="335">
        <f t="shared" si="142"/>
        <v>0</v>
      </c>
      <c r="EC240" s="335">
        <f t="shared" si="143"/>
        <v>0</v>
      </c>
    </row>
    <row r="241" spans="2:133" ht="27.75" customHeight="1" thickBot="1">
      <c r="B241" s="39"/>
      <c r="C241" s="146"/>
      <c r="D241" s="57"/>
      <c r="E241" s="43"/>
      <c r="F241" s="74"/>
      <c r="G241" s="74"/>
      <c r="H241" s="74"/>
      <c r="I241" s="74"/>
      <c r="J241" s="74"/>
      <c r="K241" s="37"/>
      <c r="L241" s="37"/>
      <c r="M241" s="37"/>
      <c r="N241" s="37"/>
      <c r="O241" s="22"/>
      <c r="P241" s="22"/>
      <c r="Q241" s="42"/>
      <c r="R241" s="39"/>
      <c r="S241" s="39"/>
      <c r="T241" s="39"/>
      <c r="U241" s="321"/>
      <c r="V241" s="330"/>
      <c r="W241" s="317" t="str">
        <f t="shared" si="132"/>
        <v>0</v>
      </c>
      <c r="X241" s="101"/>
      <c r="Y241" s="40"/>
      <c r="Z241" s="41"/>
      <c r="AA241" s="40"/>
      <c r="AB241" s="40"/>
      <c r="AC241" s="40"/>
      <c r="AD241" s="40" t="str">
        <f t="shared" si="115"/>
        <v/>
      </c>
      <c r="AE241" s="186"/>
      <c r="AF241" s="106" t="str">
        <f t="shared" si="148"/>
        <v>0</v>
      </c>
      <c r="AG241" s="99">
        <f t="shared" si="144"/>
        <v>0</v>
      </c>
      <c r="AH241" s="105" t="str">
        <f t="shared" si="145"/>
        <v>0</v>
      </c>
      <c r="AI241" s="106" t="str">
        <f t="shared" si="133"/>
        <v>0</v>
      </c>
      <c r="AJ241" s="99" t="str">
        <f t="shared" si="134"/>
        <v/>
      </c>
      <c r="AK241" s="1" t="str">
        <f t="shared" si="135"/>
        <v/>
      </c>
      <c r="AL241" s="1" t="str">
        <f t="shared" si="136"/>
        <v/>
      </c>
      <c r="AM241" s="1" t="str">
        <f t="shared" si="137"/>
        <v/>
      </c>
      <c r="AN241" s="164" t="str">
        <f t="shared" si="138"/>
        <v/>
      </c>
      <c r="AO241" s="337">
        <f t="shared" si="139"/>
        <v>0</v>
      </c>
      <c r="AP241" s="259"/>
      <c r="AQ241" s="273">
        <f t="shared" si="140"/>
        <v>0</v>
      </c>
      <c r="DF241" s="104">
        <f t="shared" si="117"/>
        <v>0</v>
      </c>
      <c r="DG241" s="39" t="str">
        <f t="shared" si="146"/>
        <v/>
      </c>
      <c r="DH241" s="39" t="str">
        <f t="shared" si="147"/>
        <v/>
      </c>
      <c r="DJ241" s="98">
        <f t="shared" si="116"/>
        <v>0</v>
      </c>
      <c r="DK241" s="93" t="e">
        <f>VLOOKUP(H241,'PORT PRODUCTIVITY 1'!$A$25:$G$83,2,FALSE)</f>
        <v>#N/A</v>
      </c>
      <c r="DL241" s="97" t="str">
        <f t="shared" si="122"/>
        <v/>
      </c>
      <c r="DM241" s="97" t="str">
        <f t="shared" si="123"/>
        <v/>
      </c>
      <c r="DN241" s="97" t="str">
        <f t="shared" si="124"/>
        <v/>
      </c>
      <c r="DO241" s="97" t="str">
        <f t="shared" si="125"/>
        <v/>
      </c>
      <c r="DP241" s="94" t="e">
        <f>VLOOKUP(H241,'PORT PRODUCTIVITY 1'!$A$25:$G$83,3,FALSE)</f>
        <v>#N/A</v>
      </c>
      <c r="DQ241" s="276" t="str">
        <f t="shared" si="126"/>
        <v/>
      </c>
      <c r="DR241" s="276" t="str">
        <f t="shared" si="127"/>
        <v/>
      </c>
      <c r="DS241" s="276" t="str">
        <f t="shared" si="128"/>
        <v/>
      </c>
      <c r="DT241" s="276" t="str">
        <f t="shared" si="129"/>
        <v/>
      </c>
      <c r="DU241" s="276" t="str">
        <f t="shared" si="130"/>
        <v/>
      </c>
      <c r="DV241" s="276" t="str">
        <f t="shared" si="131"/>
        <v/>
      </c>
      <c r="DW241" s="277" t="str">
        <f t="shared" si="118"/>
        <v/>
      </c>
      <c r="DX241" s="278" t="str">
        <f t="shared" si="119"/>
        <v>0</v>
      </c>
      <c r="DY241" s="279" t="str">
        <f t="shared" si="120"/>
        <v>0</v>
      </c>
      <c r="DZ241" s="280" t="str">
        <f t="shared" si="121"/>
        <v/>
      </c>
      <c r="EA241" s="335">
        <f t="shared" si="141"/>
        <v>0</v>
      </c>
      <c r="EB241" s="335">
        <f t="shared" si="142"/>
        <v>0</v>
      </c>
      <c r="EC241" s="335">
        <f t="shared" si="143"/>
        <v>0</v>
      </c>
    </row>
    <row r="242" spans="2:133" ht="27.75" customHeight="1" thickBot="1">
      <c r="B242" s="39"/>
      <c r="C242" s="146"/>
      <c r="D242" s="57"/>
      <c r="E242" s="43"/>
      <c r="F242" s="74"/>
      <c r="G242" s="74"/>
      <c r="H242" s="74"/>
      <c r="I242" s="74"/>
      <c r="J242" s="74"/>
      <c r="K242" s="37"/>
      <c r="L242" s="37"/>
      <c r="M242" s="37"/>
      <c r="N242" s="37"/>
      <c r="O242" s="22"/>
      <c r="P242" s="22"/>
      <c r="Q242" s="42"/>
      <c r="R242" s="39"/>
      <c r="S242" s="39"/>
      <c r="T242" s="39"/>
      <c r="U242" s="321"/>
      <c r="V242" s="330"/>
      <c r="W242" s="317" t="str">
        <f t="shared" si="132"/>
        <v>0</v>
      </c>
      <c r="X242" s="101"/>
      <c r="Y242" s="40"/>
      <c r="Z242" s="41"/>
      <c r="AA242" s="40"/>
      <c r="AB242" s="40"/>
      <c r="AC242" s="40"/>
      <c r="AD242" s="40" t="str">
        <f t="shared" si="115"/>
        <v/>
      </c>
      <c r="AE242" s="186"/>
      <c r="AF242" s="106" t="str">
        <f t="shared" si="148"/>
        <v>0</v>
      </c>
      <c r="AG242" s="99">
        <f t="shared" si="144"/>
        <v>0</v>
      </c>
      <c r="AH242" s="105" t="str">
        <f t="shared" si="145"/>
        <v>0</v>
      </c>
      <c r="AI242" s="106" t="str">
        <f t="shared" si="133"/>
        <v>0</v>
      </c>
      <c r="AJ242" s="99" t="str">
        <f t="shared" si="134"/>
        <v/>
      </c>
      <c r="AK242" s="1" t="str">
        <f t="shared" si="135"/>
        <v/>
      </c>
      <c r="AL242" s="1" t="str">
        <f t="shared" si="136"/>
        <v/>
      </c>
      <c r="AM242" s="1" t="str">
        <f t="shared" si="137"/>
        <v/>
      </c>
      <c r="AN242" s="164" t="str">
        <f t="shared" si="138"/>
        <v/>
      </c>
      <c r="AO242" s="337">
        <f t="shared" si="139"/>
        <v>0</v>
      </c>
      <c r="AP242" s="259"/>
      <c r="AQ242" s="273">
        <f t="shared" si="140"/>
        <v>0</v>
      </c>
      <c r="DF242" s="104">
        <f t="shared" si="117"/>
        <v>0</v>
      </c>
      <c r="DG242" s="39" t="str">
        <f t="shared" si="146"/>
        <v/>
      </c>
      <c r="DH242" s="39" t="str">
        <f t="shared" si="147"/>
        <v/>
      </c>
      <c r="DJ242" s="98">
        <f t="shared" si="116"/>
        <v>0</v>
      </c>
      <c r="DK242" s="93" t="e">
        <f>VLOOKUP(H242,'PORT PRODUCTIVITY 1'!$A$25:$G$83,2,FALSE)</f>
        <v>#N/A</v>
      </c>
      <c r="DL242" s="97" t="str">
        <f t="shared" si="122"/>
        <v/>
      </c>
      <c r="DM242" s="97" t="str">
        <f t="shared" si="123"/>
        <v/>
      </c>
      <c r="DN242" s="97" t="str">
        <f t="shared" si="124"/>
        <v/>
      </c>
      <c r="DO242" s="97" t="str">
        <f t="shared" si="125"/>
        <v/>
      </c>
      <c r="DP242" s="94" t="e">
        <f>VLOOKUP(H242,'PORT PRODUCTIVITY 1'!$A$25:$G$83,3,FALSE)</f>
        <v>#N/A</v>
      </c>
      <c r="DQ242" s="276" t="str">
        <f t="shared" si="126"/>
        <v/>
      </c>
      <c r="DR242" s="276" t="str">
        <f t="shared" si="127"/>
        <v/>
      </c>
      <c r="DS242" s="276" t="str">
        <f t="shared" si="128"/>
        <v/>
      </c>
      <c r="DT242" s="276" t="str">
        <f t="shared" si="129"/>
        <v/>
      </c>
      <c r="DU242" s="276" t="str">
        <f t="shared" si="130"/>
        <v/>
      </c>
      <c r="DV242" s="276" t="str">
        <f t="shared" si="131"/>
        <v/>
      </c>
      <c r="DW242" s="277" t="str">
        <f t="shared" si="118"/>
        <v/>
      </c>
      <c r="DX242" s="278" t="str">
        <f t="shared" si="119"/>
        <v>0</v>
      </c>
      <c r="DY242" s="279" t="str">
        <f t="shared" si="120"/>
        <v>0</v>
      </c>
      <c r="DZ242" s="280" t="str">
        <f t="shared" si="121"/>
        <v/>
      </c>
      <c r="EA242" s="335">
        <f t="shared" si="141"/>
        <v>0</v>
      </c>
      <c r="EB242" s="335">
        <f t="shared" si="142"/>
        <v>0</v>
      </c>
      <c r="EC242" s="335">
        <f t="shared" si="143"/>
        <v>0</v>
      </c>
    </row>
    <row r="243" spans="2:133" ht="27.75" customHeight="1" thickBot="1">
      <c r="B243" s="39"/>
      <c r="C243" s="146"/>
      <c r="D243" s="57"/>
      <c r="E243" s="43"/>
      <c r="F243" s="74"/>
      <c r="G243" s="74"/>
      <c r="H243" s="74"/>
      <c r="I243" s="74"/>
      <c r="J243" s="74"/>
      <c r="K243" s="37"/>
      <c r="L243" s="37"/>
      <c r="M243" s="37"/>
      <c r="N243" s="37"/>
      <c r="O243" s="22"/>
      <c r="P243" s="22"/>
      <c r="Q243" s="42"/>
      <c r="R243" s="39"/>
      <c r="S243" s="39"/>
      <c r="T243" s="39"/>
      <c r="U243" s="321"/>
      <c r="V243" s="330"/>
      <c r="W243" s="317" t="str">
        <f t="shared" si="132"/>
        <v>0</v>
      </c>
      <c r="X243" s="101"/>
      <c r="Y243" s="40"/>
      <c r="Z243" s="41"/>
      <c r="AA243" s="40"/>
      <c r="AB243" s="40"/>
      <c r="AC243" s="40"/>
      <c r="AD243" s="40" t="str">
        <f t="shared" si="115"/>
        <v/>
      </c>
      <c r="AE243" s="186"/>
      <c r="AF243" s="106" t="str">
        <f t="shared" si="148"/>
        <v>0</v>
      </c>
      <c r="AG243" s="99">
        <f t="shared" si="144"/>
        <v>0</v>
      </c>
      <c r="AH243" s="105" t="str">
        <f t="shared" si="145"/>
        <v>0</v>
      </c>
      <c r="AI243" s="106" t="str">
        <f t="shared" si="133"/>
        <v>0</v>
      </c>
      <c r="AJ243" s="99" t="str">
        <f t="shared" si="134"/>
        <v/>
      </c>
      <c r="AK243" s="1" t="str">
        <f t="shared" si="135"/>
        <v/>
      </c>
      <c r="AL243" s="1" t="str">
        <f t="shared" si="136"/>
        <v/>
      </c>
      <c r="AM243" s="1" t="str">
        <f t="shared" si="137"/>
        <v/>
      </c>
      <c r="AN243" s="164" t="str">
        <f t="shared" si="138"/>
        <v/>
      </c>
      <c r="AO243" s="337">
        <f t="shared" si="139"/>
        <v>0</v>
      </c>
      <c r="AP243" s="259"/>
      <c r="AQ243" s="273">
        <f t="shared" si="140"/>
        <v>0</v>
      </c>
      <c r="DF243" s="104">
        <f t="shared" si="117"/>
        <v>0</v>
      </c>
      <c r="DG243" s="39" t="str">
        <f t="shared" si="146"/>
        <v/>
      </c>
      <c r="DH243" s="39" t="str">
        <f t="shared" si="147"/>
        <v/>
      </c>
      <c r="DJ243" s="98">
        <f t="shared" si="116"/>
        <v>0</v>
      </c>
      <c r="DK243" s="93" t="e">
        <f>VLOOKUP(H243,'PORT PRODUCTIVITY 1'!$A$25:$G$83,2,FALSE)</f>
        <v>#N/A</v>
      </c>
      <c r="DL243" s="97" t="str">
        <f t="shared" si="122"/>
        <v/>
      </c>
      <c r="DM243" s="97" t="str">
        <f t="shared" si="123"/>
        <v/>
      </c>
      <c r="DN243" s="97" t="str">
        <f t="shared" si="124"/>
        <v/>
      </c>
      <c r="DO243" s="97" t="str">
        <f t="shared" si="125"/>
        <v/>
      </c>
      <c r="DP243" s="94" t="e">
        <f>VLOOKUP(H243,'PORT PRODUCTIVITY 1'!$A$25:$G$83,3,FALSE)</f>
        <v>#N/A</v>
      </c>
      <c r="DQ243" s="276" t="str">
        <f t="shared" si="126"/>
        <v/>
      </c>
      <c r="DR243" s="276" t="str">
        <f t="shared" si="127"/>
        <v/>
      </c>
      <c r="DS243" s="276" t="str">
        <f t="shared" si="128"/>
        <v/>
      </c>
      <c r="DT243" s="276" t="str">
        <f t="shared" si="129"/>
        <v/>
      </c>
      <c r="DU243" s="276" t="str">
        <f t="shared" si="130"/>
        <v/>
      </c>
      <c r="DV243" s="276" t="str">
        <f t="shared" si="131"/>
        <v/>
      </c>
      <c r="DW243" s="277" t="str">
        <f t="shared" si="118"/>
        <v/>
      </c>
      <c r="DX243" s="278" t="str">
        <f t="shared" si="119"/>
        <v>0</v>
      </c>
      <c r="DY243" s="279" t="str">
        <f t="shared" si="120"/>
        <v>0</v>
      </c>
      <c r="DZ243" s="280" t="str">
        <f t="shared" si="121"/>
        <v/>
      </c>
      <c r="EA243" s="335">
        <f t="shared" si="141"/>
        <v>0</v>
      </c>
      <c r="EB243" s="335">
        <f t="shared" si="142"/>
        <v>0</v>
      </c>
      <c r="EC243" s="335">
        <f t="shared" si="143"/>
        <v>0</v>
      </c>
    </row>
    <row r="244" spans="2:133" ht="27.75" customHeight="1" thickBot="1">
      <c r="B244" s="39"/>
      <c r="C244" s="146"/>
      <c r="D244" s="57"/>
      <c r="E244" s="43"/>
      <c r="F244" s="74"/>
      <c r="G244" s="74"/>
      <c r="H244" s="74"/>
      <c r="I244" s="74"/>
      <c r="J244" s="74"/>
      <c r="K244" s="37"/>
      <c r="L244" s="37"/>
      <c r="M244" s="37"/>
      <c r="N244" s="37"/>
      <c r="O244" s="22"/>
      <c r="P244" s="22"/>
      <c r="Q244" s="42"/>
      <c r="R244" s="39"/>
      <c r="S244" s="39"/>
      <c r="T244" s="39"/>
      <c r="U244" s="321"/>
      <c r="V244" s="330"/>
      <c r="W244" s="317" t="str">
        <f t="shared" si="132"/>
        <v>0</v>
      </c>
      <c r="X244" s="101"/>
      <c r="Y244" s="40"/>
      <c r="Z244" s="41"/>
      <c r="AA244" s="40"/>
      <c r="AB244" s="40"/>
      <c r="AC244" s="40"/>
      <c r="AD244" s="40" t="str">
        <f t="shared" si="115"/>
        <v/>
      </c>
      <c r="AE244" s="186"/>
      <c r="AF244" s="106" t="str">
        <f t="shared" si="148"/>
        <v>0</v>
      </c>
      <c r="AG244" s="99">
        <f t="shared" si="144"/>
        <v>0</v>
      </c>
      <c r="AH244" s="105" t="str">
        <f t="shared" si="145"/>
        <v>0</v>
      </c>
      <c r="AI244" s="106" t="str">
        <f t="shared" si="133"/>
        <v>0</v>
      </c>
      <c r="AJ244" s="99" t="str">
        <f t="shared" si="134"/>
        <v/>
      </c>
      <c r="AK244" s="1" t="str">
        <f t="shared" si="135"/>
        <v/>
      </c>
      <c r="AL244" s="1" t="str">
        <f t="shared" si="136"/>
        <v/>
      </c>
      <c r="AM244" s="1" t="str">
        <f t="shared" si="137"/>
        <v/>
      </c>
      <c r="AN244" s="164" t="str">
        <f t="shared" si="138"/>
        <v/>
      </c>
      <c r="AO244" s="337">
        <f t="shared" si="139"/>
        <v>0</v>
      </c>
      <c r="AP244" s="259"/>
      <c r="AQ244" s="273">
        <f t="shared" si="140"/>
        <v>0</v>
      </c>
      <c r="DF244" s="104">
        <f t="shared" si="117"/>
        <v>0</v>
      </c>
      <c r="DG244" s="39" t="str">
        <f t="shared" si="146"/>
        <v/>
      </c>
      <c r="DH244" s="39" t="str">
        <f t="shared" si="147"/>
        <v/>
      </c>
      <c r="DJ244" s="98">
        <f t="shared" si="116"/>
        <v>0</v>
      </c>
      <c r="DK244" s="93" t="e">
        <f>VLOOKUP(H244,'PORT PRODUCTIVITY 1'!$A$25:$G$83,2,FALSE)</f>
        <v>#N/A</v>
      </c>
      <c r="DL244" s="97" t="str">
        <f t="shared" si="122"/>
        <v/>
      </c>
      <c r="DM244" s="97" t="str">
        <f t="shared" si="123"/>
        <v/>
      </c>
      <c r="DN244" s="97" t="str">
        <f t="shared" si="124"/>
        <v/>
      </c>
      <c r="DO244" s="97" t="str">
        <f t="shared" si="125"/>
        <v/>
      </c>
      <c r="DP244" s="94" t="e">
        <f>VLOOKUP(H244,'PORT PRODUCTIVITY 1'!$A$25:$G$83,3,FALSE)</f>
        <v>#N/A</v>
      </c>
      <c r="DQ244" s="276" t="str">
        <f t="shared" si="126"/>
        <v/>
      </c>
      <c r="DR244" s="276" t="str">
        <f t="shared" si="127"/>
        <v/>
      </c>
      <c r="DS244" s="276" t="str">
        <f t="shared" si="128"/>
        <v/>
      </c>
      <c r="DT244" s="276" t="str">
        <f t="shared" si="129"/>
        <v/>
      </c>
      <c r="DU244" s="276" t="str">
        <f t="shared" si="130"/>
        <v/>
      </c>
      <c r="DV244" s="276" t="str">
        <f t="shared" si="131"/>
        <v/>
      </c>
      <c r="DW244" s="277" t="str">
        <f t="shared" si="118"/>
        <v/>
      </c>
      <c r="DX244" s="278" t="str">
        <f t="shared" si="119"/>
        <v>0</v>
      </c>
      <c r="DY244" s="279" t="str">
        <f t="shared" si="120"/>
        <v>0</v>
      </c>
      <c r="DZ244" s="280" t="str">
        <f t="shared" si="121"/>
        <v/>
      </c>
      <c r="EA244" s="335">
        <f t="shared" si="141"/>
        <v>0</v>
      </c>
      <c r="EB244" s="335">
        <f t="shared" si="142"/>
        <v>0</v>
      </c>
      <c r="EC244" s="335">
        <f t="shared" si="143"/>
        <v>0</v>
      </c>
    </row>
    <row r="245" spans="2:133" ht="27.75" customHeight="1" thickBot="1">
      <c r="B245" s="39"/>
      <c r="C245" s="146"/>
      <c r="D245" s="57"/>
      <c r="E245" s="43"/>
      <c r="F245" s="74"/>
      <c r="G245" s="74"/>
      <c r="H245" s="74"/>
      <c r="I245" s="74"/>
      <c r="J245" s="74"/>
      <c r="K245" s="37"/>
      <c r="L245" s="37"/>
      <c r="M245" s="37"/>
      <c r="N245" s="37"/>
      <c r="O245" s="22"/>
      <c r="P245" s="22"/>
      <c r="Q245" s="42"/>
      <c r="R245" s="39"/>
      <c r="S245" s="39"/>
      <c r="T245" s="39"/>
      <c r="U245" s="321"/>
      <c r="V245" s="330"/>
      <c r="W245" s="317" t="str">
        <f t="shared" si="132"/>
        <v>0</v>
      </c>
      <c r="X245" s="101"/>
      <c r="Y245" s="40"/>
      <c r="Z245" s="41"/>
      <c r="AA245" s="40"/>
      <c r="AB245" s="40"/>
      <c r="AC245" s="40"/>
      <c r="AD245" s="40" t="str">
        <f t="shared" ref="AD245:AD308" si="149">IF(AE245&gt;0, AE245*2,"")</f>
        <v/>
      </c>
      <c r="AE245" s="186"/>
      <c r="AF245" s="106" t="str">
        <f t="shared" si="148"/>
        <v>0</v>
      </c>
      <c r="AG245" s="99">
        <f t="shared" si="144"/>
        <v>0</v>
      </c>
      <c r="AH245" s="105" t="str">
        <f t="shared" si="145"/>
        <v>0</v>
      </c>
      <c r="AI245" s="106" t="str">
        <f t="shared" si="133"/>
        <v>0</v>
      </c>
      <c r="AJ245" s="99" t="str">
        <f t="shared" si="134"/>
        <v/>
      </c>
      <c r="AK245" s="1" t="str">
        <f t="shared" si="135"/>
        <v/>
      </c>
      <c r="AL245" s="1" t="str">
        <f t="shared" si="136"/>
        <v/>
      </c>
      <c r="AM245" s="1" t="str">
        <f t="shared" si="137"/>
        <v/>
      </c>
      <c r="AN245" s="164" t="str">
        <f t="shared" si="138"/>
        <v/>
      </c>
      <c r="AO245" s="337">
        <f t="shared" si="139"/>
        <v>0</v>
      </c>
      <c r="AP245" s="259"/>
      <c r="AQ245" s="273">
        <f t="shared" si="140"/>
        <v>0</v>
      </c>
      <c r="DF245" s="104">
        <f t="shared" si="117"/>
        <v>0</v>
      </c>
      <c r="DG245" s="39" t="str">
        <f t="shared" si="146"/>
        <v/>
      </c>
      <c r="DH245" s="39" t="str">
        <f t="shared" si="147"/>
        <v/>
      </c>
      <c r="DJ245" s="98">
        <f t="shared" si="116"/>
        <v>0</v>
      </c>
      <c r="DK245" s="93" t="e">
        <f>VLOOKUP(H245,'PORT PRODUCTIVITY 1'!$A$25:$G$83,2,FALSE)</f>
        <v>#N/A</v>
      </c>
      <c r="DL245" s="97" t="str">
        <f t="shared" si="122"/>
        <v/>
      </c>
      <c r="DM245" s="97" t="str">
        <f t="shared" si="123"/>
        <v/>
      </c>
      <c r="DN245" s="97" t="str">
        <f t="shared" si="124"/>
        <v/>
      </c>
      <c r="DO245" s="97" t="str">
        <f t="shared" si="125"/>
        <v/>
      </c>
      <c r="DP245" s="94" t="e">
        <f>VLOOKUP(H245,'PORT PRODUCTIVITY 1'!$A$25:$G$83,3,FALSE)</f>
        <v>#N/A</v>
      </c>
      <c r="DQ245" s="276" t="str">
        <f t="shared" si="126"/>
        <v/>
      </c>
      <c r="DR245" s="276" t="str">
        <f t="shared" si="127"/>
        <v/>
      </c>
      <c r="DS245" s="276" t="str">
        <f t="shared" si="128"/>
        <v/>
      </c>
      <c r="DT245" s="276" t="str">
        <f t="shared" si="129"/>
        <v/>
      </c>
      <c r="DU245" s="276" t="str">
        <f t="shared" si="130"/>
        <v/>
      </c>
      <c r="DV245" s="276" t="str">
        <f t="shared" si="131"/>
        <v/>
      </c>
      <c r="DW245" s="277" t="str">
        <f t="shared" si="118"/>
        <v/>
      </c>
      <c r="DX245" s="278" t="str">
        <f t="shared" si="119"/>
        <v>0</v>
      </c>
      <c r="DY245" s="279" t="str">
        <f t="shared" si="120"/>
        <v>0</v>
      </c>
      <c r="DZ245" s="280" t="str">
        <f t="shared" si="121"/>
        <v/>
      </c>
      <c r="EA245" s="335">
        <f t="shared" si="141"/>
        <v>0</v>
      </c>
      <c r="EB245" s="335">
        <f t="shared" si="142"/>
        <v>0</v>
      </c>
      <c r="EC245" s="335">
        <f t="shared" si="143"/>
        <v>0</v>
      </c>
    </row>
    <row r="246" spans="2:133" ht="27.75" customHeight="1" thickBot="1">
      <c r="B246" s="39"/>
      <c r="C246" s="146"/>
      <c r="D246" s="57"/>
      <c r="E246" s="43"/>
      <c r="F246" s="74"/>
      <c r="G246" s="74"/>
      <c r="H246" s="74"/>
      <c r="I246" s="74"/>
      <c r="J246" s="74"/>
      <c r="K246" s="37"/>
      <c r="L246" s="37"/>
      <c r="M246" s="37"/>
      <c r="N246" s="37"/>
      <c r="O246" s="22"/>
      <c r="P246" s="22"/>
      <c r="Q246" s="42"/>
      <c r="R246" s="39"/>
      <c r="S246" s="39"/>
      <c r="T246" s="39"/>
      <c r="U246" s="321"/>
      <c r="V246" s="330"/>
      <c r="W246" s="317" t="str">
        <f t="shared" si="132"/>
        <v>0</v>
      </c>
      <c r="X246" s="101"/>
      <c r="Y246" s="40"/>
      <c r="Z246" s="41"/>
      <c r="AA246" s="40"/>
      <c r="AB246" s="40"/>
      <c r="AC246" s="40"/>
      <c r="AD246" s="40" t="str">
        <f t="shared" si="149"/>
        <v/>
      </c>
      <c r="AE246" s="186"/>
      <c r="AF246" s="106" t="str">
        <f t="shared" si="148"/>
        <v>0</v>
      </c>
      <c r="AG246" s="99">
        <f t="shared" si="144"/>
        <v>0</v>
      </c>
      <c r="AH246" s="105" t="str">
        <f t="shared" si="145"/>
        <v>0</v>
      </c>
      <c r="AI246" s="106" t="str">
        <f t="shared" si="133"/>
        <v>0</v>
      </c>
      <c r="AJ246" s="99" t="str">
        <f t="shared" si="134"/>
        <v/>
      </c>
      <c r="AK246" s="1" t="str">
        <f t="shared" si="135"/>
        <v/>
      </c>
      <c r="AL246" s="1" t="str">
        <f t="shared" si="136"/>
        <v/>
      </c>
      <c r="AM246" s="1" t="str">
        <f t="shared" si="137"/>
        <v/>
      </c>
      <c r="AN246" s="164" t="str">
        <f t="shared" si="138"/>
        <v/>
      </c>
      <c r="AO246" s="337">
        <f t="shared" si="139"/>
        <v>0</v>
      </c>
      <c r="AP246" s="259"/>
      <c r="AQ246" s="273">
        <f t="shared" si="140"/>
        <v>0</v>
      </c>
      <c r="DF246" s="104">
        <f t="shared" si="117"/>
        <v>0</v>
      </c>
      <c r="DG246" s="39" t="str">
        <f t="shared" si="146"/>
        <v/>
      </c>
      <c r="DH246" s="39" t="str">
        <f t="shared" si="147"/>
        <v/>
      </c>
      <c r="DJ246" s="98">
        <f t="shared" si="116"/>
        <v>0</v>
      </c>
      <c r="DK246" s="93" t="e">
        <f>VLOOKUP(H246,'PORT PRODUCTIVITY 1'!$A$25:$G$83,2,FALSE)</f>
        <v>#N/A</v>
      </c>
      <c r="DL246" s="97" t="str">
        <f t="shared" si="122"/>
        <v/>
      </c>
      <c r="DM246" s="97" t="str">
        <f t="shared" si="123"/>
        <v/>
      </c>
      <c r="DN246" s="97" t="str">
        <f t="shared" si="124"/>
        <v/>
      </c>
      <c r="DO246" s="97" t="str">
        <f t="shared" si="125"/>
        <v/>
      </c>
      <c r="DP246" s="94" t="e">
        <f>VLOOKUP(H246,'PORT PRODUCTIVITY 1'!$A$25:$G$83,3,FALSE)</f>
        <v>#N/A</v>
      </c>
      <c r="DQ246" s="276" t="str">
        <f t="shared" si="126"/>
        <v/>
      </c>
      <c r="DR246" s="276" t="str">
        <f t="shared" si="127"/>
        <v/>
      </c>
      <c r="DS246" s="276" t="str">
        <f t="shared" si="128"/>
        <v/>
      </c>
      <c r="DT246" s="276" t="str">
        <f t="shared" si="129"/>
        <v/>
      </c>
      <c r="DU246" s="276" t="str">
        <f t="shared" si="130"/>
        <v/>
      </c>
      <c r="DV246" s="276" t="str">
        <f t="shared" si="131"/>
        <v/>
      </c>
      <c r="DW246" s="277" t="str">
        <f t="shared" si="118"/>
        <v/>
      </c>
      <c r="DX246" s="278" t="str">
        <f t="shared" si="119"/>
        <v>0</v>
      </c>
      <c r="DY246" s="279" t="str">
        <f t="shared" si="120"/>
        <v>0</v>
      </c>
      <c r="DZ246" s="280" t="str">
        <f t="shared" si="121"/>
        <v/>
      </c>
      <c r="EA246" s="335">
        <f t="shared" si="141"/>
        <v>0</v>
      </c>
      <c r="EB246" s="335">
        <f t="shared" si="142"/>
        <v>0</v>
      </c>
      <c r="EC246" s="335">
        <f t="shared" si="143"/>
        <v>0</v>
      </c>
    </row>
    <row r="247" spans="2:133" ht="27.75" customHeight="1" thickBot="1">
      <c r="B247" s="39"/>
      <c r="C247" s="146"/>
      <c r="D247" s="57"/>
      <c r="E247" s="43"/>
      <c r="F247" s="74"/>
      <c r="G247" s="74"/>
      <c r="H247" s="74"/>
      <c r="I247" s="74"/>
      <c r="J247" s="74"/>
      <c r="K247" s="37"/>
      <c r="L247" s="37"/>
      <c r="M247" s="37"/>
      <c r="N247" s="37"/>
      <c r="O247" s="22"/>
      <c r="P247" s="22"/>
      <c r="Q247" s="42"/>
      <c r="R247" s="39"/>
      <c r="S247" s="39"/>
      <c r="T247" s="39"/>
      <c r="U247" s="321"/>
      <c r="V247" s="330"/>
      <c r="W247" s="317" t="str">
        <f t="shared" si="132"/>
        <v>0</v>
      </c>
      <c r="X247" s="101"/>
      <c r="Y247" s="40"/>
      <c r="Z247" s="41"/>
      <c r="AA247" s="40"/>
      <c r="AB247" s="40"/>
      <c r="AC247" s="40"/>
      <c r="AD247" s="40" t="str">
        <f t="shared" si="149"/>
        <v/>
      </c>
      <c r="AE247" s="186"/>
      <c r="AF247" s="106" t="str">
        <f t="shared" si="148"/>
        <v>0</v>
      </c>
      <c r="AG247" s="99">
        <f t="shared" si="144"/>
        <v>0</v>
      </c>
      <c r="AH247" s="105" t="str">
        <f t="shared" si="145"/>
        <v>0</v>
      </c>
      <c r="AI247" s="106" t="str">
        <f t="shared" si="133"/>
        <v>0</v>
      </c>
      <c r="AJ247" s="99" t="str">
        <f t="shared" si="134"/>
        <v/>
      </c>
      <c r="AK247" s="1" t="str">
        <f t="shared" si="135"/>
        <v/>
      </c>
      <c r="AL247" s="1" t="str">
        <f t="shared" si="136"/>
        <v/>
      </c>
      <c r="AM247" s="1" t="str">
        <f t="shared" si="137"/>
        <v/>
      </c>
      <c r="AN247" s="164" t="str">
        <f t="shared" si="138"/>
        <v/>
      </c>
      <c r="AO247" s="337">
        <f t="shared" si="139"/>
        <v>0</v>
      </c>
      <c r="AP247" s="259"/>
      <c r="AQ247" s="273">
        <f t="shared" si="140"/>
        <v>0</v>
      </c>
      <c r="DF247" s="104">
        <f t="shared" si="117"/>
        <v>0</v>
      </c>
      <c r="DG247" s="39" t="str">
        <f t="shared" si="146"/>
        <v/>
      </c>
      <c r="DH247" s="39" t="str">
        <f t="shared" si="147"/>
        <v/>
      </c>
      <c r="DJ247" s="98">
        <f t="shared" si="116"/>
        <v>0</v>
      </c>
      <c r="DK247" s="93" t="e">
        <f>VLOOKUP(H247,'PORT PRODUCTIVITY 1'!$A$25:$G$83,2,FALSE)</f>
        <v>#N/A</v>
      </c>
      <c r="DL247" s="97" t="str">
        <f t="shared" si="122"/>
        <v/>
      </c>
      <c r="DM247" s="97" t="str">
        <f t="shared" si="123"/>
        <v/>
      </c>
      <c r="DN247" s="97" t="str">
        <f t="shared" si="124"/>
        <v/>
      </c>
      <c r="DO247" s="97" t="str">
        <f t="shared" si="125"/>
        <v/>
      </c>
      <c r="DP247" s="94" t="e">
        <f>VLOOKUP(H247,'PORT PRODUCTIVITY 1'!$A$25:$G$83,3,FALSE)</f>
        <v>#N/A</v>
      </c>
      <c r="DQ247" s="276" t="str">
        <f t="shared" si="126"/>
        <v/>
      </c>
      <c r="DR247" s="276" t="str">
        <f t="shared" si="127"/>
        <v/>
      </c>
      <c r="DS247" s="276" t="str">
        <f t="shared" si="128"/>
        <v/>
      </c>
      <c r="DT247" s="276" t="str">
        <f t="shared" si="129"/>
        <v/>
      </c>
      <c r="DU247" s="276" t="str">
        <f t="shared" si="130"/>
        <v/>
      </c>
      <c r="DV247" s="276" t="str">
        <f t="shared" si="131"/>
        <v/>
      </c>
      <c r="DW247" s="277" t="str">
        <f t="shared" si="118"/>
        <v/>
      </c>
      <c r="DX247" s="278" t="str">
        <f t="shared" si="119"/>
        <v>0</v>
      </c>
      <c r="DY247" s="279" t="str">
        <f t="shared" si="120"/>
        <v>0</v>
      </c>
      <c r="DZ247" s="280" t="str">
        <f t="shared" si="121"/>
        <v/>
      </c>
      <c r="EA247" s="335">
        <f t="shared" si="141"/>
        <v>0</v>
      </c>
      <c r="EB247" s="335">
        <f t="shared" si="142"/>
        <v>0</v>
      </c>
      <c r="EC247" s="335">
        <f t="shared" si="143"/>
        <v>0</v>
      </c>
    </row>
    <row r="248" spans="2:133" ht="27.75" customHeight="1" thickBot="1">
      <c r="B248" s="39"/>
      <c r="C248" s="146"/>
      <c r="D248" s="57"/>
      <c r="E248" s="43"/>
      <c r="F248" s="74"/>
      <c r="G248" s="74"/>
      <c r="H248" s="74"/>
      <c r="I248" s="74"/>
      <c r="J248" s="74"/>
      <c r="K248" s="37"/>
      <c r="L248" s="37"/>
      <c r="M248" s="37"/>
      <c r="N248" s="37"/>
      <c r="O248" s="22"/>
      <c r="P248" s="22"/>
      <c r="Q248" s="42"/>
      <c r="R248" s="39"/>
      <c r="S248" s="39"/>
      <c r="T248" s="39"/>
      <c r="U248" s="321"/>
      <c r="V248" s="330"/>
      <c r="W248" s="317" t="str">
        <f t="shared" si="132"/>
        <v>0</v>
      </c>
      <c r="X248" s="101"/>
      <c r="Y248" s="40"/>
      <c r="Z248" s="41"/>
      <c r="AA248" s="40"/>
      <c r="AB248" s="40"/>
      <c r="AC248" s="40"/>
      <c r="AD248" s="40" t="str">
        <f t="shared" si="149"/>
        <v/>
      </c>
      <c r="AE248" s="186"/>
      <c r="AF248" s="106" t="str">
        <f t="shared" si="148"/>
        <v>0</v>
      </c>
      <c r="AG248" s="99">
        <f t="shared" si="144"/>
        <v>0</v>
      </c>
      <c r="AH248" s="105" t="str">
        <f t="shared" si="145"/>
        <v>0</v>
      </c>
      <c r="AI248" s="106" t="str">
        <f t="shared" si="133"/>
        <v>0</v>
      </c>
      <c r="AJ248" s="99" t="str">
        <f t="shared" si="134"/>
        <v/>
      </c>
      <c r="AK248" s="1" t="str">
        <f t="shared" si="135"/>
        <v/>
      </c>
      <c r="AL248" s="1" t="str">
        <f t="shared" si="136"/>
        <v/>
      </c>
      <c r="AM248" s="1" t="str">
        <f t="shared" si="137"/>
        <v/>
      </c>
      <c r="AN248" s="164" t="str">
        <f t="shared" si="138"/>
        <v/>
      </c>
      <c r="AO248" s="337">
        <f t="shared" si="139"/>
        <v>0</v>
      </c>
      <c r="AP248" s="259"/>
      <c r="AQ248" s="273">
        <f t="shared" si="140"/>
        <v>0</v>
      </c>
      <c r="DF248" s="104">
        <f t="shared" si="117"/>
        <v>0</v>
      </c>
      <c r="DG248" s="39" t="str">
        <f t="shared" si="146"/>
        <v/>
      </c>
      <c r="DH248" s="39" t="str">
        <f t="shared" si="147"/>
        <v/>
      </c>
      <c r="DJ248" s="98">
        <f t="shared" si="116"/>
        <v>0</v>
      </c>
      <c r="DK248" s="93" t="e">
        <f>VLOOKUP(H248,'PORT PRODUCTIVITY 1'!$A$25:$G$83,2,FALSE)</f>
        <v>#N/A</v>
      </c>
      <c r="DL248" s="97" t="str">
        <f t="shared" si="122"/>
        <v/>
      </c>
      <c r="DM248" s="97" t="str">
        <f t="shared" si="123"/>
        <v/>
      </c>
      <c r="DN248" s="97" t="str">
        <f t="shared" si="124"/>
        <v/>
      </c>
      <c r="DO248" s="97" t="str">
        <f t="shared" si="125"/>
        <v/>
      </c>
      <c r="DP248" s="94" t="e">
        <f>VLOOKUP(H248,'PORT PRODUCTIVITY 1'!$A$25:$G$83,3,FALSE)</f>
        <v>#N/A</v>
      </c>
      <c r="DQ248" s="276" t="str">
        <f t="shared" si="126"/>
        <v/>
      </c>
      <c r="DR248" s="276" t="str">
        <f t="shared" si="127"/>
        <v/>
      </c>
      <c r="DS248" s="276" t="str">
        <f t="shared" si="128"/>
        <v/>
      </c>
      <c r="DT248" s="276" t="str">
        <f t="shared" si="129"/>
        <v/>
      </c>
      <c r="DU248" s="276" t="str">
        <f t="shared" si="130"/>
        <v/>
      </c>
      <c r="DV248" s="276" t="str">
        <f t="shared" si="131"/>
        <v/>
      </c>
      <c r="DW248" s="277" t="str">
        <f t="shared" si="118"/>
        <v/>
      </c>
      <c r="DX248" s="278" t="str">
        <f t="shared" si="119"/>
        <v>0</v>
      </c>
      <c r="DY248" s="279" t="str">
        <f t="shared" si="120"/>
        <v>0</v>
      </c>
      <c r="DZ248" s="280" t="str">
        <f t="shared" si="121"/>
        <v/>
      </c>
      <c r="EA248" s="335">
        <f t="shared" si="141"/>
        <v>0</v>
      </c>
      <c r="EB248" s="335">
        <f t="shared" si="142"/>
        <v>0</v>
      </c>
      <c r="EC248" s="335">
        <f t="shared" si="143"/>
        <v>0</v>
      </c>
    </row>
    <row r="249" spans="2:133" ht="27.75" customHeight="1" thickBot="1">
      <c r="B249" s="39"/>
      <c r="C249" s="146"/>
      <c r="D249" s="57"/>
      <c r="E249" s="43"/>
      <c r="F249" s="74"/>
      <c r="G249" s="74"/>
      <c r="H249" s="74"/>
      <c r="I249" s="74"/>
      <c r="J249" s="74"/>
      <c r="K249" s="37"/>
      <c r="L249" s="37"/>
      <c r="M249" s="37"/>
      <c r="N249" s="37"/>
      <c r="O249" s="22"/>
      <c r="P249" s="22"/>
      <c r="Q249" s="42"/>
      <c r="R249" s="39"/>
      <c r="S249" s="39"/>
      <c r="T249" s="39"/>
      <c r="U249" s="321"/>
      <c r="V249" s="330"/>
      <c r="W249" s="317" t="str">
        <f t="shared" si="132"/>
        <v>0</v>
      </c>
      <c r="X249" s="101"/>
      <c r="Y249" s="40"/>
      <c r="Z249" s="41"/>
      <c r="AA249" s="40"/>
      <c r="AB249" s="40"/>
      <c r="AC249" s="40"/>
      <c r="AD249" s="40" t="str">
        <f t="shared" si="149"/>
        <v/>
      </c>
      <c r="AE249" s="186"/>
      <c r="AF249" s="106" t="str">
        <f t="shared" si="148"/>
        <v>0</v>
      </c>
      <c r="AG249" s="99">
        <f t="shared" si="144"/>
        <v>0</v>
      </c>
      <c r="AH249" s="105" t="str">
        <f t="shared" si="145"/>
        <v>0</v>
      </c>
      <c r="AI249" s="106" t="str">
        <f t="shared" si="133"/>
        <v>0</v>
      </c>
      <c r="AJ249" s="99" t="str">
        <f t="shared" si="134"/>
        <v/>
      </c>
      <c r="AK249" s="1" t="str">
        <f t="shared" si="135"/>
        <v/>
      </c>
      <c r="AL249" s="1" t="str">
        <f t="shared" si="136"/>
        <v/>
      </c>
      <c r="AM249" s="1" t="str">
        <f t="shared" si="137"/>
        <v/>
      </c>
      <c r="AN249" s="164" t="str">
        <f t="shared" si="138"/>
        <v/>
      </c>
      <c r="AO249" s="337">
        <f t="shared" si="139"/>
        <v>0</v>
      </c>
      <c r="AP249" s="259"/>
      <c r="AQ249" s="273">
        <f t="shared" si="140"/>
        <v>0</v>
      </c>
      <c r="DF249" s="104">
        <f t="shared" si="117"/>
        <v>0</v>
      </c>
      <c r="DG249" s="39" t="str">
        <f t="shared" si="146"/>
        <v/>
      </c>
      <c r="DH249" s="39" t="str">
        <f t="shared" si="147"/>
        <v/>
      </c>
      <c r="DJ249" s="98">
        <f t="shared" si="116"/>
        <v>0</v>
      </c>
      <c r="DK249" s="93" t="e">
        <f>VLOOKUP(H249,'PORT PRODUCTIVITY 1'!$A$25:$G$83,2,FALSE)</f>
        <v>#N/A</v>
      </c>
      <c r="DL249" s="97" t="str">
        <f t="shared" si="122"/>
        <v/>
      </c>
      <c r="DM249" s="97" t="str">
        <f t="shared" si="123"/>
        <v/>
      </c>
      <c r="DN249" s="97" t="str">
        <f t="shared" si="124"/>
        <v/>
      </c>
      <c r="DO249" s="97" t="str">
        <f t="shared" si="125"/>
        <v/>
      </c>
      <c r="DP249" s="94" t="e">
        <f>VLOOKUP(H249,'PORT PRODUCTIVITY 1'!$A$25:$G$83,3,FALSE)</f>
        <v>#N/A</v>
      </c>
      <c r="DQ249" s="276" t="str">
        <f t="shared" si="126"/>
        <v/>
      </c>
      <c r="DR249" s="276" t="str">
        <f t="shared" si="127"/>
        <v/>
      </c>
      <c r="DS249" s="276" t="str">
        <f t="shared" si="128"/>
        <v/>
      </c>
      <c r="DT249" s="276" t="str">
        <f t="shared" si="129"/>
        <v/>
      </c>
      <c r="DU249" s="276" t="str">
        <f t="shared" si="130"/>
        <v/>
      </c>
      <c r="DV249" s="276" t="str">
        <f t="shared" si="131"/>
        <v/>
      </c>
      <c r="DW249" s="277" t="str">
        <f t="shared" si="118"/>
        <v/>
      </c>
      <c r="DX249" s="278" t="str">
        <f t="shared" si="119"/>
        <v>0</v>
      </c>
      <c r="DY249" s="279" t="str">
        <f t="shared" si="120"/>
        <v>0</v>
      </c>
      <c r="DZ249" s="280" t="str">
        <f t="shared" si="121"/>
        <v/>
      </c>
      <c r="EA249" s="335">
        <f t="shared" si="141"/>
        <v>0</v>
      </c>
      <c r="EB249" s="335">
        <f t="shared" si="142"/>
        <v>0</v>
      </c>
      <c r="EC249" s="335">
        <f t="shared" si="143"/>
        <v>0</v>
      </c>
    </row>
    <row r="250" spans="2:133" ht="27.75" customHeight="1" thickBot="1">
      <c r="B250" s="39"/>
      <c r="C250" s="146"/>
      <c r="D250" s="57"/>
      <c r="E250" s="43"/>
      <c r="F250" s="74"/>
      <c r="G250" s="74"/>
      <c r="H250" s="74"/>
      <c r="I250" s="74"/>
      <c r="J250" s="74"/>
      <c r="K250" s="37"/>
      <c r="L250" s="37"/>
      <c r="M250" s="37"/>
      <c r="N250" s="37"/>
      <c r="O250" s="22"/>
      <c r="P250" s="22"/>
      <c r="Q250" s="42"/>
      <c r="R250" s="39"/>
      <c r="S250" s="39"/>
      <c r="T250" s="39"/>
      <c r="U250" s="321"/>
      <c r="V250" s="330"/>
      <c r="W250" s="317" t="str">
        <f t="shared" si="132"/>
        <v>0</v>
      </c>
      <c r="X250" s="101"/>
      <c r="Y250" s="40"/>
      <c r="Z250" s="41"/>
      <c r="AA250" s="40"/>
      <c r="AB250" s="40"/>
      <c r="AC250" s="40"/>
      <c r="AD250" s="40" t="str">
        <f t="shared" si="149"/>
        <v/>
      </c>
      <c r="AE250" s="186"/>
      <c r="AF250" s="106" t="str">
        <f t="shared" si="148"/>
        <v>0</v>
      </c>
      <c r="AG250" s="99">
        <f t="shared" si="144"/>
        <v>0</v>
      </c>
      <c r="AH250" s="105" t="str">
        <f t="shared" si="145"/>
        <v>0</v>
      </c>
      <c r="AI250" s="106" t="str">
        <f t="shared" si="133"/>
        <v>0</v>
      </c>
      <c r="AJ250" s="99" t="str">
        <f t="shared" si="134"/>
        <v/>
      </c>
      <c r="AK250" s="1" t="str">
        <f t="shared" si="135"/>
        <v/>
      </c>
      <c r="AL250" s="1" t="str">
        <f t="shared" si="136"/>
        <v/>
      </c>
      <c r="AM250" s="1" t="str">
        <f t="shared" si="137"/>
        <v/>
      </c>
      <c r="AN250" s="164" t="str">
        <f t="shared" si="138"/>
        <v/>
      </c>
      <c r="AO250" s="337">
        <f t="shared" si="139"/>
        <v>0</v>
      </c>
      <c r="AP250" s="259"/>
      <c r="AQ250" s="273">
        <f t="shared" si="140"/>
        <v>0</v>
      </c>
      <c r="DF250" s="104">
        <f t="shared" si="117"/>
        <v>0</v>
      </c>
      <c r="DG250" s="39" t="str">
        <f t="shared" si="146"/>
        <v/>
      </c>
      <c r="DH250" s="39" t="str">
        <f t="shared" si="147"/>
        <v/>
      </c>
      <c r="DJ250" s="98">
        <f t="shared" si="116"/>
        <v>0</v>
      </c>
      <c r="DK250" s="93" t="e">
        <f>VLOOKUP(H250,'PORT PRODUCTIVITY 1'!$A$25:$G$83,2,FALSE)</f>
        <v>#N/A</v>
      </c>
      <c r="DL250" s="97" t="str">
        <f t="shared" si="122"/>
        <v/>
      </c>
      <c r="DM250" s="97" t="str">
        <f t="shared" si="123"/>
        <v/>
      </c>
      <c r="DN250" s="97" t="str">
        <f t="shared" si="124"/>
        <v/>
      </c>
      <c r="DO250" s="97" t="str">
        <f t="shared" si="125"/>
        <v/>
      </c>
      <c r="DP250" s="94" t="e">
        <f>VLOOKUP(H250,'PORT PRODUCTIVITY 1'!$A$25:$G$83,3,FALSE)</f>
        <v>#N/A</v>
      </c>
      <c r="DQ250" s="276" t="str">
        <f t="shared" si="126"/>
        <v/>
      </c>
      <c r="DR250" s="276" t="str">
        <f t="shared" si="127"/>
        <v/>
      </c>
      <c r="DS250" s="276" t="str">
        <f t="shared" si="128"/>
        <v/>
      </c>
      <c r="DT250" s="276" t="str">
        <f t="shared" si="129"/>
        <v/>
      </c>
      <c r="DU250" s="276" t="str">
        <f t="shared" si="130"/>
        <v/>
      </c>
      <c r="DV250" s="276" t="str">
        <f t="shared" si="131"/>
        <v/>
      </c>
      <c r="DW250" s="277" t="str">
        <f t="shared" si="118"/>
        <v/>
      </c>
      <c r="DX250" s="278" t="str">
        <f t="shared" si="119"/>
        <v>0</v>
      </c>
      <c r="DY250" s="279" t="str">
        <f t="shared" si="120"/>
        <v>0</v>
      </c>
      <c r="DZ250" s="280" t="str">
        <f t="shared" si="121"/>
        <v/>
      </c>
      <c r="EA250" s="335">
        <f t="shared" si="141"/>
        <v>0</v>
      </c>
      <c r="EB250" s="335">
        <f t="shared" si="142"/>
        <v>0</v>
      </c>
      <c r="EC250" s="335">
        <f t="shared" si="143"/>
        <v>0</v>
      </c>
    </row>
    <row r="251" spans="2:133" ht="27.75" customHeight="1" thickBot="1">
      <c r="B251" s="39"/>
      <c r="C251" s="146"/>
      <c r="D251" s="57"/>
      <c r="E251" s="43"/>
      <c r="F251" s="74"/>
      <c r="G251" s="74"/>
      <c r="H251" s="74"/>
      <c r="I251" s="74"/>
      <c r="J251" s="74"/>
      <c r="K251" s="37"/>
      <c r="L251" s="37"/>
      <c r="M251" s="37"/>
      <c r="N251" s="37"/>
      <c r="O251" s="22"/>
      <c r="P251" s="22"/>
      <c r="Q251" s="42"/>
      <c r="R251" s="39"/>
      <c r="S251" s="39"/>
      <c r="T251" s="39"/>
      <c r="U251" s="321"/>
      <c r="V251" s="330"/>
      <c r="W251" s="317" t="str">
        <f t="shared" si="132"/>
        <v>0</v>
      </c>
      <c r="X251" s="101"/>
      <c r="Y251" s="40"/>
      <c r="Z251" s="41"/>
      <c r="AA251" s="40"/>
      <c r="AB251" s="40"/>
      <c r="AC251" s="40"/>
      <c r="AD251" s="40" t="str">
        <f t="shared" si="149"/>
        <v/>
      </c>
      <c r="AE251" s="186"/>
      <c r="AF251" s="106" t="str">
        <f t="shared" si="148"/>
        <v>0</v>
      </c>
      <c r="AG251" s="99">
        <f t="shared" si="144"/>
        <v>0</v>
      </c>
      <c r="AH251" s="105" t="str">
        <f t="shared" si="145"/>
        <v>0</v>
      </c>
      <c r="AI251" s="106" t="str">
        <f t="shared" si="133"/>
        <v>0</v>
      </c>
      <c r="AJ251" s="99" t="str">
        <f t="shared" si="134"/>
        <v/>
      </c>
      <c r="AK251" s="1" t="str">
        <f t="shared" si="135"/>
        <v/>
      </c>
      <c r="AL251" s="1" t="str">
        <f t="shared" si="136"/>
        <v/>
      </c>
      <c r="AM251" s="1" t="str">
        <f t="shared" si="137"/>
        <v/>
      </c>
      <c r="AN251" s="164" t="str">
        <f t="shared" si="138"/>
        <v/>
      </c>
      <c r="AO251" s="337">
        <f t="shared" si="139"/>
        <v>0</v>
      </c>
      <c r="AP251" s="259"/>
      <c r="AQ251" s="273">
        <f t="shared" si="140"/>
        <v>0</v>
      </c>
      <c r="DF251" s="104">
        <f t="shared" si="117"/>
        <v>0</v>
      </c>
      <c r="DG251" s="39" t="str">
        <f t="shared" si="146"/>
        <v/>
      </c>
      <c r="DH251" s="39" t="str">
        <f t="shared" si="147"/>
        <v/>
      </c>
      <c r="DJ251" s="98">
        <f t="shared" si="116"/>
        <v>0</v>
      </c>
      <c r="DK251" s="93" t="e">
        <f>VLOOKUP(H251,'PORT PRODUCTIVITY 1'!$A$25:$G$83,2,FALSE)</f>
        <v>#N/A</v>
      </c>
      <c r="DL251" s="97" t="str">
        <f t="shared" si="122"/>
        <v/>
      </c>
      <c r="DM251" s="97" t="str">
        <f t="shared" si="123"/>
        <v/>
      </c>
      <c r="DN251" s="97" t="str">
        <f t="shared" si="124"/>
        <v/>
      </c>
      <c r="DO251" s="97" t="str">
        <f t="shared" si="125"/>
        <v/>
      </c>
      <c r="DP251" s="94" t="e">
        <f>VLOOKUP(H251,'PORT PRODUCTIVITY 1'!$A$25:$G$83,3,FALSE)</f>
        <v>#N/A</v>
      </c>
      <c r="DQ251" s="276" t="str">
        <f t="shared" si="126"/>
        <v/>
      </c>
      <c r="DR251" s="276" t="str">
        <f t="shared" si="127"/>
        <v/>
      </c>
      <c r="DS251" s="276" t="str">
        <f t="shared" si="128"/>
        <v/>
      </c>
      <c r="DT251" s="276" t="str">
        <f t="shared" si="129"/>
        <v/>
      </c>
      <c r="DU251" s="276" t="str">
        <f t="shared" si="130"/>
        <v/>
      </c>
      <c r="DV251" s="276" t="str">
        <f t="shared" si="131"/>
        <v/>
      </c>
      <c r="DW251" s="277" t="str">
        <f t="shared" si="118"/>
        <v/>
      </c>
      <c r="DX251" s="278" t="str">
        <f t="shared" si="119"/>
        <v>0</v>
      </c>
      <c r="DY251" s="279" t="str">
        <f t="shared" si="120"/>
        <v>0</v>
      </c>
      <c r="DZ251" s="280" t="str">
        <f t="shared" si="121"/>
        <v/>
      </c>
      <c r="EA251" s="335">
        <f t="shared" si="141"/>
        <v>0</v>
      </c>
      <c r="EB251" s="335">
        <f t="shared" si="142"/>
        <v>0</v>
      </c>
      <c r="EC251" s="335">
        <f t="shared" si="143"/>
        <v>0</v>
      </c>
    </row>
    <row r="252" spans="2:133" ht="27.75" customHeight="1" thickBot="1">
      <c r="B252" s="39"/>
      <c r="C252" s="146"/>
      <c r="D252" s="57"/>
      <c r="E252" s="43"/>
      <c r="F252" s="74"/>
      <c r="G252" s="74"/>
      <c r="H252" s="74"/>
      <c r="I252" s="74"/>
      <c r="J252" s="74"/>
      <c r="K252" s="37"/>
      <c r="L252" s="37"/>
      <c r="M252" s="37"/>
      <c r="N252" s="37"/>
      <c r="O252" s="22"/>
      <c r="P252" s="22"/>
      <c r="Q252" s="42"/>
      <c r="R252" s="39"/>
      <c r="S252" s="39"/>
      <c r="T252" s="39"/>
      <c r="U252" s="321"/>
      <c r="V252" s="330"/>
      <c r="W252" s="317" t="str">
        <f t="shared" si="132"/>
        <v>0</v>
      </c>
      <c r="X252" s="101"/>
      <c r="Y252" s="40"/>
      <c r="Z252" s="41"/>
      <c r="AA252" s="40"/>
      <c r="AB252" s="40"/>
      <c r="AC252" s="40"/>
      <c r="AD252" s="40" t="str">
        <f t="shared" si="149"/>
        <v/>
      </c>
      <c r="AE252" s="186"/>
      <c r="AF252" s="106" t="str">
        <f t="shared" si="148"/>
        <v>0</v>
      </c>
      <c r="AG252" s="99">
        <f t="shared" si="144"/>
        <v>0</v>
      </c>
      <c r="AH252" s="105" t="str">
        <f t="shared" si="145"/>
        <v>0</v>
      </c>
      <c r="AI252" s="106" t="str">
        <f t="shared" si="133"/>
        <v>0</v>
      </c>
      <c r="AJ252" s="99" t="str">
        <f t="shared" si="134"/>
        <v/>
      </c>
      <c r="AK252" s="1" t="str">
        <f t="shared" si="135"/>
        <v/>
      </c>
      <c r="AL252" s="1" t="str">
        <f t="shared" si="136"/>
        <v/>
      </c>
      <c r="AM252" s="1" t="str">
        <f t="shared" si="137"/>
        <v/>
      </c>
      <c r="AN252" s="164" t="str">
        <f t="shared" si="138"/>
        <v/>
      </c>
      <c r="AO252" s="337">
        <f t="shared" si="139"/>
        <v>0</v>
      </c>
      <c r="AP252" s="259"/>
      <c r="AQ252" s="273">
        <f t="shared" si="140"/>
        <v>0</v>
      </c>
      <c r="DF252" s="104">
        <f t="shared" si="117"/>
        <v>0</v>
      </c>
      <c r="DG252" s="39" t="str">
        <f t="shared" si="146"/>
        <v/>
      </c>
      <c r="DH252" s="39" t="str">
        <f t="shared" si="147"/>
        <v/>
      </c>
      <c r="DJ252" s="98">
        <f t="shared" si="116"/>
        <v>0</v>
      </c>
      <c r="DK252" s="93" t="e">
        <f>VLOOKUP(H252,'PORT PRODUCTIVITY 1'!$A$25:$G$83,2,FALSE)</f>
        <v>#N/A</v>
      </c>
      <c r="DL252" s="97" t="str">
        <f t="shared" si="122"/>
        <v/>
      </c>
      <c r="DM252" s="97" t="str">
        <f t="shared" si="123"/>
        <v/>
      </c>
      <c r="DN252" s="97" t="str">
        <f t="shared" si="124"/>
        <v/>
      </c>
      <c r="DO252" s="97" t="str">
        <f t="shared" si="125"/>
        <v/>
      </c>
      <c r="DP252" s="94" t="e">
        <f>VLOOKUP(H252,'PORT PRODUCTIVITY 1'!$A$25:$G$83,3,FALSE)</f>
        <v>#N/A</v>
      </c>
      <c r="DQ252" s="276" t="str">
        <f t="shared" si="126"/>
        <v/>
      </c>
      <c r="DR252" s="276" t="str">
        <f t="shared" si="127"/>
        <v/>
      </c>
      <c r="DS252" s="276" t="str">
        <f t="shared" si="128"/>
        <v/>
      </c>
      <c r="DT252" s="276" t="str">
        <f t="shared" si="129"/>
        <v/>
      </c>
      <c r="DU252" s="276" t="str">
        <f t="shared" si="130"/>
        <v/>
      </c>
      <c r="DV252" s="276" t="str">
        <f t="shared" si="131"/>
        <v/>
      </c>
      <c r="DW252" s="277" t="str">
        <f t="shared" si="118"/>
        <v/>
      </c>
      <c r="DX252" s="278" t="str">
        <f t="shared" si="119"/>
        <v>0</v>
      </c>
      <c r="DY252" s="279" t="str">
        <f t="shared" si="120"/>
        <v>0</v>
      </c>
      <c r="DZ252" s="280" t="str">
        <f t="shared" si="121"/>
        <v/>
      </c>
      <c r="EA252" s="335">
        <f t="shared" si="141"/>
        <v>0</v>
      </c>
      <c r="EB252" s="335">
        <f t="shared" si="142"/>
        <v>0</v>
      </c>
      <c r="EC252" s="335">
        <f t="shared" si="143"/>
        <v>0</v>
      </c>
    </row>
    <row r="253" spans="2:133" ht="27.75" customHeight="1" thickBot="1">
      <c r="B253" s="39"/>
      <c r="C253" s="146"/>
      <c r="D253" s="57"/>
      <c r="E253" s="43"/>
      <c r="F253" s="74"/>
      <c r="G253" s="74"/>
      <c r="H253" s="74"/>
      <c r="I253" s="74"/>
      <c r="J253" s="74"/>
      <c r="K253" s="37"/>
      <c r="L253" s="37"/>
      <c r="M253" s="37"/>
      <c r="N253" s="37"/>
      <c r="O253" s="22"/>
      <c r="P253" s="22"/>
      <c r="Q253" s="42"/>
      <c r="R253" s="39"/>
      <c r="S253" s="39"/>
      <c r="T253" s="39"/>
      <c r="U253" s="321"/>
      <c r="V253" s="330"/>
      <c r="W253" s="317" t="str">
        <f t="shared" si="132"/>
        <v>0</v>
      </c>
      <c r="X253" s="101"/>
      <c r="Y253" s="40"/>
      <c r="Z253" s="41"/>
      <c r="AA253" s="40"/>
      <c r="AB253" s="40"/>
      <c r="AC253" s="40"/>
      <c r="AD253" s="40" t="str">
        <f t="shared" si="149"/>
        <v/>
      </c>
      <c r="AE253" s="186"/>
      <c r="AF253" s="106" t="str">
        <f t="shared" si="148"/>
        <v>0</v>
      </c>
      <c r="AG253" s="99">
        <f t="shared" si="144"/>
        <v>0</v>
      </c>
      <c r="AH253" s="105" t="str">
        <f t="shared" si="145"/>
        <v>0</v>
      </c>
      <c r="AI253" s="106" t="str">
        <f t="shared" si="133"/>
        <v>0</v>
      </c>
      <c r="AJ253" s="99" t="str">
        <f t="shared" si="134"/>
        <v/>
      </c>
      <c r="AK253" s="1" t="str">
        <f t="shared" si="135"/>
        <v/>
      </c>
      <c r="AL253" s="1" t="str">
        <f t="shared" si="136"/>
        <v/>
      </c>
      <c r="AM253" s="1" t="str">
        <f t="shared" si="137"/>
        <v/>
      </c>
      <c r="AN253" s="164" t="str">
        <f t="shared" si="138"/>
        <v/>
      </c>
      <c r="AO253" s="337">
        <f t="shared" si="139"/>
        <v>0</v>
      </c>
      <c r="AP253" s="259"/>
      <c r="AQ253" s="273">
        <f t="shared" si="140"/>
        <v>0</v>
      </c>
      <c r="DF253" s="104">
        <f t="shared" si="117"/>
        <v>0</v>
      </c>
      <c r="DG253" s="39" t="str">
        <f t="shared" si="146"/>
        <v/>
      </c>
      <c r="DH253" s="39" t="str">
        <f t="shared" si="147"/>
        <v/>
      </c>
      <c r="DJ253" s="98">
        <f t="shared" ref="DJ253:DJ316" si="150">AG253</f>
        <v>0</v>
      </c>
      <c r="DK253" s="93" t="e">
        <f>VLOOKUP(H253,'PORT PRODUCTIVITY 1'!$A$25:$G$83,2,FALSE)</f>
        <v>#N/A</v>
      </c>
      <c r="DL253" s="97" t="str">
        <f t="shared" si="122"/>
        <v/>
      </c>
      <c r="DM253" s="97" t="str">
        <f t="shared" si="123"/>
        <v/>
      </c>
      <c r="DN253" s="97" t="str">
        <f t="shared" si="124"/>
        <v/>
      </c>
      <c r="DO253" s="97" t="str">
        <f t="shared" si="125"/>
        <v/>
      </c>
      <c r="DP253" s="94" t="e">
        <f>VLOOKUP(H253,'PORT PRODUCTIVITY 1'!$A$25:$G$83,3,FALSE)</f>
        <v>#N/A</v>
      </c>
      <c r="DQ253" s="276" t="str">
        <f t="shared" si="126"/>
        <v/>
      </c>
      <c r="DR253" s="276" t="str">
        <f t="shared" si="127"/>
        <v/>
      </c>
      <c r="DS253" s="276" t="str">
        <f t="shared" si="128"/>
        <v/>
      </c>
      <c r="DT253" s="276" t="str">
        <f t="shared" si="129"/>
        <v/>
      </c>
      <c r="DU253" s="276" t="str">
        <f t="shared" si="130"/>
        <v/>
      </c>
      <c r="DV253" s="276" t="str">
        <f t="shared" si="131"/>
        <v/>
      </c>
      <c r="DW253" s="277" t="str">
        <f t="shared" si="118"/>
        <v/>
      </c>
      <c r="DX253" s="278" t="str">
        <f t="shared" si="119"/>
        <v>0</v>
      </c>
      <c r="DY253" s="279" t="str">
        <f t="shared" si="120"/>
        <v>0</v>
      </c>
      <c r="DZ253" s="280" t="str">
        <f t="shared" si="121"/>
        <v/>
      </c>
      <c r="EA253" s="335">
        <f t="shared" si="141"/>
        <v>0</v>
      </c>
      <c r="EB253" s="335">
        <f t="shared" si="142"/>
        <v>0</v>
      </c>
      <c r="EC253" s="335">
        <f t="shared" si="143"/>
        <v>0</v>
      </c>
    </row>
    <row r="254" spans="2:133" ht="27.75" customHeight="1" thickBot="1">
      <c r="B254" s="39"/>
      <c r="C254" s="146"/>
      <c r="D254" s="57"/>
      <c r="E254" s="43"/>
      <c r="F254" s="74"/>
      <c r="G254" s="74"/>
      <c r="H254" s="74"/>
      <c r="I254" s="74"/>
      <c r="J254" s="74"/>
      <c r="K254" s="37"/>
      <c r="L254" s="37"/>
      <c r="M254" s="37"/>
      <c r="N254" s="37"/>
      <c r="O254" s="22"/>
      <c r="P254" s="22"/>
      <c r="Q254" s="42"/>
      <c r="R254" s="39"/>
      <c r="S254" s="39"/>
      <c r="T254" s="39"/>
      <c r="U254" s="321"/>
      <c r="V254" s="330"/>
      <c r="W254" s="317" t="str">
        <f t="shared" si="132"/>
        <v>0</v>
      </c>
      <c r="X254" s="101"/>
      <c r="Y254" s="40"/>
      <c r="Z254" s="41"/>
      <c r="AA254" s="40"/>
      <c r="AB254" s="40"/>
      <c r="AC254" s="40"/>
      <c r="AD254" s="40" t="str">
        <f t="shared" si="149"/>
        <v/>
      </c>
      <c r="AE254" s="186"/>
      <c r="AF254" s="106" t="str">
        <f t="shared" si="148"/>
        <v>0</v>
      </c>
      <c r="AG254" s="99">
        <f t="shared" si="144"/>
        <v>0</v>
      </c>
      <c r="AH254" s="105" t="str">
        <f t="shared" si="145"/>
        <v>0</v>
      </c>
      <c r="AI254" s="106" t="str">
        <f t="shared" si="133"/>
        <v>0</v>
      </c>
      <c r="AJ254" s="99" t="str">
        <f t="shared" si="134"/>
        <v/>
      </c>
      <c r="AK254" s="1" t="str">
        <f t="shared" si="135"/>
        <v/>
      </c>
      <c r="AL254" s="1" t="str">
        <f t="shared" si="136"/>
        <v/>
      </c>
      <c r="AM254" s="1" t="str">
        <f t="shared" si="137"/>
        <v/>
      </c>
      <c r="AN254" s="164" t="str">
        <f t="shared" si="138"/>
        <v/>
      </c>
      <c r="AO254" s="337">
        <f t="shared" si="139"/>
        <v>0</v>
      </c>
      <c r="AP254" s="259"/>
      <c r="AQ254" s="273">
        <f t="shared" si="140"/>
        <v>0</v>
      </c>
      <c r="DF254" s="104">
        <f t="shared" ref="DF254:DF317" si="151">SUM(DG254:DH254)</f>
        <v>0</v>
      </c>
      <c r="DG254" s="39" t="str">
        <f t="shared" si="146"/>
        <v/>
      </c>
      <c r="DH254" s="39" t="str">
        <f t="shared" si="147"/>
        <v/>
      </c>
      <c r="DJ254" s="98">
        <f t="shared" si="150"/>
        <v>0</v>
      </c>
      <c r="DK254" s="93" t="e">
        <f>VLOOKUP(H254,'PORT PRODUCTIVITY 1'!$A$25:$G$83,2,FALSE)</f>
        <v>#N/A</v>
      </c>
      <c r="DL254" s="97" t="str">
        <f t="shared" si="122"/>
        <v/>
      </c>
      <c r="DM254" s="97" t="str">
        <f t="shared" si="123"/>
        <v/>
      </c>
      <c r="DN254" s="97" t="str">
        <f t="shared" si="124"/>
        <v/>
      </c>
      <c r="DO254" s="97" t="str">
        <f t="shared" si="125"/>
        <v/>
      </c>
      <c r="DP254" s="94" t="e">
        <f>VLOOKUP(H254,'PORT PRODUCTIVITY 1'!$A$25:$G$83,3,FALSE)</f>
        <v>#N/A</v>
      </c>
      <c r="DQ254" s="276" t="str">
        <f t="shared" si="126"/>
        <v/>
      </c>
      <c r="DR254" s="276" t="str">
        <f t="shared" si="127"/>
        <v/>
      </c>
      <c r="DS254" s="276" t="str">
        <f t="shared" si="128"/>
        <v/>
      </c>
      <c r="DT254" s="276" t="str">
        <f t="shared" si="129"/>
        <v/>
      </c>
      <c r="DU254" s="276" t="str">
        <f t="shared" si="130"/>
        <v/>
      </c>
      <c r="DV254" s="276" t="str">
        <f t="shared" si="131"/>
        <v/>
      </c>
      <c r="DW254" s="277" t="str">
        <f t="shared" ref="DW254:DW317" si="152">IFERROR(AVERAGE(DQ254:DV254,DL254:DO254),"")</f>
        <v/>
      </c>
      <c r="DX254" s="278" t="str">
        <f t="shared" ref="DX254:DX317" si="153">IFERROR(STDEV(DL254:DO254)/10,"0")</f>
        <v>0</v>
      </c>
      <c r="DY254" s="279" t="str">
        <f t="shared" ref="DY254:DY317" si="154">IFERROR(STDEV(DQ254:DV254)/10,"0")</f>
        <v>0</v>
      </c>
      <c r="DZ254" s="280" t="str">
        <f t="shared" ref="DZ254:DZ317" si="155">IFERROR((STDEV(DL254:DO254,DQ254:DV254)/10),"")</f>
        <v/>
      </c>
      <c r="EA254" s="335">
        <f t="shared" si="141"/>
        <v>0</v>
      </c>
      <c r="EB254" s="335">
        <f t="shared" si="142"/>
        <v>0</v>
      </c>
      <c r="EC254" s="335">
        <f t="shared" si="143"/>
        <v>0</v>
      </c>
    </row>
    <row r="255" spans="2:133" ht="27.75" customHeight="1" thickBot="1">
      <c r="B255" s="39"/>
      <c r="C255" s="146"/>
      <c r="D255" s="57"/>
      <c r="E255" s="43"/>
      <c r="F255" s="74"/>
      <c r="G255" s="74"/>
      <c r="H255" s="74"/>
      <c r="I255" s="74"/>
      <c r="J255" s="74"/>
      <c r="K255" s="37"/>
      <c r="L255" s="37"/>
      <c r="M255" s="37"/>
      <c r="N255" s="37"/>
      <c r="O255" s="22"/>
      <c r="P255" s="22"/>
      <c r="Q255" s="42"/>
      <c r="R255" s="39"/>
      <c r="S255" s="39"/>
      <c r="T255" s="39"/>
      <c r="U255" s="321"/>
      <c r="V255" s="330"/>
      <c r="W255" s="317" t="str">
        <f t="shared" si="132"/>
        <v>0</v>
      </c>
      <c r="X255" s="101"/>
      <c r="Y255" s="40"/>
      <c r="Z255" s="41"/>
      <c r="AA255" s="40"/>
      <c r="AB255" s="40"/>
      <c r="AC255" s="40"/>
      <c r="AD255" s="40" t="str">
        <f t="shared" si="149"/>
        <v/>
      </c>
      <c r="AE255" s="186"/>
      <c r="AF255" s="106" t="str">
        <f t="shared" si="148"/>
        <v>0</v>
      </c>
      <c r="AG255" s="99">
        <f t="shared" si="144"/>
        <v>0</v>
      </c>
      <c r="AH255" s="105" t="str">
        <f t="shared" si="145"/>
        <v>0</v>
      </c>
      <c r="AI255" s="106" t="str">
        <f t="shared" si="133"/>
        <v>0</v>
      </c>
      <c r="AJ255" s="99" t="str">
        <f t="shared" si="134"/>
        <v/>
      </c>
      <c r="AK255" s="1" t="str">
        <f t="shared" si="135"/>
        <v/>
      </c>
      <c r="AL255" s="1" t="str">
        <f t="shared" si="136"/>
        <v/>
      </c>
      <c r="AM255" s="1" t="str">
        <f t="shared" si="137"/>
        <v/>
      </c>
      <c r="AN255" s="164" t="str">
        <f t="shared" si="138"/>
        <v/>
      </c>
      <c r="AO255" s="337">
        <f t="shared" si="139"/>
        <v>0</v>
      </c>
      <c r="AP255" s="259"/>
      <c r="AQ255" s="273">
        <f t="shared" si="140"/>
        <v>0</v>
      </c>
      <c r="DF255" s="104">
        <f t="shared" si="151"/>
        <v>0</v>
      </c>
      <c r="DG255" s="39" t="str">
        <f t="shared" si="146"/>
        <v/>
      </c>
      <c r="DH255" s="39" t="str">
        <f t="shared" si="147"/>
        <v/>
      </c>
      <c r="DJ255" s="98">
        <f t="shared" si="150"/>
        <v>0</v>
      </c>
      <c r="DK255" s="93" t="e">
        <f>VLOOKUP(H255,'PORT PRODUCTIVITY 1'!$A$25:$G$83,2,FALSE)</f>
        <v>#N/A</v>
      </c>
      <c r="DL255" s="97" t="str">
        <f t="shared" si="122"/>
        <v/>
      </c>
      <c r="DM255" s="97" t="str">
        <f t="shared" si="123"/>
        <v/>
      </c>
      <c r="DN255" s="97" t="str">
        <f t="shared" si="124"/>
        <v/>
      </c>
      <c r="DO255" s="97" t="str">
        <f t="shared" si="125"/>
        <v/>
      </c>
      <c r="DP255" s="94" t="e">
        <f>VLOOKUP(H255,'PORT PRODUCTIVITY 1'!$A$25:$G$83,3,FALSE)</f>
        <v>#N/A</v>
      </c>
      <c r="DQ255" s="276" t="str">
        <f t="shared" si="126"/>
        <v/>
      </c>
      <c r="DR255" s="276" t="str">
        <f t="shared" si="127"/>
        <v/>
      </c>
      <c r="DS255" s="276" t="str">
        <f t="shared" si="128"/>
        <v/>
      </c>
      <c r="DT255" s="276" t="str">
        <f t="shared" si="129"/>
        <v/>
      </c>
      <c r="DU255" s="276" t="str">
        <f t="shared" si="130"/>
        <v/>
      </c>
      <c r="DV255" s="276" t="str">
        <f t="shared" si="131"/>
        <v/>
      </c>
      <c r="DW255" s="277" t="str">
        <f t="shared" si="152"/>
        <v/>
      </c>
      <c r="DX255" s="278" t="str">
        <f t="shared" si="153"/>
        <v>0</v>
      </c>
      <c r="DY255" s="279" t="str">
        <f t="shared" si="154"/>
        <v>0</v>
      </c>
      <c r="DZ255" s="280" t="str">
        <f t="shared" si="155"/>
        <v/>
      </c>
      <c r="EA255" s="335">
        <f t="shared" si="141"/>
        <v>0</v>
      </c>
      <c r="EB255" s="335">
        <f t="shared" si="142"/>
        <v>0</v>
      </c>
      <c r="EC255" s="335">
        <f t="shared" si="143"/>
        <v>0</v>
      </c>
    </row>
    <row r="256" spans="2:133" ht="27.75" customHeight="1" thickBot="1">
      <c r="B256" s="39"/>
      <c r="C256" s="146"/>
      <c r="D256" s="57"/>
      <c r="E256" s="43"/>
      <c r="F256" s="74"/>
      <c r="G256" s="74"/>
      <c r="H256" s="74"/>
      <c r="I256" s="74"/>
      <c r="J256" s="74"/>
      <c r="K256" s="37"/>
      <c r="L256" s="37"/>
      <c r="M256" s="37"/>
      <c r="N256" s="37"/>
      <c r="O256" s="22"/>
      <c r="P256" s="22"/>
      <c r="Q256" s="42"/>
      <c r="R256" s="39"/>
      <c r="S256" s="39"/>
      <c r="T256" s="39"/>
      <c r="U256" s="321"/>
      <c r="V256" s="330"/>
      <c r="W256" s="317" t="str">
        <f t="shared" si="132"/>
        <v>0</v>
      </c>
      <c r="X256" s="101"/>
      <c r="Y256" s="40"/>
      <c r="Z256" s="41"/>
      <c r="AA256" s="40"/>
      <c r="AB256" s="40"/>
      <c r="AC256" s="40"/>
      <c r="AD256" s="40" t="str">
        <f t="shared" si="149"/>
        <v/>
      </c>
      <c r="AE256" s="186"/>
      <c r="AF256" s="106" t="str">
        <f t="shared" si="148"/>
        <v>0</v>
      </c>
      <c r="AG256" s="99">
        <f t="shared" si="144"/>
        <v>0</v>
      </c>
      <c r="AH256" s="105" t="str">
        <f t="shared" si="145"/>
        <v>0</v>
      </c>
      <c r="AI256" s="106" t="str">
        <f t="shared" si="133"/>
        <v>0</v>
      </c>
      <c r="AJ256" s="99" t="str">
        <f t="shared" si="134"/>
        <v/>
      </c>
      <c r="AK256" s="1" t="str">
        <f t="shared" si="135"/>
        <v/>
      </c>
      <c r="AL256" s="1" t="str">
        <f t="shared" si="136"/>
        <v/>
      </c>
      <c r="AM256" s="1" t="str">
        <f t="shared" si="137"/>
        <v/>
      </c>
      <c r="AN256" s="164" t="str">
        <f t="shared" si="138"/>
        <v/>
      </c>
      <c r="AO256" s="337">
        <f t="shared" si="139"/>
        <v>0</v>
      </c>
      <c r="AP256" s="259"/>
      <c r="AQ256" s="273">
        <f t="shared" si="140"/>
        <v>0</v>
      </c>
      <c r="DF256" s="104">
        <f t="shared" si="151"/>
        <v>0</v>
      </c>
      <c r="DG256" s="39" t="str">
        <f t="shared" si="146"/>
        <v/>
      </c>
      <c r="DH256" s="39" t="str">
        <f t="shared" si="147"/>
        <v/>
      </c>
      <c r="DJ256" s="98">
        <f t="shared" si="150"/>
        <v>0</v>
      </c>
      <c r="DK256" s="93" t="e">
        <f>VLOOKUP(H256,'PORT PRODUCTIVITY 1'!$A$25:$G$83,2,FALSE)</f>
        <v>#N/A</v>
      </c>
      <c r="DL256" s="97" t="str">
        <f t="shared" si="122"/>
        <v/>
      </c>
      <c r="DM256" s="97" t="str">
        <f t="shared" si="123"/>
        <v/>
      </c>
      <c r="DN256" s="97" t="str">
        <f t="shared" si="124"/>
        <v/>
      </c>
      <c r="DO256" s="97" t="str">
        <f t="shared" si="125"/>
        <v/>
      </c>
      <c r="DP256" s="94" t="e">
        <f>VLOOKUP(H256,'PORT PRODUCTIVITY 1'!$A$25:$G$83,3,FALSE)</f>
        <v>#N/A</v>
      </c>
      <c r="DQ256" s="276" t="str">
        <f t="shared" si="126"/>
        <v/>
      </c>
      <c r="DR256" s="276" t="str">
        <f t="shared" si="127"/>
        <v/>
      </c>
      <c r="DS256" s="276" t="str">
        <f t="shared" si="128"/>
        <v/>
      </c>
      <c r="DT256" s="276" t="str">
        <f t="shared" si="129"/>
        <v/>
      </c>
      <c r="DU256" s="276" t="str">
        <f t="shared" si="130"/>
        <v/>
      </c>
      <c r="DV256" s="276" t="str">
        <f t="shared" si="131"/>
        <v/>
      </c>
      <c r="DW256" s="277" t="str">
        <f t="shared" si="152"/>
        <v/>
      </c>
      <c r="DX256" s="278" t="str">
        <f t="shared" si="153"/>
        <v>0</v>
      </c>
      <c r="DY256" s="279" t="str">
        <f t="shared" si="154"/>
        <v>0</v>
      </c>
      <c r="DZ256" s="280" t="str">
        <f t="shared" si="155"/>
        <v/>
      </c>
      <c r="EA256" s="335">
        <f t="shared" si="141"/>
        <v>0</v>
      </c>
      <c r="EB256" s="335">
        <f t="shared" si="142"/>
        <v>0</v>
      </c>
      <c r="EC256" s="335">
        <f t="shared" si="143"/>
        <v>0</v>
      </c>
    </row>
    <row r="257" spans="2:133" ht="27.75" customHeight="1" thickBot="1">
      <c r="B257" s="39"/>
      <c r="C257" s="146"/>
      <c r="D257" s="57"/>
      <c r="E257" s="43"/>
      <c r="F257" s="74"/>
      <c r="G257" s="74"/>
      <c r="H257" s="74"/>
      <c r="I257" s="74"/>
      <c r="J257" s="74"/>
      <c r="K257" s="37"/>
      <c r="L257" s="37"/>
      <c r="M257" s="37"/>
      <c r="N257" s="37"/>
      <c r="O257" s="22"/>
      <c r="P257" s="22"/>
      <c r="Q257" s="42"/>
      <c r="R257" s="39"/>
      <c r="S257" s="39"/>
      <c r="T257" s="39"/>
      <c r="U257" s="321"/>
      <c r="V257" s="330"/>
      <c r="W257" s="317" t="str">
        <f t="shared" si="132"/>
        <v>0</v>
      </c>
      <c r="X257" s="101"/>
      <c r="Y257" s="40"/>
      <c r="Z257" s="41"/>
      <c r="AA257" s="40"/>
      <c r="AB257" s="40"/>
      <c r="AC257" s="40"/>
      <c r="AD257" s="40" t="str">
        <f t="shared" si="149"/>
        <v/>
      </c>
      <c r="AE257" s="186"/>
      <c r="AF257" s="106" t="str">
        <f t="shared" si="148"/>
        <v>0</v>
      </c>
      <c r="AG257" s="99">
        <f t="shared" si="144"/>
        <v>0</v>
      </c>
      <c r="AH257" s="105" t="str">
        <f t="shared" si="145"/>
        <v>0</v>
      </c>
      <c r="AI257" s="106" t="str">
        <f t="shared" si="133"/>
        <v>0</v>
      </c>
      <c r="AJ257" s="99" t="str">
        <f t="shared" si="134"/>
        <v/>
      </c>
      <c r="AK257" s="1" t="str">
        <f t="shared" si="135"/>
        <v/>
      </c>
      <c r="AL257" s="1" t="str">
        <f t="shared" si="136"/>
        <v/>
      </c>
      <c r="AM257" s="1" t="str">
        <f t="shared" si="137"/>
        <v/>
      </c>
      <c r="AN257" s="164" t="str">
        <f t="shared" si="138"/>
        <v/>
      </c>
      <c r="AO257" s="337">
        <f t="shared" si="139"/>
        <v>0</v>
      </c>
      <c r="AP257" s="259"/>
      <c r="AQ257" s="273">
        <f t="shared" si="140"/>
        <v>0</v>
      </c>
      <c r="DF257" s="104">
        <f t="shared" si="151"/>
        <v>0</v>
      </c>
      <c r="DG257" s="39" t="str">
        <f t="shared" si="146"/>
        <v/>
      </c>
      <c r="DH257" s="39" t="str">
        <f t="shared" si="147"/>
        <v/>
      </c>
      <c r="DJ257" s="98">
        <f t="shared" si="150"/>
        <v>0</v>
      </c>
      <c r="DK257" s="93" t="e">
        <f>VLOOKUP(H257,'PORT PRODUCTIVITY 1'!$A$25:$G$83,2,FALSE)</f>
        <v>#N/A</v>
      </c>
      <c r="DL257" s="97" t="str">
        <f t="shared" si="122"/>
        <v/>
      </c>
      <c r="DM257" s="97" t="str">
        <f t="shared" si="123"/>
        <v/>
      </c>
      <c r="DN257" s="97" t="str">
        <f t="shared" si="124"/>
        <v/>
      </c>
      <c r="DO257" s="97" t="str">
        <f t="shared" si="125"/>
        <v/>
      </c>
      <c r="DP257" s="94" t="e">
        <f>VLOOKUP(H257,'PORT PRODUCTIVITY 1'!$A$25:$G$83,3,FALSE)</f>
        <v>#N/A</v>
      </c>
      <c r="DQ257" s="276" t="str">
        <f t="shared" si="126"/>
        <v/>
      </c>
      <c r="DR257" s="276" t="str">
        <f t="shared" si="127"/>
        <v/>
      </c>
      <c r="DS257" s="276" t="str">
        <f t="shared" si="128"/>
        <v/>
      </c>
      <c r="DT257" s="276" t="str">
        <f t="shared" si="129"/>
        <v/>
      </c>
      <c r="DU257" s="276" t="str">
        <f t="shared" si="130"/>
        <v/>
      </c>
      <c r="DV257" s="276" t="str">
        <f t="shared" si="131"/>
        <v/>
      </c>
      <c r="DW257" s="277" t="str">
        <f t="shared" si="152"/>
        <v/>
      </c>
      <c r="DX257" s="278" t="str">
        <f t="shared" si="153"/>
        <v>0</v>
      </c>
      <c r="DY257" s="279" t="str">
        <f t="shared" si="154"/>
        <v>0</v>
      </c>
      <c r="DZ257" s="280" t="str">
        <f t="shared" si="155"/>
        <v/>
      </c>
      <c r="EA257" s="335">
        <f t="shared" si="141"/>
        <v>0</v>
      </c>
      <c r="EB257" s="335">
        <f t="shared" si="142"/>
        <v>0</v>
      </c>
      <c r="EC257" s="335">
        <f t="shared" si="143"/>
        <v>0</v>
      </c>
    </row>
    <row r="258" spans="2:133" ht="27.75" customHeight="1" thickBot="1">
      <c r="B258" s="39"/>
      <c r="C258" s="146"/>
      <c r="D258" s="57"/>
      <c r="E258" s="43"/>
      <c r="F258" s="74"/>
      <c r="G258" s="74"/>
      <c r="H258" s="74"/>
      <c r="I258" s="74"/>
      <c r="J258" s="74"/>
      <c r="K258" s="37"/>
      <c r="L258" s="37"/>
      <c r="M258" s="37"/>
      <c r="N258" s="37"/>
      <c r="O258" s="22"/>
      <c r="P258" s="22"/>
      <c r="Q258" s="42"/>
      <c r="R258" s="39"/>
      <c r="S258" s="39"/>
      <c r="T258" s="39"/>
      <c r="U258" s="321"/>
      <c r="V258" s="330"/>
      <c r="W258" s="317" t="str">
        <f t="shared" si="132"/>
        <v>0</v>
      </c>
      <c r="X258" s="101"/>
      <c r="Y258" s="40"/>
      <c r="Z258" s="41"/>
      <c r="AA258" s="40"/>
      <c r="AB258" s="40"/>
      <c r="AC258" s="40"/>
      <c r="AD258" s="40" t="str">
        <f t="shared" si="149"/>
        <v/>
      </c>
      <c r="AE258" s="186"/>
      <c r="AF258" s="106" t="str">
        <f t="shared" si="148"/>
        <v>0</v>
      </c>
      <c r="AG258" s="99">
        <f t="shared" si="144"/>
        <v>0</v>
      </c>
      <c r="AH258" s="105" t="str">
        <f t="shared" si="145"/>
        <v>0</v>
      </c>
      <c r="AI258" s="106" t="str">
        <f t="shared" si="133"/>
        <v>0</v>
      </c>
      <c r="AJ258" s="99" t="str">
        <f t="shared" si="134"/>
        <v/>
      </c>
      <c r="AK258" s="1" t="str">
        <f t="shared" si="135"/>
        <v/>
      </c>
      <c r="AL258" s="1" t="str">
        <f t="shared" si="136"/>
        <v/>
      </c>
      <c r="AM258" s="1" t="str">
        <f t="shared" si="137"/>
        <v/>
      </c>
      <c r="AN258" s="164" t="str">
        <f t="shared" si="138"/>
        <v/>
      </c>
      <c r="AO258" s="337">
        <f t="shared" si="139"/>
        <v>0</v>
      </c>
      <c r="AP258" s="259"/>
      <c r="AQ258" s="273">
        <f t="shared" si="140"/>
        <v>0</v>
      </c>
      <c r="DF258" s="104">
        <f t="shared" si="151"/>
        <v>0</v>
      </c>
      <c r="DG258" s="39" t="str">
        <f t="shared" si="146"/>
        <v/>
      </c>
      <c r="DH258" s="39" t="str">
        <f t="shared" si="147"/>
        <v/>
      </c>
      <c r="DJ258" s="98">
        <f t="shared" si="150"/>
        <v>0</v>
      </c>
      <c r="DK258" s="93" t="e">
        <f>VLOOKUP(H258,'PORT PRODUCTIVITY 1'!$A$25:$G$83,2,FALSE)</f>
        <v>#N/A</v>
      </c>
      <c r="DL258" s="97" t="str">
        <f t="shared" si="122"/>
        <v/>
      </c>
      <c r="DM258" s="97" t="str">
        <f t="shared" si="123"/>
        <v/>
      </c>
      <c r="DN258" s="97" t="str">
        <f t="shared" si="124"/>
        <v/>
      </c>
      <c r="DO258" s="97" t="str">
        <f t="shared" si="125"/>
        <v/>
      </c>
      <c r="DP258" s="94" t="e">
        <f>VLOOKUP(H258,'PORT PRODUCTIVITY 1'!$A$25:$G$83,3,FALSE)</f>
        <v>#N/A</v>
      </c>
      <c r="DQ258" s="276" t="str">
        <f t="shared" si="126"/>
        <v/>
      </c>
      <c r="DR258" s="276" t="str">
        <f t="shared" si="127"/>
        <v/>
      </c>
      <c r="DS258" s="276" t="str">
        <f t="shared" si="128"/>
        <v/>
      </c>
      <c r="DT258" s="276" t="str">
        <f t="shared" si="129"/>
        <v/>
      </c>
      <c r="DU258" s="276" t="str">
        <f t="shared" si="130"/>
        <v/>
      </c>
      <c r="DV258" s="276" t="str">
        <f t="shared" si="131"/>
        <v/>
      </c>
      <c r="DW258" s="277" t="str">
        <f t="shared" si="152"/>
        <v/>
      </c>
      <c r="DX258" s="278" t="str">
        <f t="shared" si="153"/>
        <v>0</v>
      </c>
      <c r="DY258" s="279" t="str">
        <f t="shared" si="154"/>
        <v>0</v>
      </c>
      <c r="DZ258" s="280" t="str">
        <f t="shared" si="155"/>
        <v/>
      </c>
      <c r="EA258" s="335">
        <f t="shared" si="141"/>
        <v>0</v>
      </c>
      <c r="EB258" s="335">
        <f t="shared" si="142"/>
        <v>0</v>
      </c>
      <c r="EC258" s="335">
        <f t="shared" si="143"/>
        <v>0</v>
      </c>
    </row>
    <row r="259" spans="2:133" ht="27.75" customHeight="1" thickBot="1">
      <c r="B259" s="39"/>
      <c r="C259" s="146"/>
      <c r="D259" s="57"/>
      <c r="E259" s="43"/>
      <c r="F259" s="74"/>
      <c r="G259" s="74"/>
      <c r="H259" s="74"/>
      <c r="I259" s="74"/>
      <c r="J259" s="74"/>
      <c r="K259" s="37"/>
      <c r="L259" s="37"/>
      <c r="M259" s="37"/>
      <c r="N259" s="37"/>
      <c r="O259" s="22"/>
      <c r="P259" s="22"/>
      <c r="Q259" s="42"/>
      <c r="R259" s="39"/>
      <c r="S259" s="39"/>
      <c r="T259" s="39"/>
      <c r="U259" s="321"/>
      <c r="V259" s="330"/>
      <c r="W259" s="317" t="str">
        <f t="shared" si="132"/>
        <v>0</v>
      </c>
      <c r="X259" s="101"/>
      <c r="Y259" s="40"/>
      <c r="Z259" s="41"/>
      <c r="AA259" s="40"/>
      <c r="AB259" s="40"/>
      <c r="AC259" s="40"/>
      <c r="AD259" s="40" t="str">
        <f t="shared" si="149"/>
        <v/>
      </c>
      <c r="AE259" s="186"/>
      <c r="AF259" s="106" t="str">
        <f t="shared" si="148"/>
        <v>0</v>
      </c>
      <c r="AG259" s="99">
        <f t="shared" si="144"/>
        <v>0</v>
      </c>
      <c r="AH259" s="105" t="str">
        <f t="shared" si="145"/>
        <v>0</v>
      </c>
      <c r="AI259" s="106" t="str">
        <f t="shared" si="133"/>
        <v>0</v>
      </c>
      <c r="AJ259" s="99" t="str">
        <f t="shared" si="134"/>
        <v/>
      </c>
      <c r="AK259" s="1" t="str">
        <f t="shared" si="135"/>
        <v/>
      </c>
      <c r="AL259" s="1" t="str">
        <f t="shared" si="136"/>
        <v/>
      </c>
      <c r="AM259" s="1" t="str">
        <f t="shared" si="137"/>
        <v/>
      </c>
      <c r="AN259" s="164" t="str">
        <f t="shared" si="138"/>
        <v/>
      </c>
      <c r="AO259" s="337">
        <f t="shared" si="139"/>
        <v>0</v>
      </c>
      <c r="AP259" s="259"/>
      <c r="AQ259" s="273">
        <f t="shared" si="140"/>
        <v>0</v>
      </c>
      <c r="DF259" s="104">
        <f t="shared" si="151"/>
        <v>0</v>
      </c>
      <c r="DG259" s="39" t="str">
        <f t="shared" si="146"/>
        <v/>
      </c>
      <c r="DH259" s="39" t="str">
        <f t="shared" si="147"/>
        <v/>
      </c>
      <c r="DJ259" s="98">
        <f t="shared" si="150"/>
        <v>0</v>
      </c>
      <c r="DK259" s="93" t="e">
        <f>VLOOKUP(H259,'PORT PRODUCTIVITY 1'!$A$25:$G$83,2,FALSE)</f>
        <v>#N/A</v>
      </c>
      <c r="DL259" s="97" t="str">
        <f t="shared" si="122"/>
        <v/>
      </c>
      <c r="DM259" s="97" t="str">
        <f t="shared" si="123"/>
        <v/>
      </c>
      <c r="DN259" s="97" t="str">
        <f t="shared" si="124"/>
        <v/>
      </c>
      <c r="DO259" s="97" t="str">
        <f t="shared" si="125"/>
        <v/>
      </c>
      <c r="DP259" s="94" t="e">
        <f>VLOOKUP(H259,'PORT PRODUCTIVITY 1'!$A$25:$G$83,3,FALSE)</f>
        <v>#N/A</v>
      </c>
      <c r="DQ259" s="276" t="str">
        <f t="shared" si="126"/>
        <v/>
      </c>
      <c r="DR259" s="276" t="str">
        <f t="shared" si="127"/>
        <v/>
      </c>
      <c r="DS259" s="276" t="str">
        <f t="shared" si="128"/>
        <v/>
      </c>
      <c r="DT259" s="276" t="str">
        <f t="shared" si="129"/>
        <v/>
      </c>
      <c r="DU259" s="276" t="str">
        <f t="shared" si="130"/>
        <v/>
      </c>
      <c r="DV259" s="276" t="str">
        <f t="shared" si="131"/>
        <v/>
      </c>
      <c r="DW259" s="277" t="str">
        <f t="shared" si="152"/>
        <v/>
      </c>
      <c r="DX259" s="278" t="str">
        <f t="shared" si="153"/>
        <v>0</v>
      </c>
      <c r="DY259" s="279" t="str">
        <f t="shared" si="154"/>
        <v>0</v>
      </c>
      <c r="DZ259" s="280" t="str">
        <f t="shared" si="155"/>
        <v/>
      </c>
      <c r="EA259" s="335">
        <f t="shared" si="141"/>
        <v>0</v>
      </c>
      <c r="EB259" s="335">
        <f t="shared" si="142"/>
        <v>0</v>
      </c>
      <c r="EC259" s="335">
        <f t="shared" si="143"/>
        <v>0</v>
      </c>
    </row>
    <row r="260" spans="2:133" ht="27.75" customHeight="1" thickBot="1">
      <c r="B260" s="39"/>
      <c r="C260" s="146"/>
      <c r="D260" s="57"/>
      <c r="E260" s="43"/>
      <c r="F260" s="74"/>
      <c r="G260" s="74"/>
      <c r="H260" s="74"/>
      <c r="I260" s="74"/>
      <c r="J260" s="74"/>
      <c r="K260" s="37"/>
      <c r="L260" s="37"/>
      <c r="M260" s="37"/>
      <c r="N260" s="37"/>
      <c r="O260" s="22"/>
      <c r="P260" s="22"/>
      <c r="Q260" s="42"/>
      <c r="R260" s="39"/>
      <c r="S260" s="39"/>
      <c r="T260" s="39"/>
      <c r="U260" s="321"/>
      <c r="V260" s="330"/>
      <c r="W260" s="317" t="str">
        <f t="shared" si="132"/>
        <v>0</v>
      </c>
      <c r="X260" s="101"/>
      <c r="Y260" s="40"/>
      <c r="Z260" s="41"/>
      <c r="AA260" s="40"/>
      <c r="AB260" s="40"/>
      <c r="AC260" s="40"/>
      <c r="AD260" s="40" t="str">
        <f t="shared" si="149"/>
        <v/>
      </c>
      <c r="AE260" s="186"/>
      <c r="AF260" s="106" t="str">
        <f t="shared" si="148"/>
        <v>0</v>
      </c>
      <c r="AG260" s="99">
        <f t="shared" si="144"/>
        <v>0</v>
      </c>
      <c r="AH260" s="105" t="str">
        <f t="shared" si="145"/>
        <v>0</v>
      </c>
      <c r="AI260" s="106" t="str">
        <f t="shared" si="133"/>
        <v>0</v>
      </c>
      <c r="AJ260" s="99" t="str">
        <f t="shared" si="134"/>
        <v/>
      </c>
      <c r="AK260" s="1" t="str">
        <f t="shared" si="135"/>
        <v/>
      </c>
      <c r="AL260" s="1" t="str">
        <f t="shared" si="136"/>
        <v/>
      </c>
      <c r="AM260" s="1" t="str">
        <f t="shared" si="137"/>
        <v/>
      </c>
      <c r="AN260" s="164" t="str">
        <f t="shared" si="138"/>
        <v/>
      </c>
      <c r="AO260" s="337">
        <f t="shared" si="139"/>
        <v>0</v>
      </c>
      <c r="AP260" s="259"/>
      <c r="AQ260" s="273">
        <f t="shared" si="140"/>
        <v>0</v>
      </c>
      <c r="DF260" s="104">
        <f t="shared" si="151"/>
        <v>0</v>
      </c>
      <c r="DG260" s="39" t="str">
        <f t="shared" si="146"/>
        <v/>
      </c>
      <c r="DH260" s="39" t="str">
        <f t="shared" si="147"/>
        <v/>
      </c>
      <c r="DJ260" s="98">
        <f t="shared" si="150"/>
        <v>0</v>
      </c>
      <c r="DK260" s="93" t="e">
        <f>VLOOKUP(H260,'PORT PRODUCTIVITY 1'!$A$25:$G$83,2,FALSE)</f>
        <v>#N/A</v>
      </c>
      <c r="DL260" s="97" t="str">
        <f t="shared" si="122"/>
        <v/>
      </c>
      <c r="DM260" s="97" t="str">
        <f t="shared" si="123"/>
        <v/>
      </c>
      <c r="DN260" s="97" t="str">
        <f t="shared" si="124"/>
        <v/>
      </c>
      <c r="DO260" s="97" t="str">
        <f t="shared" si="125"/>
        <v/>
      </c>
      <c r="DP260" s="94" t="e">
        <f>VLOOKUP(H260,'PORT PRODUCTIVITY 1'!$A$25:$G$83,3,FALSE)</f>
        <v>#N/A</v>
      </c>
      <c r="DQ260" s="276" t="str">
        <f t="shared" si="126"/>
        <v/>
      </c>
      <c r="DR260" s="276" t="str">
        <f t="shared" si="127"/>
        <v/>
      </c>
      <c r="DS260" s="276" t="str">
        <f t="shared" si="128"/>
        <v/>
      </c>
      <c r="DT260" s="276" t="str">
        <f t="shared" si="129"/>
        <v/>
      </c>
      <c r="DU260" s="276" t="str">
        <f t="shared" si="130"/>
        <v/>
      </c>
      <c r="DV260" s="276" t="str">
        <f t="shared" si="131"/>
        <v/>
      </c>
      <c r="DW260" s="277" t="str">
        <f t="shared" si="152"/>
        <v/>
      </c>
      <c r="DX260" s="278" t="str">
        <f t="shared" si="153"/>
        <v>0</v>
      </c>
      <c r="DY260" s="279" t="str">
        <f t="shared" si="154"/>
        <v>0</v>
      </c>
      <c r="DZ260" s="280" t="str">
        <f t="shared" si="155"/>
        <v/>
      </c>
      <c r="EA260" s="335">
        <f t="shared" si="141"/>
        <v>0</v>
      </c>
      <c r="EB260" s="335">
        <f t="shared" si="142"/>
        <v>0</v>
      </c>
      <c r="EC260" s="335">
        <f t="shared" si="143"/>
        <v>0</v>
      </c>
    </row>
    <row r="261" spans="2:133" ht="27.75" customHeight="1" thickBot="1">
      <c r="B261" s="39"/>
      <c r="C261" s="146"/>
      <c r="D261" s="57"/>
      <c r="E261" s="43"/>
      <c r="F261" s="74"/>
      <c r="G261" s="74"/>
      <c r="H261" s="74"/>
      <c r="I261" s="74"/>
      <c r="J261" s="74"/>
      <c r="K261" s="37"/>
      <c r="L261" s="37"/>
      <c r="M261" s="37"/>
      <c r="N261" s="37"/>
      <c r="O261" s="22"/>
      <c r="P261" s="22"/>
      <c r="Q261" s="42"/>
      <c r="R261" s="39"/>
      <c r="S261" s="39"/>
      <c r="T261" s="39"/>
      <c r="U261" s="321"/>
      <c r="V261" s="330"/>
      <c r="W261" s="317" t="str">
        <f t="shared" si="132"/>
        <v>0</v>
      </c>
      <c r="X261" s="101"/>
      <c r="Y261" s="40"/>
      <c r="Z261" s="41"/>
      <c r="AA261" s="40"/>
      <c r="AB261" s="40"/>
      <c r="AC261" s="40"/>
      <c r="AD261" s="40" t="str">
        <f t="shared" si="149"/>
        <v/>
      </c>
      <c r="AE261" s="186"/>
      <c r="AF261" s="106" t="str">
        <f t="shared" si="148"/>
        <v>0</v>
      </c>
      <c r="AG261" s="99">
        <f t="shared" si="144"/>
        <v>0</v>
      </c>
      <c r="AH261" s="105" t="str">
        <f t="shared" si="145"/>
        <v>0</v>
      </c>
      <c r="AI261" s="106" t="str">
        <f t="shared" si="133"/>
        <v>0</v>
      </c>
      <c r="AJ261" s="99" t="str">
        <f t="shared" si="134"/>
        <v/>
      </c>
      <c r="AK261" s="1" t="str">
        <f t="shared" si="135"/>
        <v/>
      </c>
      <c r="AL261" s="1" t="str">
        <f t="shared" si="136"/>
        <v/>
      </c>
      <c r="AM261" s="1" t="str">
        <f t="shared" si="137"/>
        <v/>
      </c>
      <c r="AN261" s="164" t="str">
        <f t="shared" si="138"/>
        <v/>
      </c>
      <c r="AO261" s="337">
        <f t="shared" si="139"/>
        <v>0</v>
      </c>
      <c r="AP261" s="259"/>
      <c r="AQ261" s="273">
        <f t="shared" si="140"/>
        <v>0</v>
      </c>
      <c r="DF261" s="104">
        <f t="shared" si="151"/>
        <v>0</v>
      </c>
      <c r="DG261" s="39" t="str">
        <f t="shared" si="146"/>
        <v/>
      </c>
      <c r="DH261" s="39" t="str">
        <f t="shared" si="147"/>
        <v/>
      </c>
      <c r="DJ261" s="98">
        <f t="shared" si="150"/>
        <v>0</v>
      </c>
      <c r="DK261" s="93" t="e">
        <f>VLOOKUP(H261,'PORT PRODUCTIVITY 1'!$A$25:$G$83,2,FALSE)</f>
        <v>#N/A</v>
      </c>
      <c r="DL261" s="97" t="str">
        <f t="shared" si="122"/>
        <v/>
      </c>
      <c r="DM261" s="97" t="str">
        <f t="shared" si="123"/>
        <v/>
      </c>
      <c r="DN261" s="97" t="str">
        <f t="shared" si="124"/>
        <v/>
      </c>
      <c r="DO261" s="97" t="str">
        <f t="shared" si="125"/>
        <v/>
      </c>
      <c r="DP261" s="94" t="e">
        <f>VLOOKUP(H261,'PORT PRODUCTIVITY 1'!$A$25:$G$83,3,FALSE)</f>
        <v>#N/A</v>
      </c>
      <c r="DQ261" s="276" t="str">
        <f t="shared" si="126"/>
        <v/>
      </c>
      <c r="DR261" s="276" t="str">
        <f t="shared" si="127"/>
        <v/>
      </c>
      <c r="DS261" s="276" t="str">
        <f t="shared" si="128"/>
        <v/>
      </c>
      <c r="DT261" s="276" t="str">
        <f t="shared" si="129"/>
        <v/>
      </c>
      <c r="DU261" s="276" t="str">
        <f t="shared" si="130"/>
        <v/>
      </c>
      <c r="DV261" s="276" t="str">
        <f t="shared" si="131"/>
        <v/>
      </c>
      <c r="DW261" s="277" t="str">
        <f t="shared" si="152"/>
        <v/>
      </c>
      <c r="DX261" s="278" t="str">
        <f t="shared" si="153"/>
        <v>0</v>
      </c>
      <c r="DY261" s="279" t="str">
        <f t="shared" si="154"/>
        <v>0</v>
      </c>
      <c r="DZ261" s="280" t="str">
        <f t="shared" si="155"/>
        <v/>
      </c>
      <c r="EA261" s="335">
        <f t="shared" si="141"/>
        <v>0</v>
      </c>
      <c r="EB261" s="335">
        <f t="shared" si="142"/>
        <v>0</v>
      </c>
      <c r="EC261" s="335">
        <f t="shared" si="143"/>
        <v>0</v>
      </c>
    </row>
    <row r="262" spans="2:133" ht="27.75" customHeight="1" thickBot="1">
      <c r="B262" s="39"/>
      <c r="C262" s="146"/>
      <c r="D262" s="57"/>
      <c r="E262" s="43"/>
      <c r="F262" s="74"/>
      <c r="G262" s="74"/>
      <c r="H262" s="74"/>
      <c r="I262" s="74"/>
      <c r="J262" s="74"/>
      <c r="K262" s="37"/>
      <c r="L262" s="37"/>
      <c r="M262" s="37"/>
      <c r="N262" s="37"/>
      <c r="O262" s="22"/>
      <c r="P262" s="22"/>
      <c r="Q262" s="42"/>
      <c r="R262" s="39"/>
      <c r="S262" s="39"/>
      <c r="T262" s="39"/>
      <c r="U262" s="321"/>
      <c r="V262" s="330"/>
      <c r="W262" s="317" t="str">
        <f t="shared" si="132"/>
        <v>0</v>
      </c>
      <c r="X262" s="101"/>
      <c r="Y262" s="40"/>
      <c r="Z262" s="41"/>
      <c r="AA262" s="40"/>
      <c r="AB262" s="40"/>
      <c r="AC262" s="40"/>
      <c r="AD262" s="40" t="str">
        <f t="shared" si="149"/>
        <v/>
      </c>
      <c r="AE262" s="186"/>
      <c r="AF262" s="106" t="str">
        <f t="shared" si="148"/>
        <v>0</v>
      </c>
      <c r="AG262" s="99">
        <f t="shared" si="144"/>
        <v>0</v>
      </c>
      <c r="AH262" s="105" t="str">
        <f t="shared" si="145"/>
        <v>0</v>
      </c>
      <c r="AI262" s="106" t="str">
        <f t="shared" si="133"/>
        <v>0</v>
      </c>
      <c r="AJ262" s="99" t="str">
        <f t="shared" si="134"/>
        <v/>
      </c>
      <c r="AK262" s="1" t="str">
        <f t="shared" si="135"/>
        <v/>
      </c>
      <c r="AL262" s="1" t="str">
        <f t="shared" si="136"/>
        <v/>
      </c>
      <c r="AM262" s="1" t="str">
        <f t="shared" si="137"/>
        <v/>
      </c>
      <c r="AN262" s="164" t="str">
        <f t="shared" si="138"/>
        <v/>
      </c>
      <c r="AO262" s="337">
        <f t="shared" si="139"/>
        <v>0</v>
      </c>
      <c r="AP262" s="259"/>
      <c r="AQ262" s="273">
        <f t="shared" si="140"/>
        <v>0</v>
      </c>
      <c r="DF262" s="104">
        <f t="shared" si="151"/>
        <v>0</v>
      </c>
      <c r="DG262" s="39" t="str">
        <f t="shared" si="146"/>
        <v/>
      </c>
      <c r="DH262" s="39" t="str">
        <f t="shared" si="147"/>
        <v/>
      </c>
      <c r="DJ262" s="98">
        <f t="shared" si="150"/>
        <v>0</v>
      </c>
      <c r="DK262" s="93" t="e">
        <f>VLOOKUP(H262,'PORT PRODUCTIVITY 1'!$A$25:$G$83,2,FALSE)</f>
        <v>#N/A</v>
      </c>
      <c r="DL262" s="97" t="str">
        <f t="shared" si="122"/>
        <v/>
      </c>
      <c r="DM262" s="97" t="str">
        <f t="shared" si="123"/>
        <v/>
      </c>
      <c r="DN262" s="97" t="str">
        <f t="shared" si="124"/>
        <v/>
      </c>
      <c r="DO262" s="97" t="str">
        <f t="shared" si="125"/>
        <v/>
      </c>
      <c r="DP262" s="94" t="e">
        <f>VLOOKUP(H262,'PORT PRODUCTIVITY 1'!$A$25:$G$83,3,FALSE)</f>
        <v>#N/A</v>
      </c>
      <c r="DQ262" s="276" t="str">
        <f t="shared" si="126"/>
        <v/>
      </c>
      <c r="DR262" s="276" t="str">
        <f t="shared" si="127"/>
        <v/>
      </c>
      <c r="DS262" s="276" t="str">
        <f t="shared" si="128"/>
        <v/>
      </c>
      <c r="DT262" s="276" t="str">
        <f t="shared" si="129"/>
        <v/>
      </c>
      <c r="DU262" s="276" t="str">
        <f t="shared" si="130"/>
        <v/>
      </c>
      <c r="DV262" s="276" t="str">
        <f t="shared" si="131"/>
        <v/>
      </c>
      <c r="DW262" s="277" t="str">
        <f t="shared" si="152"/>
        <v/>
      </c>
      <c r="DX262" s="278" t="str">
        <f t="shared" si="153"/>
        <v>0</v>
      </c>
      <c r="DY262" s="279" t="str">
        <f t="shared" si="154"/>
        <v>0</v>
      </c>
      <c r="DZ262" s="280" t="str">
        <f t="shared" si="155"/>
        <v/>
      </c>
      <c r="EA262" s="335">
        <f t="shared" si="141"/>
        <v>0</v>
      </c>
      <c r="EB262" s="335">
        <f t="shared" si="142"/>
        <v>0</v>
      </c>
      <c r="EC262" s="335">
        <f t="shared" si="143"/>
        <v>0</v>
      </c>
    </row>
    <row r="263" spans="2:133" ht="27.75" customHeight="1" thickBot="1">
      <c r="B263" s="39"/>
      <c r="C263" s="146"/>
      <c r="D263" s="57"/>
      <c r="E263" s="43"/>
      <c r="F263" s="74"/>
      <c r="G263" s="74"/>
      <c r="H263" s="74"/>
      <c r="I263" s="74"/>
      <c r="J263" s="74"/>
      <c r="K263" s="37"/>
      <c r="L263" s="37"/>
      <c r="M263" s="37"/>
      <c r="N263" s="37"/>
      <c r="O263" s="22"/>
      <c r="P263" s="22"/>
      <c r="Q263" s="42"/>
      <c r="R263" s="39"/>
      <c r="S263" s="39"/>
      <c r="T263" s="39"/>
      <c r="U263" s="321"/>
      <c r="V263" s="330"/>
      <c r="W263" s="317" t="str">
        <f t="shared" si="132"/>
        <v>0</v>
      </c>
      <c r="X263" s="101"/>
      <c r="Y263" s="40"/>
      <c r="Z263" s="41"/>
      <c r="AA263" s="40"/>
      <c r="AB263" s="40"/>
      <c r="AC263" s="40"/>
      <c r="AD263" s="40" t="str">
        <f t="shared" si="149"/>
        <v/>
      </c>
      <c r="AE263" s="186"/>
      <c r="AF263" s="106" t="str">
        <f t="shared" si="148"/>
        <v>0</v>
      </c>
      <c r="AG263" s="99">
        <f t="shared" si="144"/>
        <v>0</v>
      </c>
      <c r="AH263" s="105" t="str">
        <f t="shared" si="145"/>
        <v>0</v>
      </c>
      <c r="AI263" s="106" t="str">
        <f t="shared" si="133"/>
        <v>0</v>
      </c>
      <c r="AJ263" s="99" t="str">
        <f t="shared" si="134"/>
        <v/>
      </c>
      <c r="AK263" s="1" t="str">
        <f t="shared" si="135"/>
        <v/>
      </c>
      <c r="AL263" s="1" t="str">
        <f t="shared" si="136"/>
        <v/>
      </c>
      <c r="AM263" s="1" t="str">
        <f t="shared" si="137"/>
        <v/>
      </c>
      <c r="AN263" s="164" t="str">
        <f t="shared" si="138"/>
        <v/>
      </c>
      <c r="AO263" s="337">
        <f t="shared" si="139"/>
        <v>0</v>
      </c>
      <c r="AP263" s="259"/>
      <c r="AQ263" s="273">
        <f t="shared" si="140"/>
        <v>0</v>
      </c>
      <c r="DF263" s="104">
        <f t="shared" si="151"/>
        <v>0</v>
      </c>
      <c r="DG263" s="39" t="str">
        <f t="shared" si="146"/>
        <v/>
      </c>
      <c r="DH263" s="39" t="str">
        <f t="shared" si="147"/>
        <v/>
      </c>
      <c r="DJ263" s="98">
        <f t="shared" si="150"/>
        <v>0</v>
      </c>
      <c r="DK263" s="93" t="e">
        <f>VLOOKUP(H263,'PORT PRODUCTIVITY 1'!$A$25:$G$83,2,FALSE)</f>
        <v>#N/A</v>
      </c>
      <c r="DL263" s="97" t="str">
        <f t="shared" si="122"/>
        <v/>
      </c>
      <c r="DM263" s="97" t="str">
        <f t="shared" si="123"/>
        <v/>
      </c>
      <c r="DN263" s="97" t="str">
        <f t="shared" si="124"/>
        <v/>
      </c>
      <c r="DO263" s="97" t="str">
        <f t="shared" si="125"/>
        <v/>
      </c>
      <c r="DP263" s="94" t="e">
        <f>VLOOKUP(H263,'PORT PRODUCTIVITY 1'!$A$25:$G$83,3,FALSE)</f>
        <v>#N/A</v>
      </c>
      <c r="DQ263" s="276" t="str">
        <f t="shared" si="126"/>
        <v/>
      </c>
      <c r="DR263" s="276" t="str">
        <f t="shared" si="127"/>
        <v/>
      </c>
      <c r="DS263" s="276" t="str">
        <f t="shared" si="128"/>
        <v/>
      </c>
      <c r="DT263" s="276" t="str">
        <f t="shared" si="129"/>
        <v/>
      </c>
      <c r="DU263" s="276" t="str">
        <f t="shared" si="130"/>
        <v/>
      </c>
      <c r="DV263" s="276" t="str">
        <f t="shared" si="131"/>
        <v/>
      </c>
      <c r="DW263" s="277" t="str">
        <f t="shared" si="152"/>
        <v/>
      </c>
      <c r="DX263" s="278" t="str">
        <f t="shared" si="153"/>
        <v>0</v>
      </c>
      <c r="DY263" s="279" t="str">
        <f t="shared" si="154"/>
        <v>0</v>
      </c>
      <c r="DZ263" s="280" t="str">
        <f t="shared" si="155"/>
        <v/>
      </c>
      <c r="EA263" s="335">
        <f t="shared" si="141"/>
        <v>0</v>
      </c>
      <c r="EB263" s="335">
        <f t="shared" si="142"/>
        <v>0</v>
      </c>
      <c r="EC263" s="335">
        <f t="shared" si="143"/>
        <v>0</v>
      </c>
    </row>
    <row r="264" spans="2:133" ht="27.75" customHeight="1" thickBot="1">
      <c r="B264" s="39"/>
      <c r="C264" s="146"/>
      <c r="D264" s="57"/>
      <c r="E264" s="43"/>
      <c r="F264" s="74"/>
      <c r="G264" s="74"/>
      <c r="H264" s="74"/>
      <c r="I264" s="74"/>
      <c r="J264" s="74"/>
      <c r="K264" s="37"/>
      <c r="L264" s="37"/>
      <c r="M264" s="37"/>
      <c r="N264" s="37"/>
      <c r="O264" s="22"/>
      <c r="P264" s="22"/>
      <c r="Q264" s="42"/>
      <c r="R264" s="39"/>
      <c r="S264" s="39"/>
      <c r="T264" s="39"/>
      <c r="U264" s="321"/>
      <c r="V264" s="330"/>
      <c r="W264" s="317" t="str">
        <f t="shared" si="132"/>
        <v>0</v>
      </c>
      <c r="X264" s="101"/>
      <c r="Y264" s="40"/>
      <c r="Z264" s="41"/>
      <c r="AA264" s="40"/>
      <c r="AB264" s="40"/>
      <c r="AC264" s="40"/>
      <c r="AD264" s="40" t="str">
        <f t="shared" si="149"/>
        <v/>
      </c>
      <c r="AE264" s="186"/>
      <c r="AF264" s="106" t="str">
        <f t="shared" si="148"/>
        <v>0</v>
      </c>
      <c r="AG264" s="99">
        <f t="shared" si="144"/>
        <v>0</v>
      </c>
      <c r="AH264" s="105" t="str">
        <f t="shared" si="145"/>
        <v>0</v>
      </c>
      <c r="AI264" s="106" t="str">
        <f t="shared" si="133"/>
        <v>0</v>
      </c>
      <c r="AJ264" s="99" t="str">
        <f t="shared" si="134"/>
        <v/>
      </c>
      <c r="AK264" s="1" t="str">
        <f t="shared" si="135"/>
        <v/>
      </c>
      <c r="AL264" s="1" t="str">
        <f t="shared" si="136"/>
        <v/>
      </c>
      <c r="AM264" s="1" t="str">
        <f t="shared" si="137"/>
        <v/>
      </c>
      <c r="AN264" s="164" t="str">
        <f t="shared" si="138"/>
        <v/>
      </c>
      <c r="AO264" s="337">
        <f t="shared" si="139"/>
        <v>0</v>
      </c>
      <c r="AP264" s="259"/>
      <c r="AQ264" s="273">
        <f t="shared" si="140"/>
        <v>0</v>
      </c>
      <c r="DF264" s="104">
        <f t="shared" si="151"/>
        <v>0</v>
      </c>
      <c r="DG264" s="39" t="str">
        <f t="shared" si="146"/>
        <v/>
      </c>
      <c r="DH264" s="39" t="str">
        <f t="shared" si="147"/>
        <v/>
      </c>
      <c r="DJ264" s="98">
        <f t="shared" si="150"/>
        <v>0</v>
      </c>
      <c r="DK264" s="93" t="e">
        <f>VLOOKUP(H264,'PORT PRODUCTIVITY 1'!$A$25:$G$83,2,FALSE)</f>
        <v>#N/A</v>
      </c>
      <c r="DL264" s="97" t="str">
        <f t="shared" si="122"/>
        <v/>
      </c>
      <c r="DM264" s="97" t="str">
        <f t="shared" si="123"/>
        <v/>
      </c>
      <c r="DN264" s="97" t="str">
        <f t="shared" si="124"/>
        <v/>
      </c>
      <c r="DO264" s="97" t="str">
        <f t="shared" si="125"/>
        <v/>
      </c>
      <c r="DP264" s="94" t="e">
        <f>VLOOKUP(H264,'PORT PRODUCTIVITY 1'!$A$25:$G$83,3,FALSE)</f>
        <v>#N/A</v>
      </c>
      <c r="DQ264" s="276" t="str">
        <f t="shared" si="126"/>
        <v/>
      </c>
      <c r="DR264" s="276" t="str">
        <f t="shared" si="127"/>
        <v/>
      </c>
      <c r="DS264" s="276" t="str">
        <f t="shared" si="128"/>
        <v/>
      </c>
      <c r="DT264" s="276" t="str">
        <f t="shared" si="129"/>
        <v/>
      </c>
      <c r="DU264" s="276" t="str">
        <f t="shared" si="130"/>
        <v/>
      </c>
      <c r="DV264" s="276" t="str">
        <f t="shared" si="131"/>
        <v/>
      </c>
      <c r="DW264" s="277" t="str">
        <f t="shared" si="152"/>
        <v/>
      </c>
      <c r="DX264" s="278" t="str">
        <f t="shared" si="153"/>
        <v>0</v>
      </c>
      <c r="DY264" s="279" t="str">
        <f t="shared" si="154"/>
        <v>0</v>
      </c>
      <c r="DZ264" s="280" t="str">
        <f t="shared" si="155"/>
        <v/>
      </c>
      <c r="EA264" s="335">
        <f t="shared" si="141"/>
        <v>0</v>
      </c>
      <c r="EB264" s="335">
        <f t="shared" si="142"/>
        <v>0</v>
      </c>
      <c r="EC264" s="335">
        <f t="shared" si="143"/>
        <v>0</v>
      </c>
    </row>
    <row r="265" spans="2:133" ht="27.75" customHeight="1" thickBot="1">
      <c r="B265" s="39"/>
      <c r="C265" s="146"/>
      <c r="D265" s="57"/>
      <c r="E265" s="43"/>
      <c r="F265" s="74"/>
      <c r="G265" s="74"/>
      <c r="H265" s="74"/>
      <c r="I265" s="74"/>
      <c r="J265" s="74"/>
      <c r="K265" s="37"/>
      <c r="L265" s="37"/>
      <c r="M265" s="37"/>
      <c r="N265" s="37"/>
      <c r="O265" s="22"/>
      <c r="P265" s="22"/>
      <c r="Q265" s="42"/>
      <c r="R265" s="39"/>
      <c r="S265" s="39"/>
      <c r="T265" s="39"/>
      <c r="U265" s="321"/>
      <c r="V265" s="330"/>
      <c r="W265" s="317" t="str">
        <f t="shared" si="132"/>
        <v>0</v>
      </c>
      <c r="X265" s="101"/>
      <c r="Y265" s="40"/>
      <c r="Z265" s="41"/>
      <c r="AA265" s="40"/>
      <c r="AB265" s="40"/>
      <c r="AC265" s="40"/>
      <c r="AD265" s="40" t="str">
        <f t="shared" si="149"/>
        <v/>
      </c>
      <c r="AE265" s="186"/>
      <c r="AF265" s="106" t="str">
        <f t="shared" si="148"/>
        <v>0</v>
      </c>
      <c r="AG265" s="99">
        <f t="shared" si="144"/>
        <v>0</v>
      </c>
      <c r="AH265" s="105" t="str">
        <f t="shared" si="145"/>
        <v>0</v>
      </c>
      <c r="AI265" s="106" t="str">
        <f t="shared" si="133"/>
        <v>0</v>
      </c>
      <c r="AJ265" s="99" t="str">
        <f t="shared" si="134"/>
        <v/>
      </c>
      <c r="AK265" s="1" t="str">
        <f t="shared" si="135"/>
        <v/>
      </c>
      <c r="AL265" s="1" t="str">
        <f t="shared" si="136"/>
        <v/>
      </c>
      <c r="AM265" s="1" t="str">
        <f t="shared" si="137"/>
        <v/>
      </c>
      <c r="AN265" s="164" t="str">
        <f t="shared" si="138"/>
        <v/>
      </c>
      <c r="AO265" s="337">
        <f t="shared" si="139"/>
        <v>0</v>
      </c>
      <c r="AP265" s="259"/>
      <c r="AQ265" s="273">
        <f t="shared" si="140"/>
        <v>0</v>
      </c>
      <c r="DF265" s="104">
        <f t="shared" si="151"/>
        <v>0</v>
      </c>
      <c r="DG265" s="39" t="str">
        <f t="shared" si="146"/>
        <v/>
      </c>
      <c r="DH265" s="39" t="str">
        <f t="shared" si="147"/>
        <v/>
      </c>
      <c r="DJ265" s="98">
        <f t="shared" si="150"/>
        <v>0</v>
      </c>
      <c r="DK265" s="93" t="e">
        <f>VLOOKUP(H265,'PORT PRODUCTIVITY 1'!$A$25:$G$83,2,FALSE)</f>
        <v>#N/A</v>
      </c>
      <c r="DL265" s="97" t="str">
        <f t="shared" ref="DL265:DL328" si="156">IF(S265=0,"",(X265/$DK265))</f>
        <v/>
      </c>
      <c r="DM265" s="97" t="str">
        <f t="shared" ref="DM265:DM328" si="157">IF(T265=0,"",(Y265/$DK265))</f>
        <v/>
      </c>
      <c r="DN265" s="97" t="str">
        <f t="shared" ref="DN265:DN328" si="158">IF(U265=0,"",(Z265/$DK265))</f>
        <v/>
      </c>
      <c r="DO265" s="97" t="str">
        <f t="shared" ref="DO265:DO328" si="159">IF(V265=0,"",(AA265/$DK265))</f>
        <v/>
      </c>
      <c r="DP265" s="94" t="e">
        <f>VLOOKUP(H265,'PORT PRODUCTIVITY 1'!$A$25:$G$83,3,FALSE)</f>
        <v>#N/A</v>
      </c>
      <c r="DQ265" s="276" t="str">
        <f t="shared" ref="DQ265:DQ328" si="160">IF(X265=0,"",(X265/$DP265))</f>
        <v/>
      </c>
      <c r="DR265" s="276" t="str">
        <f t="shared" ref="DR265:DR328" si="161">IF(Y265=0,"",(Y265/$DP265))</f>
        <v/>
      </c>
      <c r="DS265" s="276" t="str">
        <f t="shared" ref="DS265:DS328" si="162">IF(Z265=0,"",(Z265/$DP265))</f>
        <v/>
      </c>
      <c r="DT265" s="276" t="str">
        <f t="shared" ref="DT265:DT328" si="163">IF(AA265=0,"",(AA265/$DP265))</f>
        <v/>
      </c>
      <c r="DU265" s="276" t="str">
        <f t="shared" ref="DU265:DU328" si="164">IF(AB265=0,"",(AB265/$DP265))</f>
        <v/>
      </c>
      <c r="DV265" s="276" t="str">
        <f t="shared" ref="DV265:DV328" si="165">IF(AC265=0,"",(AC265/$DP265))</f>
        <v/>
      </c>
      <c r="DW265" s="277" t="str">
        <f t="shared" si="152"/>
        <v/>
      </c>
      <c r="DX265" s="278" t="str">
        <f t="shared" si="153"/>
        <v>0</v>
      </c>
      <c r="DY265" s="279" t="str">
        <f t="shared" si="154"/>
        <v>0</v>
      </c>
      <c r="DZ265" s="280" t="str">
        <f t="shared" si="155"/>
        <v/>
      </c>
      <c r="EA265" s="335">
        <f t="shared" si="141"/>
        <v>0</v>
      </c>
      <c r="EB265" s="335">
        <f t="shared" si="142"/>
        <v>0</v>
      </c>
      <c r="EC265" s="335">
        <f t="shared" si="143"/>
        <v>0</v>
      </c>
    </row>
    <row r="266" spans="2:133" ht="27.75" customHeight="1" thickBot="1">
      <c r="B266" s="39"/>
      <c r="C266" s="146"/>
      <c r="D266" s="57"/>
      <c r="E266" s="43"/>
      <c r="F266" s="74"/>
      <c r="G266" s="74"/>
      <c r="H266" s="74"/>
      <c r="I266" s="74"/>
      <c r="J266" s="74"/>
      <c r="K266" s="37"/>
      <c r="L266" s="37"/>
      <c r="M266" s="37"/>
      <c r="N266" s="37"/>
      <c r="O266" s="22"/>
      <c r="P266" s="22"/>
      <c r="Q266" s="42"/>
      <c r="R266" s="39"/>
      <c r="S266" s="39"/>
      <c r="T266" s="39"/>
      <c r="U266" s="321"/>
      <c r="V266" s="330"/>
      <c r="W266" s="317" t="str">
        <f t="shared" ref="W266:W329" si="166">IFERROR(IF(OR(G266="15A CRX",G266="84K ECUBEX"),(STDEV(S266:U266)/100), IF(G266="84A SPONDYLUS",(STDEV(S266:T266)/100),(STDEV(S266:V266)/100))),"0")</f>
        <v>0</v>
      </c>
      <c r="X266" s="101"/>
      <c r="Y266" s="40"/>
      <c r="Z266" s="41"/>
      <c r="AA266" s="40"/>
      <c r="AB266" s="40"/>
      <c r="AC266" s="40"/>
      <c r="AD266" s="40" t="str">
        <f t="shared" si="149"/>
        <v/>
      </c>
      <c r="AE266" s="186"/>
      <c r="AF266" s="106" t="str">
        <f t="shared" si="148"/>
        <v>0</v>
      </c>
      <c r="AG266" s="99">
        <f t="shared" si="144"/>
        <v>0</v>
      </c>
      <c r="AH266" s="105" t="str">
        <f t="shared" si="145"/>
        <v>0</v>
      </c>
      <c r="AI266" s="106" t="str">
        <f t="shared" ref="AI266:AI329" si="167">IF(DF266=2,"S&amp;S",IF(DG266=1,W266,IF(DH266=1,AF266,"0")))</f>
        <v>0</v>
      </c>
      <c r="AJ266" s="99" t="str">
        <f t="shared" ref="AJ266:AJ329" si="168">IF(AI266="0","",IF(AI266&gt;15%,1,0))</f>
        <v/>
      </c>
      <c r="AK266" s="1" t="str">
        <f t="shared" ref="AK266:AK329" si="169">IF(AI266="0","",IF(AJ266=1,0,IF(AI266&gt;10%,1,0)))</f>
        <v/>
      </c>
      <c r="AL266" s="1" t="str">
        <f t="shared" ref="AL266:AL329" si="170">IF(AI266="0","",IF(AJ266=1,0,IF(AK266=1,0,IF(AI266&gt;5%,1,0))))</f>
        <v/>
      </c>
      <c r="AM266" s="1" t="str">
        <f t="shared" ref="AM266:AM329" si="171">IF(AI266="0","",IF(AJ266=1,0,IF(AK266=1,0,IF(AL266=1,0,IF(AI266&gt;=0%,1,0)))))</f>
        <v/>
      </c>
      <c r="AN266" s="164" t="str">
        <f t="shared" ref="AN266:AN329" si="172">IF(AG266=0,"",IF(AQ266=2,"SHIP &amp; SHORE CRANE",IF(AJ266=1,"PLS INSERT COMMENT",IF(AK266=1,"CAN YOU IMPROVE IT?",IF(AL266=1,"GOOD JOB &amp; HOW GET BETTER?",IF(AM266=1,"EXCELENT-BE CONSISTENT AND SHARE BEST PRACTICES","SINGLE CRANE"))))))</f>
        <v/>
      </c>
      <c r="AO266" s="337">
        <f t="shared" ref="AO266:AO329" si="173">IFERROR(EC266,"")</f>
        <v>0</v>
      </c>
      <c r="AP266" s="259"/>
      <c r="AQ266" s="273">
        <f t="shared" ref="AQ266:AQ329" si="174">DF266</f>
        <v>0</v>
      </c>
      <c r="DF266" s="104">
        <f t="shared" si="151"/>
        <v>0</v>
      </c>
      <c r="DG266" s="39" t="str">
        <f t="shared" si="146"/>
        <v/>
      </c>
      <c r="DH266" s="39" t="str">
        <f t="shared" si="147"/>
        <v/>
      </c>
      <c r="DJ266" s="98">
        <f t="shared" si="150"/>
        <v>0</v>
      </c>
      <c r="DK266" s="93" t="e">
        <f>VLOOKUP(H266,'PORT PRODUCTIVITY 1'!$A$25:$G$83,2,FALSE)</f>
        <v>#N/A</v>
      </c>
      <c r="DL266" s="97" t="str">
        <f t="shared" si="156"/>
        <v/>
      </c>
      <c r="DM266" s="97" t="str">
        <f t="shared" si="157"/>
        <v/>
      </c>
      <c r="DN266" s="97" t="str">
        <f t="shared" si="158"/>
        <v/>
      </c>
      <c r="DO266" s="97" t="str">
        <f t="shared" si="159"/>
        <v/>
      </c>
      <c r="DP266" s="94" t="e">
        <f>VLOOKUP(H266,'PORT PRODUCTIVITY 1'!$A$25:$G$83,3,FALSE)</f>
        <v>#N/A</v>
      </c>
      <c r="DQ266" s="276" t="str">
        <f t="shared" si="160"/>
        <v/>
      </c>
      <c r="DR266" s="276" t="str">
        <f t="shared" si="161"/>
        <v/>
      </c>
      <c r="DS266" s="276" t="str">
        <f t="shared" si="162"/>
        <v/>
      </c>
      <c r="DT266" s="276" t="str">
        <f t="shared" si="163"/>
        <v/>
      </c>
      <c r="DU266" s="276" t="str">
        <f t="shared" si="164"/>
        <v/>
      </c>
      <c r="DV266" s="276" t="str">
        <f t="shared" si="165"/>
        <v/>
      </c>
      <c r="DW266" s="277" t="str">
        <f t="shared" si="152"/>
        <v/>
      </c>
      <c r="DX266" s="278" t="str">
        <f t="shared" si="153"/>
        <v>0</v>
      </c>
      <c r="DY266" s="279" t="str">
        <f t="shared" si="154"/>
        <v>0</v>
      </c>
      <c r="DZ266" s="280" t="str">
        <f t="shared" si="155"/>
        <v/>
      </c>
      <c r="EA266" s="335">
        <f t="shared" ref="EA266:EA329" si="175">MAX(DL266:DO266,DQ266:DV266)</f>
        <v>0</v>
      </c>
      <c r="EB266" s="335">
        <f t="shared" ref="EB266:EB329" si="176">MIN(DL266:DO266,DQ266:DV266)</f>
        <v>0</v>
      </c>
      <c r="EC266" s="335">
        <f t="shared" ref="EC266:EC329" si="177">EA266-EB266</f>
        <v>0</v>
      </c>
    </row>
    <row r="267" spans="2:133" ht="27.75" customHeight="1" thickBot="1">
      <c r="B267" s="39"/>
      <c r="C267" s="146"/>
      <c r="D267" s="57"/>
      <c r="E267" s="43"/>
      <c r="F267" s="74"/>
      <c r="G267" s="74"/>
      <c r="H267" s="74"/>
      <c r="I267" s="74"/>
      <c r="J267" s="74"/>
      <c r="K267" s="37"/>
      <c r="L267" s="37"/>
      <c r="M267" s="37"/>
      <c r="N267" s="37"/>
      <c r="O267" s="22"/>
      <c r="P267" s="22"/>
      <c r="Q267" s="42"/>
      <c r="R267" s="39"/>
      <c r="S267" s="39"/>
      <c r="T267" s="39"/>
      <c r="U267" s="321"/>
      <c r="V267" s="330"/>
      <c r="W267" s="317" t="str">
        <f t="shared" si="166"/>
        <v>0</v>
      </c>
      <c r="X267" s="101"/>
      <c r="Y267" s="40"/>
      <c r="Z267" s="41"/>
      <c r="AA267" s="40"/>
      <c r="AB267" s="40"/>
      <c r="AC267" s="40"/>
      <c r="AD267" s="40" t="str">
        <f t="shared" si="149"/>
        <v/>
      </c>
      <c r="AE267" s="186"/>
      <c r="AF267" s="106" t="str">
        <f t="shared" si="148"/>
        <v>0</v>
      </c>
      <c r="AG267" s="99">
        <f t="shared" si="144"/>
        <v>0</v>
      </c>
      <c r="AH267" s="105" t="str">
        <f t="shared" si="145"/>
        <v>0</v>
      </c>
      <c r="AI267" s="106" t="str">
        <f t="shared" si="167"/>
        <v>0</v>
      </c>
      <c r="AJ267" s="99" t="str">
        <f t="shared" si="168"/>
        <v/>
      </c>
      <c r="AK267" s="1" t="str">
        <f t="shared" si="169"/>
        <v/>
      </c>
      <c r="AL267" s="1" t="str">
        <f t="shared" si="170"/>
        <v/>
      </c>
      <c r="AM267" s="1" t="str">
        <f t="shared" si="171"/>
        <v/>
      </c>
      <c r="AN267" s="164" t="str">
        <f t="shared" si="172"/>
        <v/>
      </c>
      <c r="AO267" s="337">
        <f t="shared" si="173"/>
        <v>0</v>
      </c>
      <c r="AP267" s="259"/>
      <c r="AQ267" s="273">
        <f t="shared" si="174"/>
        <v>0</v>
      </c>
      <c r="DF267" s="104">
        <f t="shared" si="151"/>
        <v>0</v>
      </c>
      <c r="DG267" s="39" t="str">
        <f t="shared" si="146"/>
        <v/>
      </c>
      <c r="DH267" s="39" t="str">
        <f t="shared" si="147"/>
        <v/>
      </c>
      <c r="DJ267" s="98">
        <f t="shared" si="150"/>
        <v>0</v>
      </c>
      <c r="DK267" s="93" t="e">
        <f>VLOOKUP(H267,'PORT PRODUCTIVITY 1'!$A$25:$G$83,2,FALSE)</f>
        <v>#N/A</v>
      </c>
      <c r="DL267" s="97" t="str">
        <f t="shared" si="156"/>
        <v/>
      </c>
      <c r="DM267" s="97" t="str">
        <f t="shared" si="157"/>
        <v/>
      </c>
      <c r="DN267" s="97" t="str">
        <f t="shared" si="158"/>
        <v/>
      </c>
      <c r="DO267" s="97" t="str">
        <f t="shared" si="159"/>
        <v/>
      </c>
      <c r="DP267" s="94" t="e">
        <f>VLOOKUP(H267,'PORT PRODUCTIVITY 1'!$A$25:$G$83,3,FALSE)</f>
        <v>#N/A</v>
      </c>
      <c r="DQ267" s="276" t="str">
        <f t="shared" si="160"/>
        <v/>
      </c>
      <c r="DR267" s="276" t="str">
        <f t="shared" si="161"/>
        <v/>
      </c>
      <c r="DS267" s="276" t="str">
        <f t="shared" si="162"/>
        <v/>
      </c>
      <c r="DT267" s="276" t="str">
        <f t="shared" si="163"/>
        <v/>
      </c>
      <c r="DU267" s="276" t="str">
        <f t="shared" si="164"/>
        <v/>
      </c>
      <c r="DV267" s="276" t="str">
        <f t="shared" si="165"/>
        <v/>
      </c>
      <c r="DW267" s="277" t="str">
        <f t="shared" si="152"/>
        <v/>
      </c>
      <c r="DX267" s="278" t="str">
        <f t="shared" si="153"/>
        <v>0</v>
      </c>
      <c r="DY267" s="279" t="str">
        <f t="shared" si="154"/>
        <v>0</v>
      </c>
      <c r="DZ267" s="280" t="str">
        <f t="shared" si="155"/>
        <v/>
      </c>
      <c r="EA267" s="335">
        <f t="shared" si="175"/>
        <v>0</v>
      </c>
      <c r="EB267" s="335">
        <f t="shared" si="176"/>
        <v>0</v>
      </c>
      <c r="EC267" s="335">
        <f t="shared" si="177"/>
        <v>0</v>
      </c>
    </row>
    <row r="268" spans="2:133" ht="27.75" customHeight="1" thickBot="1">
      <c r="B268" s="39"/>
      <c r="C268" s="146"/>
      <c r="D268" s="57"/>
      <c r="E268" s="43"/>
      <c r="F268" s="74"/>
      <c r="G268" s="74"/>
      <c r="H268" s="74"/>
      <c r="I268" s="74"/>
      <c r="J268" s="74"/>
      <c r="K268" s="37"/>
      <c r="L268" s="37"/>
      <c r="M268" s="37"/>
      <c r="N268" s="37"/>
      <c r="O268" s="22"/>
      <c r="P268" s="22"/>
      <c r="Q268" s="42"/>
      <c r="R268" s="39"/>
      <c r="S268" s="39"/>
      <c r="T268" s="39"/>
      <c r="U268" s="321"/>
      <c r="V268" s="330"/>
      <c r="W268" s="317" t="str">
        <f t="shared" si="166"/>
        <v>0</v>
      </c>
      <c r="X268" s="101"/>
      <c r="Y268" s="40"/>
      <c r="Z268" s="41"/>
      <c r="AA268" s="40"/>
      <c r="AB268" s="40"/>
      <c r="AC268" s="40"/>
      <c r="AD268" s="40" t="str">
        <f t="shared" si="149"/>
        <v/>
      </c>
      <c r="AE268" s="186"/>
      <c r="AF268" s="106" t="str">
        <f t="shared" si="148"/>
        <v>0</v>
      </c>
      <c r="AG268" s="99">
        <f t="shared" si="144"/>
        <v>0</v>
      </c>
      <c r="AH268" s="105" t="str">
        <f t="shared" si="145"/>
        <v>0</v>
      </c>
      <c r="AI268" s="106" t="str">
        <f t="shared" si="167"/>
        <v>0</v>
      </c>
      <c r="AJ268" s="99" t="str">
        <f t="shared" si="168"/>
        <v/>
      </c>
      <c r="AK268" s="1" t="str">
        <f t="shared" si="169"/>
        <v/>
      </c>
      <c r="AL268" s="1" t="str">
        <f t="shared" si="170"/>
        <v/>
      </c>
      <c r="AM268" s="1" t="str">
        <f t="shared" si="171"/>
        <v/>
      </c>
      <c r="AN268" s="164" t="str">
        <f t="shared" si="172"/>
        <v/>
      </c>
      <c r="AO268" s="337">
        <f t="shared" si="173"/>
        <v>0</v>
      </c>
      <c r="AP268" s="259"/>
      <c r="AQ268" s="273">
        <f t="shared" si="174"/>
        <v>0</v>
      </c>
      <c r="DF268" s="104">
        <f t="shared" si="151"/>
        <v>0</v>
      </c>
      <c r="DG268" s="39" t="str">
        <f t="shared" si="146"/>
        <v/>
      </c>
      <c r="DH268" s="39" t="str">
        <f t="shared" si="147"/>
        <v/>
      </c>
      <c r="DJ268" s="98">
        <f t="shared" si="150"/>
        <v>0</v>
      </c>
      <c r="DK268" s="93" t="e">
        <f>VLOOKUP(H268,'PORT PRODUCTIVITY 1'!$A$25:$G$83,2,FALSE)</f>
        <v>#N/A</v>
      </c>
      <c r="DL268" s="97" t="str">
        <f t="shared" si="156"/>
        <v/>
      </c>
      <c r="DM268" s="97" t="str">
        <f t="shared" si="157"/>
        <v/>
      </c>
      <c r="DN268" s="97" t="str">
        <f t="shared" si="158"/>
        <v/>
      </c>
      <c r="DO268" s="97" t="str">
        <f t="shared" si="159"/>
        <v/>
      </c>
      <c r="DP268" s="94" t="e">
        <f>VLOOKUP(H268,'PORT PRODUCTIVITY 1'!$A$25:$G$83,3,FALSE)</f>
        <v>#N/A</v>
      </c>
      <c r="DQ268" s="276" t="str">
        <f t="shared" si="160"/>
        <v/>
      </c>
      <c r="DR268" s="276" t="str">
        <f t="shared" si="161"/>
        <v/>
      </c>
      <c r="DS268" s="276" t="str">
        <f t="shared" si="162"/>
        <v/>
      </c>
      <c r="DT268" s="276" t="str">
        <f t="shared" si="163"/>
        <v/>
      </c>
      <c r="DU268" s="276" t="str">
        <f t="shared" si="164"/>
        <v/>
      </c>
      <c r="DV268" s="276" t="str">
        <f t="shared" si="165"/>
        <v/>
      </c>
      <c r="DW268" s="277" t="str">
        <f t="shared" si="152"/>
        <v/>
      </c>
      <c r="DX268" s="278" t="str">
        <f t="shared" si="153"/>
        <v>0</v>
      </c>
      <c r="DY268" s="279" t="str">
        <f t="shared" si="154"/>
        <v>0</v>
      </c>
      <c r="DZ268" s="280" t="str">
        <f t="shared" si="155"/>
        <v/>
      </c>
      <c r="EA268" s="335">
        <f t="shared" si="175"/>
        <v>0</v>
      </c>
      <c r="EB268" s="335">
        <f t="shared" si="176"/>
        <v>0</v>
      </c>
      <c r="EC268" s="335">
        <f t="shared" si="177"/>
        <v>0</v>
      </c>
    </row>
    <row r="269" spans="2:133" ht="27.75" customHeight="1" thickBot="1">
      <c r="B269" s="39"/>
      <c r="C269" s="146"/>
      <c r="D269" s="57"/>
      <c r="E269" s="43"/>
      <c r="F269" s="74"/>
      <c r="G269" s="74"/>
      <c r="H269" s="74"/>
      <c r="I269" s="74"/>
      <c r="J269" s="74"/>
      <c r="K269" s="37"/>
      <c r="L269" s="37"/>
      <c r="M269" s="37"/>
      <c r="N269" s="37"/>
      <c r="O269" s="22"/>
      <c r="P269" s="22"/>
      <c r="Q269" s="42"/>
      <c r="R269" s="39"/>
      <c r="S269" s="39"/>
      <c r="T269" s="39"/>
      <c r="U269" s="321"/>
      <c r="V269" s="330"/>
      <c r="W269" s="317" t="str">
        <f t="shared" si="166"/>
        <v>0</v>
      </c>
      <c r="X269" s="101"/>
      <c r="Y269" s="40"/>
      <c r="Z269" s="41"/>
      <c r="AA269" s="40"/>
      <c r="AB269" s="40"/>
      <c r="AC269" s="40"/>
      <c r="AD269" s="40" t="str">
        <f t="shared" si="149"/>
        <v/>
      </c>
      <c r="AE269" s="186"/>
      <c r="AF269" s="106" t="str">
        <f t="shared" si="148"/>
        <v>0</v>
      </c>
      <c r="AG269" s="99">
        <f t="shared" si="144"/>
        <v>0</v>
      </c>
      <c r="AH269" s="105" t="str">
        <f t="shared" si="145"/>
        <v>0</v>
      </c>
      <c r="AI269" s="106" t="str">
        <f t="shared" si="167"/>
        <v>0</v>
      </c>
      <c r="AJ269" s="99" t="str">
        <f t="shared" si="168"/>
        <v/>
      </c>
      <c r="AK269" s="1" t="str">
        <f t="shared" si="169"/>
        <v/>
      </c>
      <c r="AL269" s="1" t="str">
        <f t="shared" si="170"/>
        <v/>
      </c>
      <c r="AM269" s="1" t="str">
        <f t="shared" si="171"/>
        <v/>
      </c>
      <c r="AN269" s="164" t="str">
        <f t="shared" si="172"/>
        <v/>
      </c>
      <c r="AO269" s="337">
        <f t="shared" si="173"/>
        <v>0</v>
      </c>
      <c r="AP269" s="259"/>
      <c r="AQ269" s="273">
        <f t="shared" si="174"/>
        <v>0</v>
      </c>
      <c r="DF269" s="104">
        <f t="shared" si="151"/>
        <v>0</v>
      </c>
      <c r="DG269" s="39" t="str">
        <f t="shared" si="146"/>
        <v/>
      </c>
      <c r="DH269" s="39" t="str">
        <f t="shared" si="147"/>
        <v/>
      </c>
      <c r="DJ269" s="98">
        <f t="shared" si="150"/>
        <v>0</v>
      </c>
      <c r="DK269" s="93" t="e">
        <f>VLOOKUP(H269,'PORT PRODUCTIVITY 1'!$A$25:$G$83,2,FALSE)</f>
        <v>#N/A</v>
      </c>
      <c r="DL269" s="97" t="str">
        <f t="shared" si="156"/>
        <v/>
      </c>
      <c r="DM269" s="97" t="str">
        <f t="shared" si="157"/>
        <v/>
      </c>
      <c r="DN269" s="97" t="str">
        <f t="shared" si="158"/>
        <v/>
      </c>
      <c r="DO269" s="97" t="str">
        <f t="shared" si="159"/>
        <v/>
      </c>
      <c r="DP269" s="94" t="e">
        <f>VLOOKUP(H269,'PORT PRODUCTIVITY 1'!$A$25:$G$83,3,FALSE)</f>
        <v>#N/A</v>
      </c>
      <c r="DQ269" s="276" t="str">
        <f t="shared" si="160"/>
        <v/>
      </c>
      <c r="DR269" s="276" t="str">
        <f t="shared" si="161"/>
        <v/>
      </c>
      <c r="DS269" s="276" t="str">
        <f t="shared" si="162"/>
        <v/>
      </c>
      <c r="DT269" s="276" t="str">
        <f t="shared" si="163"/>
        <v/>
      </c>
      <c r="DU269" s="276" t="str">
        <f t="shared" si="164"/>
        <v/>
      </c>
      <c r="DV269" s="276" t="str">
        <f t="shared" si="165"/>
        <v/>
      </c>
      <c r="DW269" s="277" t="str">
        <f t="shared" si="152"/>
        <v/>
      </c>
      <c r="DX269" s="278" t="str">
        <f t="shared" si="153"/>
        <v>0</v>
      </c>
      <c r="DY269" s="279" t="str">
        <f t="shared" si="154"/>
        <v>0</v>
      </c>
      <c r="DZ269" s="280" t="str">
        <f t="shared" si="155"/>
        <v/>
      </c>
      <c r="EA269" s="335">
        <f t="shared" si="175"/>
        <v>0</v>
      </c>
      <c r="EB269" s="335">
        <f t="shared" si="176"/>
        <v>0</v>
      </c>
      <c r="EC269" s="335">
        <f t="shared" si="177"/>
        <v>0</v>
      </c>
    </row>
    <row r="270" spans="2:133" ht="27.75" customHeight="1" thickBot="1">
      <c r="B270" s="39"/>
      <c r="C270" s="146"/>
      <c r="D270" s="57"/>
      <c r="E270" s="43"/>
      <c r="F270" s="74"/>
      <c r="G270" s="74"/>
      <c r="H270" s="74"/>
      <c r="I270" s="74"/>
      <c r="J270" s="74"/>
      <c r="K270" s="37"/>
      <c r="L270" s="37"/>
      <c r="M270" s="37"/>
      <c r="N270" s="37"/>
      <c r="O270" s="22"/>
      <c r="P270" s="22"/>
      <c r="Q270" s="42"/>
      <c r="R270" s="39"/>
      <c r="S270" s="39"/>
      <c r="T270" s="39"/>
      <c r="U270" s="321"/>
      <c r="V270" s="330"/>
      <c r="W270" s="317" t="str">
        <f t="shared" si="166"/>
        <v>0</v>
      </c>
      <c r="X270" s="101"/>
      <c r="Y270" s="40"/>
      <c r="Z270" s="41"/>
      <c r="AA270" s="40"/>
      <c r="AB270" s="40"/>
      <c r="AC270" s="40"/>
      <c r="AD270" s="40" t="str">
        <f t="shared" si="149"/>
        <v/>
      </c>
      <c r="AE270" s="186"/>
      <c r="AF270" s="106" t="str">
        <f t="shared" si="148"/>
        <v>0</v>
      </c>
      <c r="AG270" s="99">
        <f t="shared" si="144"/>
        <v>0</v>
      </c>
      <c r="AH270" s="105" t="str">
        <f t="shared" si="145"/>
        <v>0</v>
      </c>
      <c r="AI270" s="106" t="str">
        <f t="shared" si="167"/>
        <v>0</v>
      </c>
      <c r="AJ270" s="99" t="str">
        <f t="shared" si="168"/>
        <v/>
      </c>
      <c r="AK270" s="1" t="str">
        <f t="shared" si="169"/>
        <v/>
      </c>
      <c r="AL270" s="1" t="str">
        <f t="shared" si="170"/>
        <v/>
      </c>
      <c r="AM270" s="1" t="str">
        <f t="shared" si="171"/>
        <v/>
      </c>
      <c r="AN270" s="164" t="str">
        <f t="shared" si="172"/>
        <v/>
      </c>
      <c r="AO270" s="337">
        <f t="shared" si="173"/>
        <v>0</v>
      </c>
      <c r="AP270" s="259"/>
      <c r="AQ270" s="273">
        <f t="shared" si="174"/>
        <v>0</v>
      </c>
      <c r="DF270" s="104">
        <f t="shared" si="151"/>
        <v>0</v>
      </c>
      <c r="DG270" s="39" t="str">
        <f t="shared" si="146"/>
        <v/>
      </c>
      <c r="DH270" s="39" t="str">
        <f t="shared" si="147"/>
        <v/>
      </c>
      <c r="DJ270" s="98">
        <f t="shared" si="150"/>
        <v>0</v>
      </c>
      <c r="DK270" s="93" t="e">
        <f>VLOOKUP(H270,'PORT PRODUCTIVITY 1'!$A$25:$G$83,2,FALSE)</f>
        <v>#N/A</v>
      </c>
      <c r="DL270" s="97" t="str">
        <f t="shared" si="156"/>
        <v/>
      </c>
      <c r="DM270" s="97" t="str">
        <f t="shared" si="157"/>
        <v/>
      </c>
      <c r="DN270" s="97" t="str">
        <f t="shared" si="158"/>
        <v/>
      </c>
      <c r="DO270" s="97" t="str">
        <f t="shared" si="159"/>
        <v/>
      </c>
      <c r="DP270" s="94" t="e">
        <f>VLOOKUP(H270,'PORT PRODUCTIVITY 1'!$A$25:$G$83,3,FALSE)</f>
        <v>#N/A</v>
      </c>
      <c r="DQ270" s="276" t="str">
        <f t="shared" si="160"/>
        <v/>
      </c>
      <c r="DR270" s="276" t="str">
        <f t="shared" si="161"/>
        <v/>
      </c>
      <c r="DS270" s="276" t="str">
        <f t="shared" si="162"/>
        <v/>
      </c>
      <c r="DT270" s="276" t="str">
        <f t="shared" si="163"/>
        <v/>
      </c>
      <c r="DU270" s="276" t="str">
        <f t="shared" si="164"/>
        <v/>
      </c>
      <c r="DV270" s="276" t="str">
        <f t="shared" si="165"/>
        <v/>
      </c>
      <c r="DW270" s="277" t="str">
        <f t="shared" si="152"/>
        <v/>
      </c>
      <c r="DX270" s="278" t="str">
        <f t="shared" si="153"/>
        <v>0</v>
      </c>
      <c r="DY270" s="279" t="str">
        <f t="shared" si="154"/>
        <v>0</v>
      </c>
      <c r="DZ270" s="280" t="str">
        <f t="shared" si="155"/>
        <v/>
      </c>
      <c r="EA270" s="335">
        <f t="shared" si="175"/>
        <v>0</v>
      </c>
      <c r="EB270" s="335">
        <f t="shared" si="176"/>
        <v>0</v>
      </c>
      <c r="EC270" s="335">
        <f t="shared" si="177"/>
        <v>0</v>
      </c>
    </row>
    <row r="271" spans="2:133" ht="27.75" customHeight="1" thickBot="1">
      <c r="B271" s="39"/>
      <c r="C271" s="146"/>
      <c r="D271" s="57"/>
      <c r="E271" s="43"/>
      <c r="F271" s="74"/>
      <c r="G271" s="74"/>
      <c r="H271" s="74"/>
      <c r="I271" s="74"/>
      <c r="J271" s="74"/>
      <c r="K271" s="37"/>
      <c r="L271" s="37"/>
      <c r="M271" s="37"/>
      <c r="N271" s="37"/>
      <c r="O271" s="22"/>
      <c r="P271" s="22"/>
      <c r="Q271" s="42"/>
      <c r="R271" s="39"/>
      <c r="S271" s="39"/>
      <c r="T271" s="39"/>
      <c r="U271" s="321"/>
      <c r="V271" s="330"/>
      <c r="W271" s="317" t="str">
        <f t="shared" si="166"/>
        <v>0</v>
      </c>
      <c r="X271" s="101"/>
      <c r="Y271" s="40"/>
      <c r="Z271" s="41"/>
      <c r="AA271" s="40"/>
      <c r="AB271" s="40"/>
      <c r="AC271" s="40"/>
      <c r="AD271" s="40" t="str">
        <f t="shared" si="149"/>
        <v/>
      </c>
      <c r="AE271" s="186"/>
      <c r="AF271" s="106" t="str">
        <f t="shared" si="148"/>
        <v>0</v>
      </c>
      <c r="AG271" s="99">
        <f t="shared" si="144"/>
        <v>0</v>
      </c>
      <c r="AH271" s="105" t="str">
        <f t="shared" si="145"/>
        <v>0</v>
      </c>
      <c r="AI271" s="106" t="str">
        <f t="shared" si="167"/>
        <v>0</v>
      </c>
      <c r="AJ271" s="99" t="str">
        <f t="shared" si="168"/>
        <v/>
      </c>
      <c r="AK271" s="1" t="str">
        <f t="shared" si="169"/>
        <v/>
      </c>
      <c r="AL271" s="1" t="str">
        <f t="shared" si="170"/>
        <v/>
      </c>
      <c r="AM271" s="1" t="str">
        <f t="shared" si="171"/>
        <v/>
      </c>
      <c r="AN271" s="164" t="str">
        <f t="shared" si="172"/>
        <v/>
      </c>
      <c r="AO271" s="337">
        <f t="shared" si="173"/>
        <v>0</v>
      </c>
      <c r="AP271" s="259"/>
      <c r="AQ271" s="273">
        <f t="shared" si="174"/>
        <v>0</v>
      </c>
      <c r="DF271" s="104">
        <f t="shared" si="151"/>
        <v>0</v>
      </c>
      <c r="DG271" s="39" t="str">
        <f t="shared" si="146"/>
        <v/>
      </c>
      <c r="DH271" s="39" t="str">
        <f t="shared" si="147"/>
        <v/>
      </c>
      <c r="DJ271" s="98">
        <f t="shared" si="150"/>
        <v>0</v>
      </c>
      <c r="DK271" s="93" t="e">
        <f>VLOOKUP(H271,'PORT PRODUCTIVITY 1'!$A$25:$G$83,2,FALSE)</f>
        <v>#N/A</v>
      </c>
      <c r="DL271" s="97" t="str">
        <f t="shared" si="156"/>
        <v/>
      </c>
      <c r="DM271" s="97" t="str">
        <f t="shared" si="157"/>
        <v/>
      </c>
      <c r="DN271" s="97" t="str">
        <f t="shared" si="158"/>
        <v/>
      </c>
      <c r="DO271" s="97" t="str">
        <f t="shared" si="159"/>
        <v/>
      </c>
      <c r="DP271" s="94" t="e">
        <f>VLOOKUP(H271,'PORT PRODUCTIVITY 1'!$A$25:$G$83,3,FALSE)</f>
        <v>#N/A</v>
      </c>
      <c r="DQ271" s="276" t="str">
        <f t="shared" si="160"/>
        <v/>
      </c>
      <c r="DR271" s="276" t="str">
        <f t="shared" si="161"/>
        <v/>
      </c>
      <c r="DS271" s="276" t="str">
        <f t="shared" si="162"/>
        <v/>
      </c>
      <c r="DT271" s="276" t="str">
        <f t="shared" si="163"/>
        <v/>
      </c>
      <c r="DU271" s="276" t="str">
        <f t="shared" si="164"/>
        <v/>
      </c>
      <c r="DV271" s="276" t="str">
        <f t="shared" si="165"/>
        <v/>
      </c>
      <c r="DW271" s="277" t="str">
        <f t="shared" si="152"/>
        <v/>
      </c>
      <c r="DX271" s="278" t="str">
        <f t="shared" si="153"/>
        <v>0</v>
      </c>
      <c r="DY271" s="279" t="str">
        <f t="shared" si="154"/>
        <v>0</v>
      </c>
      <c r="DZ271" s="280" t="str">
        <f t="shared" si="155"/>
        <v/>
      </c>
      <c r="EA271" s="335">
        <f t="shared" si="175"/>
        <v>0</v>
      </c>
      <c r="EB271" s="335">
        <f t="shared" si="176"/>
        <v>0</v>
      </c>
      <c r="EC271" s="335">
        <f t="shared" si="177"/>
        <v>0</v>
      </c>
    </row>
    <row r="272" spans="2:133" ht="27.75" customHeight="1" thickBot="1">
      <c r="B272" s="39"/>
      <c r="C272" s="146"/>
      <c r="D272" s="57"/>
      <c r="E272" s="43"/>
      <c r="F272" s="74"/>
      <c r="G272" s="74"/>
      <c r="H272" s="74"/>
      <c r="I272" s="74"/>
      <c r="J272" s="74"/>
      <c r="K272" s="37"/>
      <c r="L272" s="37"/>
      <c r="M272" s="37"/>
      <c r="N272" s="37"/>
      <c r="O272" s="22"/>
      <c r="P272" s="22"/>
      <c r="Q272" s="42"/>
      <c r="R272" s="39"/>
      <c r="S272" s="39"/>
      <c r="T272" s="39"/>
      <c r="U272" s="321"/>
      <c r="V272" s="330"/>
      <c r="W272" s="317" t="str">
        <f t="shared" si="166"/>
        <v>0</v>
      </c>
      <c r="X272" s="101"/>
      <c r="Y272" s="40"/>
      <c r="Z272" s="41"/>
      <c r="AA272" s="40"/>
      <c r="AB272" s="40"/>
      <c r="AC272" s="40"/>
      <c r="AD272" s="40" t="str">
        <f t="shared" si="149"/>
        <v/>
      </c>
      <c r="AE272" s="186"/>
      <c r="AF272" s="106" t="str">
        <f t="shared" si="148"/>
        <v>0</v>
      </c>
      <c r="AG272" s="99">
        <f t="shared" si="144"/>
        <v>0</v>
      </c>
      <c r="AH272" s="105" t="str">
        <f t="shared" si="145"/>
        <v>0</v>
      </c>
      <c r="AI272" s="106" t="str">
        <f t="shared" si="167"/>
        <v>0</v>
      </c>
      <c r="AJ272" s="99" t="str">
        <f t="shared" si="168"/>
        <v/>
      </c>
      <c r="AK272" s="1" t="str">
        <f t="shared" si="169"/>
        <v/>
      </c>
      <c r="AL272" s="1" t="str">
        <f t="shared" si="170"/>
        <v/>
      </c>
      <c r="AM272" s="1" t="str">
        <f t="shared" si="171"/>
        <v/>
      </c>
      <c r="AN272" s="164" t="str">
        <f t="shared" si="172"/>
        <v/>
      </c>
      <c r="AO272" s="337">
        <f t="shared" si="173"/>
        <v>0</v>
      </c>
      <c r="AP272" s="259"/>
      <c r="AQ272" s="273">
        <f t="shared" si="174"/>
        <v>0</v>
      </c>
      <c r="DF272" s="104">
        <f t="shared" si="151"/>
        <v>0</v>
      </c>
      <c r="DG272" s="39" t="str">
        <f t="shared" si="146"/>
        <v/>
      </c>
      <c r="DH272" s="39" t="str">
        <f t="shared" si="147"/>
        <v/>
      </c>
      <c r="DJ272" s="98">
        <f t="shared" si="150"/>
        <v>0</v>
      </c>
      <c r="DK272" s="93" t="e">
        <f>VLOOKUP(H272,'PORT PRODUCTIVITY 1'!$A$25:$G$83,2,FALSE)</f>
        <v>#N/A</v>
      </c>
      <c r="DL272" s="97" t="str">
        <f t="shared" si="156"/>
        <v/>
      </c>
      <c r="DM272" s="97" t="str">
        <f t="shared" si="157"/>
        <v/>
      </c>
      <c r="DN272" s="97" t="str">
        <f t="shared" si="158"/>
        <v/>
      </c>
      <c r="DO272" s="97" t="str">
        <f t="shared" si="159"/>
        <v/>
      </c>
      <c r="DP272" s="94" t="e">
        <f>VLOOKUP(H272,'PORT PRODUCTIVITY 1'!$A$25:$G$83,3,FALSE)</f>
        <v>#N/A</v>
      </c>
      <c r="DQ272" s="276" t="str">
        <f t="shared" si="160"/>
        <v/>
      </c>
      <c r="DR272" s="276" t="str">
        <f t="shared" si="161"/>
        <v/>
      </c>
      <c r="DS272" s="276" t="str">
        <f t="shared" si="162"/>
        <v/>
      </c>
      <c r="DT272" s="276" t="str">
        <f t="shared" si="163"/>
        <v/>
      </c>
      <c r="DU272" s="276" t="str">
        <f t="shared" si="164"/>
        <v/>
      </c>
      <c r="DV272" s="276" t="str">
        <f t="shared" si="165"/>
        <v/>
      </c>
      <c r="DW272" s="277" t="str">
        <f t="shared" si="152"/>
        <v/>
      </c>
      <c r="DX272" s="278" t="str">
        <f t="shared" si="153"/>
        <v>0</v>
      </c>
      <c r="DY272" s="279" t="str">
        <f t="shared" si="154"/>
        <v>0</v>
      </c>
      <c r="DZ272" s="280" t="str">
        <f t="shared" si="155"/>
        <v/>
      </c>
      <c r="EA272" s="335">
        <f t="shared" si="175"/>
        <v>0</v>
      </c>
      <c r="EB272" s="335">
        <f t="shared" si="176"/>
        <v>0</v>
      </c>
      <c r="EC272" s="335">
        <f t="shared" si="177"/>
        <v>0</v>
      </c>
    </row>
    <row r="273" spans="2:133" ht="27.75" customHeight="1" thickBot="1">
      <c r="B273" s="39"/>
      <c r="C273" s="146"/>
      <c r="D273" s="57"/>
      <c r="E273" s="43"/>
      <c r="F273" s="74"/>
      <c r="G273" s="74"/>
      <c r="H273" s="74"/>
      <c r="I273" s="74"/>
      <c r="J273" s="74"/>
      <c r="K273" s="37"/>
      <c r="L273" s="37"/>
      <c r="M273" s="37"/>
      <c r="N273" s="37"/>
      <c r="O273" s="22"/>
      <c r="P273" s="22"/>
      <c r="Q273" s="42"/>
      <c r="R273" s="39"/>
      <c r="S273" s="39"/>
      <c r="T273" s="39"/>
      <c r="U273" s="321"/>
      <c r="V273" s="330"/>
      <c r="W273" s="317" t="str">
        <f t="shared" si="166"/>
        <v>0</v>
      </c>
      <c r="X273" s="101"/>
      <c r="Y273" s="40"/>
      <c r="Z273" s="41"/>
      <c r="AA273" s="40"/>
      <c r="AB273" s="40"/>
      <c r="AC273" s="40"/>
      <c r="AD273" s="40" t="str">
        <f t="shared" si="149"/>
        <v/>
      </c>
      <c r="AE273" s="186"/>
      <c r="AF273" s="106" t="str">
        <f t="shared" si="148"/>
        <v>0</v>
      </c>
      <c r="AG273" s="99">
        <f t="shared" si="144"/>
        <v>0</v>
      </c>
      <c r="AH273" s="105" t="str">
        <f t="shared" si="145"/>
        <v>0</v>
      </c>
      <c r="AI273" s="106" t="str">
        <f t="shared" si="167"/>
        <v>0</v>
      </c>
      <c r="AJ273" s="99" t="str">
        <f t="shared" si="168"/>
        <v/>
      </c>
      <c r="AK273" s="1" t="str">
        <f t="shared" si="169"/>
        <v/>
      </c>
      <c r="AL273" s="1" t="str">
        <f t="shared" si="170"/>
        <v/>
      </c>
      <c r="AM273" s="1" t="str">
        <f t="shared" si="171"/>
        <v/>
      </c>
      <c r="AN273" s="164" t="str">
        <f t="shared" si="172"/>
        <v/>
      </c>
      <c r="AO273" s="337">
        <f t="shared" si="173"/>
        <v>0</v>
      </c>
      <c r="AP273" s="259"/>
      <c r="AQ273" s="273">
        <f t="shared" si="174"/>
        <v>0</v>
      </c>
      <c r="DF273" s="104">
        <f t="shared" si="151"/>
        <v>0</v>
      </c>
      <c r="DG273" s="39" t="str">
        <f t="shared" si="146"/>
        <v/>
      </c>
      <c r="DH273" s="39" t="str">
        <f t="shared" si="147"/>
        <v/>
      </c>
      <c r="DJ273" s="98">
        <f t="shared" si="150"/>
        <v>0</v>
      </c>
      <c r="DK273" s="93" t="e">
        <f>VLOOKUP(H273,'PORT PRODUCTIVITY 1'!$A$25:$G$83,2,FALSE)</f>
        <v>#N/A</v>
      </c>
      <c r="DL273" s="97" t="str">
        <f t="shared" si="156"/>
        <v/>
      </c>
      <c r="DM273" s="97" t="str">
        <f t="shared" si="157"/>
        <v/>
      </c>
      <c r="DN273" s="97" t="str">
        <f t="shared" si="158"/>
        <v/>
      </c>
      <c r="DO273" s="97" t="str">
        <f t="shared" si="159"/>
        <v/>
      </c>
      <c r="DP273" s="94" t="e">
        <f>VLOOKUP(H273,'PORT PRODUCTIVITY 1'!$A$25:$G$83,3,FALSE)</f>
        <v>#N/A</v>
      </c>
      <c r="DQ273" s="276" t="str">
        <f t="shared" si="160"/>
        <v/>
      </c>
      <c r="DR273" s="276" t="str">
        <f t="shared" si="161"/>
        <v/>
      </c>
      <c r="DS273" s="276" t="str">
        <f t="shared" si="162"/>
        <v/>
      </c>
      <c r="DT273" s="276" t="str">
        <f t="shared" si="163"/>
        <v/>
      </c>
      <c r="DU273" s="276" t="str">
        <f t="shared" si="164"/>
        <v/>
      </c>
      <c r="DV273" s="276" t="str">
        <f t="shared" si="165"/>
        <v/>
      </c>
      <c r="DW273" s="277" t="str">
        <f t="shared" si="152"/>
        <v/>
      </c>
      <c r="DX273" s="278" t="str">
        <f t="shared" si="153"/>
        <v>0</v>
      </c>
      <c r="DY273" s="279" t="str">
        <f t="shared" si="154"/>
        <v>0</v>
      </c>
      <c r="DZ273" s="280" t="str">
        <f t="shared" si="155"/>
        <v/>
      </c>
      <c r="EA273" s="335">
        <f t="shared" si="175"/>
        <v>0</v>
      </c>
      <c r="EB273" s="335">
        <f t="shared" si="176"/>
        <v>0</v>
      </c>
      <c r="EC273" s="335">
        <f t="shared" si="177"/>
        <v>0</v>
      </c>
    </row>
    <row r="274" spans="2:133" ht="27.75" customHeight="1" thickBot="1">
      <c r="B274" s="39"/>
      <c r="C274" s="146"/>
      <c r="D274" s="57"/>
      <c r="E274" s="43"/>
      <c r="F274" s="74"/>
      <c r="G274" s="74"/>
      <c r="H274" s="74"/>
      <c r="I274" s="74"/>
      <c r="J274" s="74"/>
      <c r="K274" s="37"/>
      <c r="L274" s="37"/>
      <c r="M274" s="37"/>
      <c r="N274" s="37"/>
      <c r="O274" s="22"/>
      <c r="P274" s="22"/>
      <c r="Q274" s="42"/>
      <c r="R274" s="39"/>
      <c r="S274" s="39"/>
      <c r="T274" s="39"/>
      <c r="U274" s="321"/>
      <c r="V274" s="330"/>
      <c r="W274" s="317" t="str">
        <f t="shared" si="166"/>
        <v>0</v>
      </c>
      <c r="X274" s="101"/>
      <c r="Y274" s="40"/>
      <c r="Z274" s="41"/>
      <c r="AA274" s="40"/>
      <c r="AB274" s="40"/>
      <c r="AC274" s="40"/>
      <c r="AD274" s="40" t="str">
        <f t="shared" si="149"/>
        <v/>
      </c>
      <c r="AE274" s="186"/>
      <c r="AF274" s="106" t="str">
        <f t="shared" si="148"/>
        <v>0</v>
      </c>
      <c r="AG274" s="99">
        <f t="shared" si="144"/>
        <v>0</v>
      </c>
      <c r="AH274" s="105" t="str">
        <f t="shared" si="145"/>
        <v>0</v>
      </c>
      <c r="AI274" s="106" t="str">
        <f t="shared" si="167"/>
        <v>0</v>
      </c>
      <c r="AJ274" s="99" t="str">
        <f t="shared" si="168"/>
        <v/>
      </c>
      <c r="AK274" s="1" t="str">
        <f t="shared" si="169"/>
        <v/>
      </c>
      <c r="AL274" s="1" t="str">
        <f t="shared" si="170"/>
        <v/>
      </c>
      <c r="AM274" s="1" t="str">
        <f t="shared" si="171"/>
        <v/>
      </c>
      <c r="AN274" s="164" t="str">
        <f t="shared" si="172"/>
        <v/>
      </c>
      <c r="AO274" s="337">
        <f t="shared" si="173"/>
        <v>0</v>
      </c>
      <c r="AP274" s="259"/>
      <c r="AQ274" s="273">
        <f t="shared" si="174"/>
        <v>0</v>
      </c>
      <c r="DF274" s="104">
        <f t="shared" si="151"/>
        <v>0</v>
      </c>
      <c r="DG274" s="39" t="str">
        <f t="shared" si="146"/>
        <v/>
      </c>
      <c r="DH274" s="39" t="str">
        <f t="shared" si="147"/>
        <v/>
      </c>
      <c r="DJ274" s="98">
        <f t="shared" si="150"/>
        <v>0</v>
      </c>
      <c r="DK274" s="93" t="e">
        <f>VLOOKUP(H274,'PORT PRODUCTIVITY 1'!$A$25:$G$83,2,FALSE)</f>
        <v>#N/A</v>
      </c>
      <c r="DL274" s="97" t="str">
        <f t="shared" si="156"/>
        <v/>
      </c>
      <c r="DM274" s="97" t="str">
        <f t="shared" si="157"/>
        <v/>
      </c>
      <c r="DN274" s="97" t="str">
        <f t="shared" si="158"/>
        <v/>
      </c>
      <c r="DO274" s="97" t="str">
        <f t="shared" si="159"/>
        <v/>
      </c>
      <c r="DP274" s="94" t="e">
        <f>VLOOKUP(H274,'PORT PRODUCTIVITY 1'!$A$25:$G$83,3,FALSE)</f>
        <v>#N/A</v>
      </c>
      <c r="DQ274" s="276" t="str">
        <f t="shared" si="160"/>
        <v/>
      </c>
      <c r="DR274" s="276" t="str">
        <f t="shared" si="161"/>
        <v/>
      </c>
      <c r="DS274" s="276" t="str">
        <f t="shared" si="162"/>
        <v/>
      </c>
      <c r="DT274" s="276" t="str">
        <f t="shared" si="163"/>
        <v/>
      </c>
      <c r="DU274" s="276" t="str">
        <f t="shared" si="164"/>
        <v/>
      </c>
      <c r="DV274" s="276" t="str">
        <f t="shared" si="165"/>
        <v/>
      </c>
      <c r="DW274" s="277" t="str">
        <f t="shared" si="152"/>
        <v/>
      </c>
      <c r="DX274" s="278" t="str">
        <f t="shared" si="153"/>
        <v>0</v>
      </c>
      <c r="DY274" s="279" t="str">
        <f t="shared" si="154"/>
        <v>0</v>
      </c>
      <c r="DZ274" s="280" t="str">
        <f t="shared" si="155"/>
        <v/>
      </c>
      <c r="EA274" s="335">
        <f t="shared" si="175"/>
        <v>0</v>
      </c>
      <c r="EB274" s="335">
        <f t="shared" si="176"/>
        <v>0</v>
      </c>
      <c r="EC274" s="335">
        <f t="shared" si="177"/>
        <v>0</v>
      </c>
    </row>
    <row r="275" spans="2:133" ht="27.75" customHeight="1" thickBot="1">
      <c r="B275" s="39"/>
      <c r="C275" s="146"/>
      <c r="D275" s="57"/>
      <c r="E275" s="43"/>
      <c r="F275" s="74"/>
      <c r="G275" s="74"/>
      <c r="H275" s="74"/>
      <c r="I275" s="74"/>
      <c r="J275" s="74"/>
      <c r="K275" s="37"/>
      <c r="L275" s="37"/>
      <c r="M275" s="37"/>
      <c r="N275" s="37"/>
      <c r="O275" s="22"/>
      <c r="P275" s="22"/>
      <c r="Q275" s="42"/>
      <c r="R275" s="39"/>
      <c r="S275" s="39"/>
      <c r="T275" s="39"/>
      <c r="U275" s="321"/>
      <c r="V275" s="330"/>
      <c r="W275" s="317" t="str">
        <f t="shared" si="166"/>
        <v>0</v>
      </c>
      <c r="X275" s="101"/>
      <c r="Y275" s="40"/>
      <c r="Z275" s="41"/>
      <c r="AA275" s="40"/>
      <c r="AB275" s="40"/>
      <c r="AC275" s="40"/>
      <c r="AD275" s="40" t="str">
        <f t="shared" si="149"/>
        <v/>
      </c>
      <c r="AE275" s="186"/>
      <c r="AF275" s="106" t="str">
        <f t="shared" si="148"/>
        <v>0</v>
      </c>
      <c r="AG275" s="99">
        <f t="shared" si="144"/>
        <v>0</v>
      </c>
      <c r="AH275" s="105" t="str">
        <f t="shared" si="145"/>
        <v>0</v>
      </c>
      <c r="AI275" s="106" t="str">
        <f t="shared" si="167"/>
        <v>0</v>
      </c>
      <c r="AJ275" s="99" t="str">
        <f t="shared" si="168"/>
        <v/>
      </c>
      <c r="AK275" s="1" t="str">
        <f t="shared" si="169"/>
        <v/>
      </c>
      <c r="AL275" s="1" t="str">
        <f t="shared" si="170"/>
        <v/>
      </c>
      <c r="AM275" s="1" t="str">
        <f t="shared" si="171"/>
        <v/>
      </c>
      <c r="AN275" s="164" t="str">
        <f t="shared" si="172"/>
        <v/>
      </c>
      <c r="AO275" s="337">
        <f t="shared" si="173"/>
        <v>0</v>
      </c>
      <c r="AP275" s="259"/>
      <c r="AQ275" s="273">
        <f t="shared" si="174"/>
        <v>0</v>
      </c>
      <c r="DF275" s="104">
        <f t="shared" si="151"/>
        <v>0</v>
      </c>
      <c r="DG275" s="39" t="str">
        <f t="shared" si="146"/>
        <v/>
      </c>
      <c r="DH275" s="39" t="str">
        <f t="shared" si="147"/>
        <v/>
      </c>
      <c r="DJ275" s="98">
        <f t="shared" si="150"/>
        <v>0</v>
      </c>
      <c r="DK275" s="93" t="e">
        <f>VLOOKUP(H275,'PORT PRODUCTIVITY 1'!$A$25:$G$83,2,FALSE)</f>
        <v>#N/A</v>
      </c>
      <c r="DL275" s="97" t="str">
        <f t="shared" si="156"/>
        <v/>
      </c>
      <c r="DM275" s="97" t="str">
        <f t="shared" si="157"/>
        <v/>
      </c>
      <c r="DN275" s="97" t="str">
        <f t="shared" si="158"/>
        <v/>
      </c>
      <c r="DO275" s="97" t="str">
        <f t="shared" si="159"/>
        <v/>
      </c>
      <c r="DP275" s="94" t="e">
        <f>VLOOKUP(H275,'PORT PRODUCTIVITY 1'!$A$25:$G$83,3,FALSE)</f>
        <v>#N/A</v>
      </c>
      <c r="DQ275" s="276" t="str">
        <f t="shared" si="160"/>
        <v/>
      </c>
      <c r="DR275" s="276" t="str">
        <f t="shared" si="161"/>
        <v/>
      </c>
      <c r="DS275" s="276" t="str">
        <f t="shared" si="162"/>
        <v/>
      </c>
      <c r="DT275" s="276" t="str">
        <f t="shared" si="163"/>
        <v/>
      </c>
      <c r="DU275" s="276" t="str">
        <f t="shared" si="164"/>
        <v/>
      </c>
      <c r="DV275" s="276" t="str">
        <f t="shared" si="165"/>
        <v/>
      </c>
      <c r="DW275" s="277" t="str">
        <f t="shared" si="152"/>
        <v/>
      </c>
      <c r="DX275" s="278" t="str">
        <f t="shared" si="153"/>
        <v>0</v>
      </c>
      <c r="DY275" s="279" t="str">
        <f t="shared" si="154"/>
        <v>0</v>
      </c>
      <c r="DZ275" s="280" t="str">
        <f t="shared" si="155"/>
        <v/>
      </c>
      <c r="EA275" s="335">
        <f t="shared" si="175"/>
        <v>0</v>
      </c>
      <c r="EB275" s="335">
        <f t="shared" si="176"/>
        <v>0</v>
      </c>
      <c r="EC275" s="335">
        <f t="shared" si="177"/>
        <v>0</v>
      </c>
    </row>
    <row r="276" spans="2:133" ht="27.75" customHeight="1" thickBot="1">
      <c r="B276" s="39"/>
      <c r="C276" s="146"/>
      <c r="D276" s="57"/>
      <c r="E276" s="43"/>
      <c r="F276" s="74"/>
      <c r="G276" s="74"/>
      <c r="H276" s="74"/>
      <c r="I276" s="74"/>
      <c r="J276" s="74"/>
      <c r="K276" s="37"/>
      <c r="L276" s="37"/>
      <c r="M276" s="37"/>
      <c r="N276" s="37"/>
      <c r="O276" s="22"/>
      <c r="P276" s="22"/>
      <c r="Q276" s="42"/>
      <c r="R276" s="39"/>
      <c r="S276" s="39"/>
      <c r="T276" s="39"/>
      <c r="U276" s="321"/>
      <c r="V276" s="330"/>
      <c r="W276" s="317" t="str">
        <f t="shared" si="166"/>
        <v>0</v>
      </c>
      <c r="X276" s="101"/>
      <c r="Y276" s="40"/>
      <c r="Z276" s="41"/>
      <c r="AA276" s="40"/>
      <c r="AB276" s="40"/>
      <c r="AC276" s="40"/>
      <c r="AD276" s="40" t="str">
        <f t="shared" si="149"/>
        <v/>
      </c>
      <c r="AE276" s="186"/>
      <c r="AF276" s="106" t="str">
        <f t="shared" si="148"/>
        <v>0</v>
      </c>
      <c r="AG276" s="99">
        <f t="shared" ref="AG276:AG339" si="178">SUM(S276:V276)+SUM(X276:AC276)+AE276</f>
        <v>0</v>
      </c>
      <c r="AH276" s="105" t="str">
        <f t="shared" ref="AH276:AH339" si="179">IF(DF276=2,DZ276,"0")</f>
        <v>0</v>
      </c>
      <c r="AI276" s="106" t="str">
        <f t="shared" si="167"/>
        <v>0</v>
      </c>
      <c r="AJ276" s="99" t="str">
        <f t="shared" si="168"/>
        <v/>
      </c>
      <c r="AK276" s="1" t="str">
        <f t="shared" si="169"/>
        <v/>
      </c>
      <c r="AL276" s="1" t="str">
        <f t="shared" si="170"/>
        <v/>
      </c>
      <c r="AM276" s="1" t="str">
        <f t="shared" si="171"/>
        <v/>
      </c>
      <c r="AN276" s="164" t="str">
        <f t="shared" si="172"/>
        <v/>
      </c>
      <c r="AO276" s="337">
        <f t="shared" si="173"/>
        <v>0</v>
      </c>
      <c r="AP276" s="259"/>
      <c r="AQ276" s="273">
        <f t="shared" si="174"/>
        <v>0</v>
      </c>
      <c r="DF276" s="104">
        <f t="shared" si="151"/>
        <v>0</v>
      </c>
      <c r="DG276" s="39" t="str">
        <f t="shared" ref="DG276:DG339" si="180">IF(SUM(S276:V276)&lt;1,"",1)</f>
        <v/>
      </c>
      <c r="DH276" s="39" t="str">
        <f t="shared" ref="DH276:DH339" si="181">IF(SUM(X276:AC276)&lt;1,"",1)</f>
        <v/>
      </c>
      <c r="DJ276" s="98">
        <f t="shared" si="150"/>
        <v>0</v>
      </c>
      <c r="DK276" s="93" t="e">
        <f>VLOOKUP(H276,'PORT PRODUCTIVITY 1'!$A$25:$G$83,2,FALSE)</f>
        <v>#N/A</v>
      </c>
      <c r="DL276" s="97" t="str">
        <f t="shared" si="156"/>
        <v/>
      </c>
      <c r="DM276" s="97" t="str">
        <f t="shared" si="157"/>
        <v/>
      </c>
      <c r="DN276" s="97" t="str">
        <f t="shared" si="158"/>
        <v/>
      </c>
      <c r="DO276" s="97" t="str">
        <f t="shared" si="159"/>
        <v/>
      </c>
      <c r="DP276" s="94" t="e">
        <f>VLOOKUP(H276,'PORT PRODUCTIVITY 1'!$A$25:$G$83,3,FALSE)</f>
        <v>#N/A</v>
      </c>
      <c r="DQ276" s="276" t="str">
        <f t="shared" si="160"/>
        <v/>
      </c>
      <c r="DR276" s="276" t="str">
        <f t="shared" si="161"/>
        <v/>
      </c>
      <c r="DS276" s="276" t="str">
        <f t="shared" si="162"/>
        <v/>
      </c>
      <c r="DT276" s="276" t="str">
        <f t="shared" si="163"/>
        <v/>
      </c>
      <c r="DU276" s="276" t="str">
        <f t="shared" si="164"/>
        <v/>
      </c>
      <c r="DV276" s="276" t="str">
        <f t="shared" si="165"/>
        <v/>
      </c>
      <c r="DW276" s="277" t="str">
        <f t="shared" si="152"/>
        <v/>
      </c>
      <c r="DX276" s="278" t="str">
        <f t="shared" si="153"/>
        <v>0</v>
      </c>
      <c r="DY276" s="279" t="str">
        <f t="shared" si="154"/>
        <v>0</v>
      </c>
      <c r="DZ276" s="280" t="str">
        <f t="shared" si="155"/>
        <v/>
      </c>
      <c r="EA276" s="335">
        <f t="shared" si="175"/>
        <v>0</v>
      </c>
      <c r="EB276" s="335">
        <f t="shared" si="176"/>
        <v>0</v>
      </c>
      <c r="EC276" s="335">
        <f t="shared" si="177"/>
        <v>0</v>
      </c>
    </row>
    <row r="277" spans="2:133" ht="27.75" customHeight="1" thickBot="1">
      <c r="B277" s="39"/>
      <c r="C277" s="146"/>
      <c r="D277" s="57"/>
      <c r="E277" s="43"/>
      <c r="F277" s="74"/>
      <c r="G277" s="74"/>
      <c r="H277" s="74"/>
      <c r="I277" s="74"/>
      <c r="J277" s="74"/>
      <c r="K277" s="37"/>
      <c r="L277" s="37"/>
      <c r="M277" s="37"/>
      <c r="N277" s="37"/>
      <c r="O277" s="22"/>
      <c r="P277" s="22"/>
      <c r="Q277" s="42"/>
      <c r="R277" s="39"/>
      <c r="S277" s="39"/>
      <c r="T277" s="39"/>
      <c r="U277" s="321"/>
      <c r="V277" s="330"/>
      <c r="W277" s="317" t="str">
        <f t="shared" si="166"/>
        <v>0</v>
      </c>
      <c r="X277" s="101"/>
      <c r="Y277" s="40"/>
      <c r="Z277" s="41"/>
      <c r="AA277" s="40"/>
      <c r="AB277" s="40"/>
      <c r="AC277" s="40"/>
      <c r="AD277" s="40" t="str">
        <f t="shared" si="149"/>
        <v/>
      </c>
      <c r="AE277" s="186"/>
      <c r="AF277" s="106" t="str">
        <f t="shared" si="148"/>
        <v>0</v>
      </c>
      <c r="AG277" s="99">
        <f t="shared" si="178"/>
        <v>0</v>
      </c>
      <c r="AH277" s="105" t="str">
        <f t="shared" si="179"/>
        <v>0</v>
      </c>
      <c r="AI277" s="106" t="str">
        <f t="shared" si="167"/>
        <v>0</v>
      </c>
      <c r="AJ277" s="99" t="str">
        <f t="shared" si="168"/>
        <v/>
      </c>
      <c r="AK277" s="1" t="str">
        <f t="shared" si="169"/>
        <v/>
      </c>
      <c r="AL277" s="1" t="str">
        <f t="shared" si="170"/>
        <v/>
      </c>
      <c r="AM277" s="1" t="str">
        <f t="shared" si="171"/>
        <v/>
      </c>
      <c r="AN277" s="164" t="str">
        <f t="shared" si="172"/>
        <v/>
      </c>
      <c r="AO277" s="337">
        <f t="shared" si="173"/>
        <v>0</v>
      </c>
      <c r="AP277" s="259"/>
      <c r="AQ277" s="273">
        <f t="shared" si="174"/>
        <v>0</v>
      </c>
      <c r="DF277" s="104">
        <f t="shared" si="151"/>
        <v>0</v>
      </c>
      <c r="DG277" s="39" t="str">
        <f t="shared" si="180"/>
        <v/>
      </c>
      <c r="DH277" s="39" t="str">
        <f t="shared" si="181"/>
        <v/>
      </c>
      <c r="DJ277" s="98">
        <f t="shared" si="150"/>
        <v>0</v>
      </c>
      <c r="DK277" s="93" t="e">
        <f>VLOOKUP(H277,'PORT PRODUCTIVITY 1'!$A$25:$G$83,2,FALSE)</f>
        <v>#N/A</v>
      </c>
      <c r="DL277" s="97" t="str">
        <f t="shared" si="156"/>
        <v/>
      </c>
      <c r="DM277" s="97" t="str">
        <f t="shared" si="157"/>
        <v/>
      </c>
      <c r="DN277" s="97" t="str">
        <f t="shared" si="158"/>
        <v/>
      </c>
      <c r="DO277" s="97" t="str">
        <f t="shared" si="159"/>
        <v/>
      </c>
      <c r="DP277" s="94" t="e">
        <f>VLOOKUP(H277,'PORT PRODUCTIVITY 1'!$A$25:$G$83,3,FALSE)</f>
        <v>#N/A</v>
      </c>
      <c r="DQ277" s="276" t="str">
        <f t="shared" si="160"/>
        <v/>
      </c>
      <c r="DR277" s="276" t="str">
        <f t="shared" si="161"/>
        <v/>
      </c>
      <c r="DS277" s="276" t="str">
        <f t="shared" si="162"/>
        <v/>
      </c>
      <c r="DT277" s="276" t="str">
        <f t="shared" si="163"/>
        <v/>
      </c>
      <c r="DU277" s="276" t="str">
        <f t="shared" si="164"/>
        <v/>
      </c>
      <c r="DV277" s="276" t="str">
        <f t="shared" si="165"/>
        <v/>
      </c>
      <c r="DW277" s="277" t="str">
        <f t="shared" si="152"/>
        <v/>
      </c>
      <c r="DX277" s="278" t="str">
        <f t="shared" si="153"/>
        <v>0</v>
      </c>
      <c r="DY277" s="279" t="str">
        <f t="shared" si="154"/>
        <v>0</v>
      </c>
      <c r="DZ277" s="280" t="str">
        <f t="shared" si="155"/>
        <v/>
      </c>
      <c r="EA277" s="335">
        <f t="shared" si="175"/>
        <v>0</v>
      </c>
      <c r="EB277" s="335">
        <f t="shared" si="176"/>
        <v>0</v>
      </c>
      <c r="EC277" s="335">
        <f t="shared" si="177"/>
        <v>0</v>
      </c>
    </row>
    <row r="278" spans="2:133" ht="27.75" customHeight="1" thickBot="1">
      <c r="B278" s="39"/>
      <c r="C278" s="146"/>
      <c r="D278" s="57"/>
      <c r="E278" s="43"/>
      <c r="F278" s="74"/>
      <c r="G278" s="74"/>
      <c r="H278" s="74"/>
      <c r="I278" s="74"/>
      <c r="J278" s="74"/>
      <c r="K278" s="37"/>
      <c r="L278" s="37"/>
      <c r="M278" s="37"/>
      <c r="N278" s="37"/>
      <c r="O278" s="22"/>
      <c r="P278" s="22"/>
      <c r="Q278" s="42"/>
      <c r="R278" s="39"/>
      <c r="S278" s="39"/>
      <c r="T278" s="39"/>
      <c r="U278" s="321"/>
      <c r="V278" s="330"/>
      <c r="W278" s="317" t="str">
        <f t="shared" si="166"/>
        <v>0</v>
      </c>
      <c r="X278" s="101"/>
      <c r="Y278" s="40"/>
      <c r="Z278" s="41"/>
      <c r="AA278" s="40"/>
      <c r="AB278" s="40"/>
      <c r="AC278" s="40"/>
      <c r="AD278" s="40" t="str">
        <f t="shared" si="149"/>
        <v/>
      </c>
      <c r="AE278" s="186"/>
      <c r="AF278" s="106" t="str">
        <f t="shared" si="148"/>
        <v>0</v>
      </c>
      <c r="AG278" s="99">
        <f t="shared" si="178"/>
        <v>0</v>
      </c>
      <c r="AH278" s="105" t="str">
        <f t="shared" si="179"/>
        <v>0</v>
      </c>
      <c r="AI278" s="106" t="str">
        <f t="shared" si="167"/>
        <v>0</v>
      </c>
      <c r="AJ278" s="99" t="str">
        <f t="shared" si="168"/>
        <v/>
      </c>
      <c r="AK278" s="1" t="str">
        <f t="shared" si="169"/>
        <v/>
      </c>
      <c r="AL278" s="1" t="str">
        <f t="shared" si="170"/>
        <v/>
      </c>
      <c r="AM278" s="1" t="str">
        <f t="shared" si="171"/>
        <v/>
      </c>
      <c r="AN278" s="164" t="str">
        <f t="shared" si="172"/>
        <v/>
      </c>
      <c r="AO278" s="337">
        <f t="shared" si="173"/>
        <v>0</v>
      </c>
      <c r="AP278" s="259"/>
      <c r="AQ278" s="273">
        <f t="shared" si="174"/>
        <v>0</v>
      </c>
      <c r="DF278" s="104">
        <f t="shared" si="151"/>
        <v>0</v>
      </c>
      <c r="DG278" s="39" t="str">
        <f t="shared" si="180"/>
        <v/>
      </c>
      <c r="DH278" s="39" t="str">
        <f t="shared" si="181"/>
        <v/>
      </c>
      <c r="DJ278" s="98">
        <f t="shared" si="150"/>
        <v>0</v>
      </c>
      <c r="DK278" s="93" t="e">
        <f>VLOOKUP(H278,'PORT PRODUCTIVITY 1'!$A$25:$G$83,2,FALSE)</f>
        <v>#N/A</v>
      </c>
      <c r="DL278" s="97" t="str">
        <f t="shared" si="156"/>
        <v/>
      </c>
      <c r="DM278" s="97" t="str">
        <f t="shared" si="157"/>
        <v/>
      </c>
      <c r="DN278" s="97" t="str">
        <f t="shared" si="158"/>
        <v/>
      </c>
      <c r="DO278" s="97" t="str">
        <f t="shared" si="159"/>
        <v/>
      </c>
      <c r="DP278" s="94" t="e">
        <f>VLOOKUP(H278,'PORT PRODUCTIVITY 1'!$A$25:$G$83,3,FALSE)</f>
        <v>#N/A</v>
      </c>
      <c r="DQ278" s="276" t="str">
        <f t="shared" si="160"/>
        <v/>
      </c>
      <c r="DR278" s="276" t="str">
        <f t="shared" si="161"/>
        <v/>
      </c>
      <c r="DS278" s="276" t="str">
        <f t="shared" si="162"/>
        <v/>
      </c>
      <c r="DT278" s="276" t="str">
        <f t="shared" si="163"/>
        <v/>
      </c>
      <c r="DU278" s="276" t="str">
        <f t="shared" si="164"/>
        <v/>
      </c>
      <c r="DV278" s="276" t="str">
        <f t="shared" si="165"/>
        <v/>
      </c>
      <c r="DW278" s="277" t="str">
        <f t="shared" si="152"/>
        <v/>
      </c>
      <c r="DX278" s="278" t="str">
        <f t="shared" si="153"/>
        <v>0</v>
      </c>
      <c r="DY278" s="279" t="str">
        <f t="shared" si="154"/>
        <v>0</v>
      </c>
      <c r="DZ278" s="280" t="str">
        <f t="shared" si="155"/>
        <v/>
      </c>
      <c r="EA278" s="335">
        <f t="shared" si="175"/>
        <v>0</v>
      </c>
      <c r="EB278" s="335">
        <f t="shared" si="176"/>
        <v>0</v>
      </c>
      <c r="EC278" s="335">
        <f t="shared" si="177"/>
        <v>0</v>
      </c>
    </row>
    <row r="279" spans="2:133" ht="27.75" customHeight="1" thickBot="1">
      <c r="B279" s="39"/>
      <c r="C279" s="146"/>
      <c r="D279" s="57"/>
      <c r="E279" s="43"/>
      <c r="F279" s="74"/>
      <c r="G279" s="74"/>
      <c r="H279" s="74"/>
      <c r="I279" s="74"/>
      <c r="J279" s="74"/>
      <c r="K279" s="37"/>
      <c r="L279" s="37"/>
      <c r="M279" s="37"/>
      <c r="N279" s="37"/>
      <c r="O279" s="22"/>
      <c r="P279" s="22"/>
      <c r="Q279" s="42"/>
      <c r="R279" s="39"/>
      <c r="S279" s="39"/>
      <c r="T279" s="39"/>
      <c r="U279" s="321"/>
      <c r="V279" s="330"/>
      <c r="W279" s="317" t="str">
        <f t="shared" si="166"/>
        <v>0</v>
      </c>
      <c r="X279" s="101"/>
      <c r="Y279" s="40"/>
      <c r="Z279" s="41"/>
      <c r="AA279" s="40"/>
      <c r="AB279" s="40"/>
      <c r="AC279" s="40"/>
      <c r="AD279" s="40" t="str">
        <f t="shared" si="149"/>
        <v/>
      </c>
      <c r="AE279" s="186"/>
      <c r="AF279" s="106" t="str">
        <f t="shared" si="148"/>
        <v>0</v>
      </c>
      <c r="AG279" s="99">
        <f t="shared" si="178"/>
        <v>0</v>
      </c>
      <c r="AH279" s="105" t="str">
        <f t="shared" si="179"/>
        <v>0</v>
      </c>
      <c r="AI279" s="106" t="str">
        <f t="shared" si="167"/>
        <v>0</v>
      </c>
      <c r="AJ279" s="99" t="str">
        <f t="shared" si="168"/>
        <v/>
      </c>
      <c r="AK279" s="1" t="str">
        <f t="shared" si="169"/>
        <v/>
      </c>
      <c r="AL279" s="1" t="str">
        <f t="shared" si="170"/>
        <v/>
      </c>
      <c r="AM279" s="1" t="str">
        <f t="shared" si="171"/>
        <v/>
      </c>
      <c r="AN279" s="164" t="str">
        <f t="shared" si="172"/>
        <v/>
      </c>
      <c r="AO279" s="337">
        <f t="shared" si="173"/>
        <v>0</v>
      </c>
      <c r="AP279" s="259"/>
      <c r="AQ279" s="273">
        <f t="shared" si="174"/>
        <v>0</v>
      </c>
      <c r="DF279" s="104">
        <f t="shared" si="151"/>
        <v>0</v>
      </c>
      <c r="DG279" s="39" t="str">
        <f t="shared" si="180"/>
        <v/>
      </c>
      <c r="DH279" s="39" t="str">
        <f t="shared" si="181"/>
        <v/>
      </c>
      <c r="DJ279" s="98">
        <f t="shared" si="150"/>
        <v>0</v>
      </c>
      <c r="DK279" s="93" t="e">
        <f>VLOOKUP(H279,'PORT PRODUCTIVITY 1'!$A$25:$G$83,2,FALSE)</f>
        <v>#N/A</v>
      </c>
      <c r="DL279" s="97" t="str">
        <f t="shared" si="156"/>
        <v/>
      </c>
      <c r="DM279" s="97" t="str">
        <f t="shared" si="157"/>
        <v/>
      </c>
      <c r="DN279" s="97" t="str">
        <f t="shared" si="158"/>
        <v/>
      </c>
      <c r="DO279" s="97" t="str">
        <f t="shared" si="159"/>
        <v/>
      </c>
      <c r="DP279" s="94" t="e">
        <f>VLOOKUP(H279,'PORT PRODUCTIVITY 1'!$A$25:$G$83,3,FALSE)</f>
        <v>#N/A</v>
      </c>
      <c r="DQ279" s="276" t="str">
        <f t="shared" si="160"/>
        <v/>
      </c>
      <c r="DR279" s="276" t="str">
        <f t="shared" si="161"/>
        <v/>
      </c>
      <c r="DS279" s="276" t="str">
        <f t="shared" si="162"/>
        <v/>
      </c>
      <c r="DT279" s="276" t="str">
        <f t="shared" si="163"/>
        <v/>
      </c>
      <c r="DU279" s="276" t="str">
        <f t="shared" si="164"/>
        <v/>
      </c>
      <c r="DV279" s="276" t="str">
        <f t="shared" si="165"/>
        <v/>
      </c>
      <c r="DW279" s="277" t="str">
        <f t="shared" si="152"/>
        <v/>
      </c>
      <c r="DX279" s="278" t="str">
        <f t="shared" si="153"/>
        <v>0</v>
      </c>
      <c r="DY279" s="279" t="str">
        <f t="shared" si="154"/>
        <v>0</v>
      </c>
      <c r="DZ279" s="280" t="str">
        <f t="shared" si="155"/>
        <v/>
      </c>
      <c r="EA279" s="335">
        <f t="shared" si="175"/>
        <v>0</v>
      </c>
      <c r="EB279" s="335">
        <f t="shared" si="176"/>
        <v>0</v>
      </c>
      <c r="EC279" s="335">
        <f t="shared" si="177"/>
        <v>0</v>
      </c>
    </row>
    <row r="280" spans="2:133" ht="27.75" customHeight="1" thickBot="1">
      <c r="B280" s="39"/>
      <c r="C280" s="146"/>
      <c r="D280" s="57"/>
      <c r="E280" s="43"/>
      <c r="F280" s="74"/>
      <c r="G280" s="74"/>
      <c r="H280" s="74"/>
      <c r="I280" s="74"/>
      <c r="J280" s="74"/>
      <c r="K280" s="37"/>
      <c r="L280" s="37"/>
      <c r="M280" s="37"/>
      <c r="N280" s="37"/>
      <c r="O280" s="22"/>
      <c r="P280" s="22"/>
      <c r="Q280" s="42"/>
      <c r="R280" s="39"/>
      <c r="S280" s="39"/>
      <c r="T280" s="39"/>
      <c r="U280" s="321"/>
      <c r="V280" s="330"/>
      <c r="W280" s="317" t="str">
        <f t="shared" si="166"/>
        <v>0</v>
      </c>
      <c r="X280" s="101"/>
      <c r="Y280" s="40"/>
      <c r="Z280" s="41"/>
      <c r="AA280" s="40"/>
      <c r="AB280" s="40"/>
      <c r="AC280" s="40"/>
      <c r="AD280" s="40" t="str">
        <f t="shared" si="149"/>
        <v/>
      </c>
      <c r="AE280" s="186"/>
      <c r="AF280" s="106" t="str">
        <f t="shared" si="148"/>
        <v>0</v>
      </c>
      <c r="AG280" s="99">
        <f t="shared" si="178"/>
        <v>0</v>
      </c>
      <c r="AH280" s="105" t="str">
        <f t="shared" si="179"/>
        <v>0</v>
      </c>
      <c r="AI280" s="106" t="str">
        <f t="shared" si="167"/>
        <v>0</v>
      </c>
      <c r="AJ280" s="99" t="str">
        <f t="shared" si="168"/>
        <v/>
      </c>
      <c r="AK280" s="1" t="str">
        <f t="shared" si="169"/>
        <v/>
      </c>
      <c r="AL280" s="1" t="str">
        <f t="shared" si="170"/>
        <v/>
      </c>
      <c r="AM280" s="1" t="str">
        <f t="shared" si="171"/>
        <v/>
      </c>
      <c r="AN280" s="164" t="str">
        <f t="shared" si="172"/>
        <v/>
      </c>
      <c r="AO280" s="337">
        <f t="shared" si="173"/>
        <v>0</v>
      </c>
      <c r="AP280" s="259"/>
      <c r="AQ280" s="273">
        <f t="shared" si="174"/>
        <v>0</v>
      </c>
      <c r="DF280" s="104">
        <f t="shared" si="151"/>
        <v>0</v>
      </c>
      <c r="DG280" s="39" t="str">
        <f t="shared" si="180"/>
        <v/>
      </c>
      <c r="DH280" s="39" t="str">
        <f t="shared" si="181"/>
        <v/>
      </c>
      <c r="DJ280" s="98">
        <f t="shared" si="150"/>
        <v>0</v>
      </c>
      <c r="DK280" s="93" t="e">
        <f>VLOOKUP(H280,'PORT PRODUCTIVITY 1'!$A$25:$G$83,2,FALSE)</f>
        <v>#N/A</v>
      </c>
      <c r="DL280" s="97" t="str">
        <f t="shared" si="156"/>
        <v/>
      </c>
      <c r="DM280" s="97" t="str">
        <f t="shared" si="157"/>
        <v/>
      </c>
      <c r="DN280" s="97" t="str">
        <f t="shared" si="158"/>
        <v/>
      </c>
      <c r="DO280" s="97" t="str">
        <f t="shared" si="159"/>
        <v/>
      </c>
      <c r="DP280" s="94" t="e">
        <f>VLOOKUP(H280,'PORT PRODUCTIVITY 1'!$A$25:$G$83,3,FALSE)</f>
        <v>#N/A</v>
      </c>
      <c r="DQ280" s="276" t="str">
        <f t="shared" si="160"/>
        <v/>
      </c>
      <c r="DR280" s="276" t="str">
        <f t="shared" si="161"/>
        <v/>
      </c>
      <c r="DS280" s="276" t="str">
        <f t="shared" si="162"/>
        <v/>
      </c>
      <c r="DT280" s="276" t="str">
        <f t="shared" si="163"/>
        <v/>
      </c>
      <c r="DU280" s="276" t="str">
        <f t="shared" si="164"/>
        <v/>
      </c>
      <c r="DV280" s="276" t="str">
        <f t="shared" si="165"/>
        <v/>
      </c>
      <c r="DW280" s="277" t="str">
        <f t="shared" si="152"/>
        <v/>
      </c>
      <c r="DX280" s="278" t="str">
        <f t="shared" si="153"/>
        <v>0</v>
      </c>
      <c r="DY280" s="279" t="str">
        <f t="shared" si="154"/>
        <v>0</v>
      </c>
      <c r="DZ280" s="280" t="str">
        <f t="shared" si="155"/>
        <v/>
      </c>
      <c r="EA280" s="335">
        <f t="shared" si="175"/>
        <v>0</v>
      </c>
      <c r="EB280" s="335">
        <f t="shared" si="176"/>
        <v>0</v>
      </c>
      <c r="EC280" s="335">
        <f t="shared" si="177"/>
        <v>0</v>
      </c>
    </row>
    <row r="281" spans="2:133" ht="27.75" customHeight="1" thickBot="1">
      <c r="B281" s="39"/>
      <c r="C281" s="146"/>
      <c r="D281" s="57"/>
      <c r="E281" s="43"/>
      <c r="F281" s="74"/>
      <c r="G281" s="74"/>
      <c r="H281" s="74"/>
      <c r="I281" s="74"/>
      <c r="J281" s="74"/>
      <c r="K281" s="37"/>
      <c r="L281" s="37"/>
      <c r="M281" s="37"/>
      <c r="N281" s="37"/>
      <c r="O281" s="22"/>
      <c r="P281" s="22"/>
      <c r="Q281" s="42"/>
      <c r="R281" s="39"/>
      <c r="S281" s="39"/>
      <c r="T281" s="39"/>
      <c r="U281" s="321"/>
      <c r="V281" s="330"/>
      <c r="W281" s="317" t="str">
        <f t="shared" si="166"/>
        <v>0</v>
      </c>
      <c r="X281" s="101"/>
      <c r="Y281" s="40"/>
      <c r="Z281" s="41"/>
      <c r="AA281" s="40"/>
      <c r="AB281" s="40"/>
      <c r="AC281" s="40"/>
      <c r="AD281" s="40" t="str">
        <f t="shared" si="149"/>
        <v/>
      </c>
      <c r="AE281" s="186"/>
      <c r="AF281" s="106" t="str">
        <f t="shared" si="148"/>
        <v>0</v>
      </c>
      <c r="AG281" s="99">
        <f t="shared" si="178"/>
        <v>0</v>
      </c>
      <c r="AH281" s="105" t="str">
        <f t="shared" si="179"/>
        <v>0</v>
      </c>
      <c r="AI281" s="106" t="str">
        <f t="shared" si="167"/>
        <v>0</v>
      </c>
      <c r="AJ281" s="99" t="str">
        <f t="shared" si="168"/>
        <v/>
      </c>
      <c r="AK281" s="1" t="str">
        <f t="shared" si="169"/>
        <v/>
      </c>
      <c r="AL281" s="1" t="str">
        <f t="shared" si="170"/>
        <v/>
      </c>
      <c r="AM281" s="1" t="str">
        <f t="shared" si="171"/>
        <v/>
      </c>
      <c r="AN281" s="164" t="str">
        <f t="shared" si="172"/>
        <v/>
      </c>
      <c r="AO281" s="337">
        <f t="shared" si="173"/>
        <v>0</v>
      </c>
      <c r="AP281" s="259"/>
      <c r="AQ281" s="273">
        <f t="shared" si="174"/>
        <v>0</v>
      </c>
      <c r="DF281" s="104">
        <f t="shared" si="151"/>
        <v>0</v>
      </c>
      <c r="DG281" s="39" t="str">
        <f t="shared" si="180"/>
        <v/>
      </c>
      <c r="DH281" s="39" t="str">
        <f t="shared" si="181"/>
        <v/>
      </c>
      <c r="DJ281" s="98">
        <f t="shared" si="150"/>
        <v>0</v>
      </c>
      <c r="DK281" s="93" t="e">
        <f>VLOOKUP(H281,'PORT PRODUCTIVITY 1'!$A$25:$G$83,2,FALSE)</f>
        <v>#N/A</v>
      </c>
      <c r="DL281" s="97" t="str">
        <f t="shared" si="156"/>
        <v/>
      </c>
      <c r="DM281" s="97" t="str">
        <f t="shared" si="157"/>
        <v/>
      </c>
      <c r="DN281" s="97" t="str">
        <f t="shared" si="158"/>
        <v/>
      </c>
      <c r="DO281" s="97" t="str">
        <f t="shared" si="159"/>
        <v/>
      </c>
      <c r="DP281" s="94" t="e">
        <f>VLOOKUP(H281,'PORT PRODUCTIVITY 1'!$A$25:$G$83,3,FALSE)</f>
        <v>#N/A</v>
      </c>
      <c r="DQ281" s="276" t="str">
        <f t="shared" si="160"/>
        <v/>
      </c>
      <c r="DR281" s="276" t="str">
        <f t="shared" si="161"/>
        <v/>
      </c>
      <c r="DS281" s="276" t="str">
        <f t="shared" si="162"/>
        <v/>
      </c>
      <c r="DT281" s="276" t="str">
        <f t="shared" si="163"/>
        <v/>
      </c>
      <c r="DU281" s="276" t="str">
        <f t="shared" si="164"/>
        <v/>
      </c>
      <c r="DV281" s="276" t="str">
        <f t="shared" si="165"/>
        <v/>
      </c>
      <c r="DW281" s="277" t="str">
        <f t="shared" si="152"/>
        <v/>
      </c>
      <c r="DX281" s="278" t="str">
        <f t="shared" si="153"/>
        <v>0</v>
      </c>
      <c r="DY281" s="279" t="str">
        <f t="shared" si="154"/>
        <v>0</v>
      </c>
      <c r="DZ281" s="280" t="str">
        <f t="shared" si="155"/>
        <v/>
      </c>
      <c r="EA281" s="335">
        <f t="shared" si="175"/>
        <v>0</v>
      </c>
      <c r="EB281" s="335">
        <f t="shared" si="176"/>
        <v>0</v>
      </c>
      <c r="EC281" s="335">
        <f t="shared" si="177"/>
        <v>0</v>
      </c>
    </row>
    <row r="282" spans="2:133" ht="27.75" customHeight="1" thickBot="1">
      <c r="B282" s="39"/>
      <c r="C282" s="146"/>
      <c r="D282" s="57"/>
      <c r="E282" s="43"/>
      <c r="F282" s="74"/>
      <c r="G282" s="74"/>
      <c r="H282" s="74"/>
      <c r="I282" s="74"/>
      <c r="J282" s="74"/>
      <c r="K282" s="37"/>
      <c r="L282" s="37"/>
      <c r="M282" s="37"/>
      <c r="N282" s="37"/>
      <c r="O282" s="22"/>
      <c r="P282" s="22"/>
      <c r="Q282" s="42"/>
      <c r="R282" s="39"/>
      <c r="S282" s="39"/>
      <c r="T282" s="39"/>
      <c r="U282" s="321"/>
      <c r="V282" s="330"/>
      <c r="W282" s="317" t="str">
        <f t="shared" si="166"/>
        <v>0</v>
      </c>
      <c r="X282" s="101"/>
      <c r="Y282" s="40"/>
      <c r="Z282" s="41"/>
      <c r="AA282" s="40"/>
      <c r="AB282" s="40"/>
      <c r="AC282" s="40"/>
      <c r="AD282" s="40" t="str">
        <f t="shared" si="149"/>
        <v/>
      </c>
      <c r="AE282" s="186"/>
      <c r="AF282" s="106" t="str">
        <f t="shared" si="148"/>
        <v>0</v>
      </c>
      <c r="AG282" s="99">
        <f t="shared" si="178"/>
        <v>0</v>
      </c>
      <c r="AH282" s="105" t="str">
        <f t="shared" si="179"/>
        <v>0</v>
      </c>
      <c r="AI282" s="106" t="str">
        <f t="shared" si="167"/>
        <v>0</v>
      </c>
      <c r="AJ282" s="99" t="str">
        <f t="shared" si="168"/>
        <v/>
      </c>
      <c r="AK282" s="1" t="str">
        <f t="shared" si="169"/>
        <v/>
      </c>
      <c r="AL282" s="1" t="str">
        <f t="shared" si="170"/>
        <v/>
      </c>
      <c r="AM282" s="1" t="str">
        <f t="shared" si="171"/>
        <v/>
      </c>
      <c r="AN282" s="164" t="str">
        <f t="shared" si="172"/>
        <v/>
      </c>
      <c r="AO282" s="337">
        <f t="shared" si="173"/>
        <v>0</v>
      </c>
      <c r="AP282" s="259"/>
      <c r="AQ282" s="273">
        <f t="shared" si="174"/>
        <v>0</v>
      </c>
      <c r="DF282" s="104">
        <f t="shared" si="151"/>
        <v>0</v>
      </c>
      <c r="DG282" s="39" t="str">
        <f t="shared" si="180"/>
        <v/>
      </c>
      <c r="DH282" s="39" t="str">
        <f t="shared" si="181"/>
        <v/>
      </c>
      <c r="DJ282" s="98">
        <f t="shared" si="150"/>
        <v>0</v>
      </c>
      <c r="DK282" s="93" t="e">
        <f>VLOOKUP(H282,'PORT PRODUCTIVITY 1'!$A$25:$G$83,2,FALSE)</f>
        <v>#N/A</v>
      </c>
      <c r="DL282" s="97" t="str">
        <f t="shared" si="156"/>
        <v/>
      </c>
      <c r="DM282" s="97" t="str">
        <f t="shared" si="157"/>
        <v/>
      </c>
      <c r="DN282" s="97" t="str">
        <f t="shared" si="158"/>
        <v/>
      </c>
      <c r="DO282" s="97" t="str">
        <f t="shared" si="159"/>
        <v/>
      </c>
      <c r="DP282" s="94" t="e">
        <f>VLOOKUP(H282,'PORT PRODUCTIVITY 1'!$A$25:$G$83,3,FALSE)</f>
        <v>#N/A</v>
      </c>
      <c r="DQ282" s="276" t="str">
        <f t="shared" si="160"/>
        <v/>
      </c>
      <c r="DR282" s="276" t="str">
        <f t="shared" si="161"/>
        <v/>
      </c>
      <c r="DS282" s="276" t="str">
        <f t="shared" si="162"/>
        <v/>
      </c>
      <c r="DT282" s="276" t="str">
        <f t="shared" si="163"/>
        <v/>
      </c>
      <c r="DU282" s="276" t="str">
        <f t="shared" si="164"/>
        <v/>
      </c>
      <c r="DV282" s="276" t="str">
        <f t="shared" si="165"/>
        <v/>
      </c>
      <c r="DW282" s="277" t="str">
        <f t="shared" si="152"/>
        <v/>
      </c>
      <c r="DX282" s="278" t="str">
        <f t="shared" si="153"/>
        <v>0</v>
      </c>
      <c r="DY282" s="279" t="str">
        <f t="shared" si="154"/>
        <v>0</v>
      </c>
      <c r="DZ282" s="280" t="str">
        <f t="shared" si="155"/>
        <v/>
      </c>
      <c r="EA282" s="335">
        <f t="shared" si="175"/>
        <v>0</v>
      </c>
      <c r="EB282" s="335">
        <f t="shared" si="176"/>
        <v>0</v>
      </c>
      <c r="EC282" s="335">
        <f t="shared" si="177"/>
        <v>0</v>
      </c>
    </row>
    <row r="283" spans="2:133" ht="27.75" customHeight="1" thickBot="1">
      <c r="B283" s="39"/>
      <c r="C283" s="146"/>
      <c r="D283" s="57"/>
      <c r="E283" s="43"/>
      <c r="F283" s="74"/>
      <c r="G283" s="74"/>
      <c r="H283" s="74"/>
      <c r="I283" s="74"/>
      <c r="J283" s="74"/>
      <c r="K283" s="37"/>
      <c r="L283" s="37"/>
      <c r="M283" s="37"/>
      <c r="N283" s="37"/>
      <c r="O283" s="22"/>
      <c r="P283" s="22"/>
      <c r="Q283" s="42"/>
      <c r="R283" s="39"/>
      <c r="S283" s="39"/>
      <c r="T283" s="39"/>
      <c r="U283" s="321"/>
      <c r="V283" s="330"/>
      <c r="W283" s="317" t="str">
        <f t="shared" si="166"/>
        <v>0</v>
      </c>
      <c r="X283" s="101"/>
      <c r="Y283" s="40"/>
      <c r="Z283" s="41"/>
      <c r="AA283" s="40"/>
      <c r="AB283" s="40"/>
      <c r="AC283" s="40"/>
      <c r="AD283" s="40" t="str">
        <f t="shared" si="149"/>
        <v/>
      </c>
      <c r="AE283" s="186"/>
      <c r="AF283" s="106" t="str">
        <f t="shared" si="148"/>
        <v>0</v>
      </c>
      <c r="AG283" s="99">
        <f t="shared" si="178"/>
        <v>0</v>
      </c>
      <c r="AH283" s="105" t="str">
        <f t="shared" si="179"/>
        <v>0</v>
      </c>
      <c r="AI283" s="106" t="str">
        <f t="shared" si="167"/>
        <v>0</v>
      </c>
      <c r="AJ283" s="99" t="str">
        <f t="shared" si="168"/>
        <v/>
      </c>
      <c r="AK283" s="1" t="str">
        <f t="shared" si="169"/>
        <v/>
      </c>
      <c r="AL283" s="1" t="str">
        <f t="shared" si="170"/>
        <v/>
      </c>
      <c r="AM283" s="1" t="str">
        <f t="shared" si="171"/>
        <v/>
      </c>
      <c r="AN283" s="164" t="str">
        <f t="shared" si="172"/>
        <v/>
      </c>
      <c r="AO283" s="337">
        <f t="shared" si="173"/>
        <v>0</v>
      </c>
      <c r="AP283" s="259"/>
      <c r="AQ283" s="273">
        <f t="shared" si="174"/>
        <v>0</v>
      </c>
      <c r="DF283" s="104">
        <f t="shared" si="151"/>
        <v>0</v>
      </c>
      <c r="DG283" s="39" t="str">
        <f t="shared" si="180"/>
        <v/>
      </c>
      <c r="DH283" s="39" t="str">
        <f t="shared" si="181"/>
        <v/>
      </c>
      <c r="DJ283" s="98">
        <f t="shared" si="150"/>
        <v>0</v>
      </c>
      <c r="DK283" s="93" t="e">
        <f>VLOOKUP(H283,'PORT PRODUCTIVITY 1'!$A$25:$G$83,2,FALSE)</f>
        <v>#N/A</v>
      </c>
      <c r="DL283" s="97" t="str">
        <f t="shared" si="156"/>
        <v/>
      </c>
      <c r="DM283" s="97" t="str">
        <f t="shared" si="157"/>
        <v/>
      </c>
      <c r="DN283" s="97" t="str">
        <f t="shared" si="158"/>
        <v/>
      </c>
      <c r="DO283" s="97" t="str">
        <f t="shared" si="159"/>
        <v/>
      </c>
      <c r="DP283" s="94" t="e">
        <f>VLOOKUP(H283,'PORT PRODUCTIVITY 1'!$A$25:$G$83,3,FALSE)</f>
        <v>#N/A</v>
      </c>
      <c r="DQ283" s="276" t="str">
        <f t="shared" si="160"/>
        <v/>
      </c>
      <c r="DR283" s="276" t="str">
        <f t="shared" si="161"/>
        <v/>
      </c>
      <c r="DS283" s="276" t="str">
        <f t="shared" si="162"/>
        <v/>
      </c>
      <c r="DT283" s="276" t="str">
        <f t="shared" si="163"/>
        <v/>
      </c>
      <c r="DU283" s="276" t="str">
        <f t="shared" si="164"/>
        <v/>
      </c>
      <c r="DV283" s="276" t="str">
        <f t="shared" si="165"/>
        <v/>
      </c>
      <c r="DW283" s="277" t="str">
        <f t="shared" si="152"/>
        <v/>
      </c>
      <c r="DX283" s="278" t="str">
        <f t="shared" si="153"/>
        <v>0</v>
      </c>
      <c r="DY283" s="279" t="str">
        <f t="shared" si="154"/>
        <v>0</v>
      </c>
      <c r="DZ283" s="280" t="str">
        <f t="shared" si="155"/>
        <v/>
      </c>
      <c r="EA283" s="335">
        <f t="shared" si="175"/>
        <v>0</v>
      </c>
      <c r="EB283" s="335">
        <f t="shared" si="176"/>
        <v>0</v>
      </c>
      <c r="EC283" s="335">
        <f t="shared" si="177"/>
        <v>0</v>
      </c>
    </row>
    <row r="284" spans="2:133" ht="27.75" customHeight="1" thickBot="1">
      <c r="B284" s="39"/>
      <c r="C284" s="146"/>
      <c r="D284" s="57"/>
      <c r="E284" s="43"/>
      <c r="F284" s="74"/>
      <c r="G284" s="74"/>
      <c r="H284" s="74"/>
      <c r="I284" s="74"/>
      <c r="J284" s="74"/>
      <c r="K284" s="37"/>
      <c r="L284" s="37"/>
      <c r="M284" s="37"/>
      <c r="N284" s="37"/>
      <c r="O284" s="22"/>
      <c r="P284" s="22"/>
      <c r="Q284" s="42"/>
      <c r="R284" s="39"/>
      <c r="S284" s="39"/>
      <c r="T284" s="39"/>
      <c r="U284" s="321"/>
      <c r="V284" s="330"/>
      <c r="W284" s="317" t="str">
        <f t="shared" si="166"/>
        <v>0</v>
      </c>
      <c r="X284" s="101"/>
      <c r="Y284" s="40"/>
      <c r="Z284" s="41"/>
      <c r="AA284" s="40"/>
      <c r="AB284" s="40"/>
      <c r="AC284" s="40"/>
      <c r="AD284" s="40" t="str">
        <f t="shared" si="149"/>
        <v/>
      </c>
      <c r="AE284" s="186"/>
      <c r="AF284" s="106" t="str">
        <f t="shared" si="148"/>
        <v>0</v>
      </c>
      <c r="AG284" s="99">
        <f t="shared" si="178"/>
        <v>0</v>
      </c>
      <c r="AH284" s="105" t="str">
        <f t="shared" si="179"/>
        <v>0</v>
      </c>
      <c r="AI284" s="106" t="str">
        <f t="shared" si="167"/>
        <v>0</v>
      </c>
      <c r="AJ284" s="99" t="str">
        <f t="shared" si="168"/>
        <v/>
      </c>
      <c r="AK284" s="1" t="str">
        <f t="shared" si="169"/>
        <v/>
      </c>
      <c r="AL284" s="1" t="str">
        <f t="shared" si="170"/>
        <v/>
      </c>
      <c r="AM284" s="1" t="str">
        <f t="shared" si="171"/>
        <v/>
      </c>
      <c r="AN284" s="164" t="str">
        <f t="shared" si="172"/>
        <v/>
      </c>
      <c r="AO284" s="337">
        <f t="shared" si="173"/>
        <v>0</v>
      </c>
      <c r="AP284" s="259"/>
      <c r="AQ284" s="273">
        <f t="shared" si="174"/>
        <v>0</v>
      </c>
      <c r="DF284" s="104">
        <f t="shared" si="151"/>
        <v>0</v>
      </c>
      <c r="DG284" s="39" t="str">
        <f t="shared" si="180"/>
        <v/>
      </c>
      <c r="DH284" s="39" t="str">
        <f t="shared" si="181"/>
        <v/>
      </c>
      <c r="DJ284" s="98">
        <f t="shared" si="150"/>
        <v>0</v>
      </c>
      <c r="DK284" s="93" t="e">
        <f>VLOOKUP(H284,'PORT PRODUCTIVITY 1'!$A$25:$G$83,2,FALSE)</f>
        <v>#N/A</v>
      </c>
      <c r="DL284" s="97" t="str">
        <f t="shared" si="156"/>
        <v/>
      </c>
      <c r="DM284" s="97" t="str">
        <f t="shared" si="157"/>
        <v/>
      </c>
      <c r="DN284" s="97" t="str">
        <f t="shared" si="158"/>
        <v/>
      </c>
      <c r="DO284" s="97" t="str">
        <f t="shared" si="159"/>
        <v/>
      </c>
      <c r="DP284" s="94" t="e">
        <f>VLOOKUP(H284,'PORT PRODUCTIVITY 1'!$A$25:$G$83,3,FALSE)</f>
        <v>#N/A</v>
      </c>
      <c r="DQ284" s="276" t="str">
        <f t="shared" si="160"/>
        <v/>
      </c>
      <c r="DR284" s="276" t="str">
        <f t="shared" si="161"/>
        <v/>
      </c>
      <c r="DS284" s="276" t="str">
        <f t="shared" si="162"/>
        <v/>
      </c>
      <c r="DT284" s="276" t="str">
        <f t="shared" si="163"/>
        <v/>
      </c>
      <c r="DU284" s="276" t="str">
        <f t="shared" si="164"/>
        <v/>
      </c>
      <c r="DV284" s="276" t="str">
        <f t="shared" si="165"/>
        <v/>
      </c>
      <c r="DW284" s="277" t="str">
        <f t="shared" si="152"/>
        <v/>
      </c>
      <c r="DX284" s="278" t="str">
        <f t="shared" si="153"/>
        <v>0</v>
      </c>
      <c r="DY284" s="279" t="str">
        <f t="shared" si="154"/>
        <v>0</v>
      </c>
      <c r="DZ284" s="280" t="str">
        <f t="shared" si="155"/>
        <v/>
      </c>
      <c r="EA284" s="335">
        <f t="shared" si="175"/>
        <v>0</v>
      </c>
      <c r="EB284" s="335">
        <f t="shared" si="176"/>
        <v>0</v>
      </c>
      <c r="EC284" s="335">
        <f t="shared" si="177"/>
        <v>0</v>
      </c>
    </row>
    <row r="285" spans="2:133" ht="27.75" customHeight="1" thickBot="1">
      <c r="B285" s="39"/>
      <c r="C285" s="146"/>
      <c r="D285" s="57"/>
      <c r="E285" s="43"/>
      <c r="F285" s="74"/>
      <c r="G285" s="74"/>
      <c r="H285" s="74"/>
      <c r="I285" s="74"/>
      <c r="J285" s="74"/>
      <c r="K285" s="37"/>
      <c r="L285" s="37"/>
      <c r="M285" s="37"/>
      <c r="N285" s="37"/>
      <c r="O285" s="22"/>
      <c r="P285" s="22"/>
      <c r="Q285" s="42"/>
      <c r="R285" s="39"/>
      <c r="S285" s="39"/>
      <c r="T285" s="39"/>
      <c r="U285" s="321"/>
      <c r="V285" s="330"/>
      <c r="W285" s="317" t="str">
        <f t="shared" si="166"/>
        <v>0</v>
      </c>
      <c r="X285" s="101"/>
      <c r="Y285" s="40"/>
      <c r="Z285" s="41"/>
      <c r="AA285" s="40"/>
      <c r="AB285" s="40"/>
      <c r="AC285" s="40"/>
      <c r="AD285" s="40" t="str">
        <f t="shared" si="149"/>
        <v/>
      </c>
      <c r="AE285" s="186"/>
      <c r="AF285" s="106" t="str">
        <f t="shared" si="148"/>
        <v>0</v>
      </c>
      <c r="AG285" s="99">
        <f t="shared" si="178"/>
        <v>0</v>
      </c>
      <c r="AH285" s="105" t="str">
        <f t="shared" si="179"/>
        <v>0</v>
      </c>
      <c r="AI285" s="106" t="str">
        <f t="shared" si="167"/>
        <v>0</v>
      </c>
      <c r="AJ285" s="99" t="str">
        <f t="shared" si="168"/>
        <v/>
      </c>
      <c r="AK285" s="1" t="str">
        <f t="shared" si="169"/>
        <v/>
      </c>
      <c r="AL285" s="1" t="str">
        <f t="shared" si="170"/>
        <v/>
      </c>
      <c r="AM285" s="1" t="str">
        <f t="shared" si="171"/>
        <v/>
      </c>
      <c r="AN285" s="164" t="str">
        <f t="shared" si="172"/>
        <v/>
      </c>
      <c r="AO285" s="337">
        <f t="shared" si="173"/>
        <v>0</v>
      </c>
      <c r="AP285" s="259"/>
      <c r="AQ285" s="273">
        <f t="shared" si="174"/>
        <v>0</v>
      </c>
      <c r="DF285" s="104">
        <f t="shared" si="151"/>
        <v>0</v>
      </c>
      <c r="DG285" s="39" t="str">
        <f t="shared" si="180"/>
        <v/>
      </c>
      <c r="DH285" s="39" t="str">
        <f t="shared" si="181"/>
        <v/>
      </c>
      <c r="DJ285" s="98">
        <f t="shared" si="150"/>
        <v>0</v>
      </c>
      <c r="DK285" s="93" t="e">
        <f>VLOOKUP(H285,'PORT PRODUCTIVITY 1'!$A$25:$G$83,2,FALSE)</f>
        <v>#N/A</v>
      </c>
      <c r="DL285" s="97" t="str">
        <f t="shared" si="156"/>
        <v/>
      </c>
      <c r="DM285" s="97" t="str">
        <f t="shared" si="157"/>
        <v/>
      </c>
      <c r="DN285" s="97" t="str">
        <f t="shared" si="158"/>
        <v/>
      </c>
      <c r="DO285" s="97" t="str">
        <f t="shared" si="159"/>
        <v/>
      </c>
      <c r="DP285" s="94" t="e">
        <f>VLOOKUP(H285,'PORT PRODUCTIVITY 1'!$A$25:$G$83,3,FALSE)</f>
        <v>#N/A</v>
      </c>
      <c r="DQ285" s="276" t="str">
        <f t="shared" si="160"/>
        <v/>
      </c>
      <c r="DR285" s="276" t="str">
        <f t="shared" si="161"/>
        <v/>
      </c>
      <c r="DS285" s="276" t="str">
        <f t="shared" si="162"/>
        <v/>
      </c>
      <c r="DT285" s="276" t="str">
        <f t="shared" si="163"/>
        <v/>
      </c>
      <c r="DU285" s="276" t="str">
        <f t="shared" si="164"/>
        <v/>
      </c>
      <c r="DV285" s="276" t="str">
        <f t="shared" si="165"/>
        <v/>
      </c>
      <c r="DW285" s="277" t="str">
        <f t="shared" si="152"/>
        <v/>
      </c>
      <c r="DX285" s="278" t="str">
        <f t="shared" si="153"/>
        <v>0</v>
      </c>
      <c r="DY285" s="279" t="str">
        <f t="shared" si="154"/>
        <v>0</v>
      </c>
      <c r="DZ285" s="280" t="str">
        <f t="shared" si="155"/>
        <v/>
      </c>
      <c r="EA285" s="335">
        <f t="shared" si="175"/>
        <v>0</v>
      </c>
      <c r="EB285" s="335">
        <f t="shared" si="176"/>
        <v>0</v>
      </c>
      <c r="EC285" s="335">
        <f t="shared" si="177"/>
        <v>0</v>
      </c>
    </row>
    <row r="286" spans="2:133" ht="27.75" customHeight="1" thickBot="1">
      <c r="B286" s="39"/>
      <c r="C286" s="146"/>
      <c r="D286" s="57"/>
      <c r="E286" s="43"/>
      <c r="F286" s="74"/>
      <c r="G286" s="74"/>
      <c r="H286" s="74"/>
      <c r="I286" s="74"/>
      <c r="J286" s="74"/>
      <c r="K286" s="37"/>
      <c r="L286" s="37"/>
      <c r="M286" s="37"/>
      <c r="N286" s="37"/>
      <c r="O286" s="22"/>
      <c r="P286" s="22"/>
      <c r="Q286" s="42"/>
      <c r="R286" s="39"/>
      <c r="S286" s="39"/>
      <c r="T286" s="39"/>
      <c r="U286" s="321"/>
      <c r="V286" s="330"/>
      <c r="W286" s="317" t="str">
        <f t="shared" si="166"/>
        <v>0</v>
      </c>
      <c r="X286" s="101"/>
      <c r="Y286" s="40"/>
      <c r="Z286" s="41"/>
      <c r="AA286" s="40"/>
      <c r="AB286" s="40"/>
      <c r="AC286" s="40"/>
      <c r="AD286" s="40" t="str">
        <f t="shared" si="149"/>
        <v/>
      </c>
      <c r="AE286" s="186"/>
      <c r="AF286" s="106" t="str">
        <f t="shared" si="148"/>
        <v>0</v>
      </c>
      <c r="AG286" s="99">
        <f t="shared" si="178"/>
        <v>0</v>
      </c>
      <c r="AH286" s="105" t="str">
        <f t="shared" si="179"/>
        <v>0</v>
      </c>
      <c r="AI286" s="106" t="str">
        <f t="shared" si="167"/>
        <v>0</v>
      </c>
      <c r="AJ286" s="99" t="str">
        <f t="shared" si="168"/>
        <v/>
      </c>
      <c r="AK286" s="1" t="str">
        <f t="shared" si="169"/>
        <v/>
      </c>
      <c r="AL286" s="1" t="str">
        <f t="shared" si="170"/>
        <v/>
      </c>
      <c r="AM286" s="1" t="str">
        <f t="shared" si="171"/>
        <v/>
      </c>
      <c r="AN286" s="164" t="str">
        <f t="shared" si="172"/>
        <v/>
      </c>
      <c r="AO286" s="337">
        <f t="shared" si="173"/>
        <v>0</v>
      </c>
      <c r="AP286" s="259"/>
      <c r="AQ286" s="273">
        <f t="shared" si="174"/>
        <v>0</v>
      </c>
      <c r="DF286" s="104">
        <f t="shared" si="151"/>
        <v>0</v>
      </c>
      <c r="DG286" s="39" t="str">
        <f t="shared" si="180"/>
        <v/>
      </c>
      <c r="DH286" s="39" t="str">
        <f t="shared" si="181"/>
        <v/>
      </c>
      <c r="DJ286" s="98">
        <f t="shared" si="150"/>
        <v>0</v>
      </c>
      <c r="DK286" s="93" t="e">
        <f>VLOOKUP(H286,'PORT PRODUCTIVITY 1'!$A$25:$G$83,2,FALSE)</f>
        <v>#N/A</v>
      </c>
      <c r="DL286" s="97" t="str">
        <f t="shared" si="156"/>
        <v/>
      </c>
      <c r="DM286" s="97" t="str">
        <f t="shared" si="157"/>
        <v/>
      </c>
      <c r="DN286" s="97" t="str">
        <f t="shared" si="158"/>
        <v/>
      </c>
      <c r="DO286" s="97" t="str">
        <f t="shared" si="159"/>
        <v/>
      </c>
      <c r="DP286" s="94" t="e">
        <f>VLOOKUP(H286,'PORT PRODUCTIVITY 1'!$A$25:$G$83,3,FALSE)</f>
        <v>#N/A</v>
      </c>
      <c r="DQ286" s="276" t="str">
        <f t="shared" si="160"/>
        <v/>
      </c>
      <c r="DR286" s="276" t="str">
        <f t="shared" si="161"/>
        <v/>
      </c>
      <c r="DS286" s="276" t="str">
        <f t="shared" si="162"/>
        <v/>
      </c>
      <c r="DT286" s="276" t="str">
        <f t="shared" si="163"/>
        <v/>
      </c>
      <c r="DU286" s="276" t="str">
        <f t="shared" si="164"/>
        <v/>
      </c>
      <c r="DV286" s="276" t="str">
        <f t="shared" si="165"/>
        <v/>
      </c>
      <c r="DW286" s="277" t="str">
        <f t="shared" si="152"/>
        <v/>
      </c>
      <c r="DX286" s="278" t="str">
        <f t="shared" si="153"/>
        <v>0</v>
      </c>
      <c r="DY286" s="279" t="str">
        <f t="shared" si="154"/>
        <v>0</v>
      </c>
      <c r="DZ286" s="280" t="str">
        <f t="shared" si="155"/>
        <v/>
      </c>
      <c r="EA286" s="335">
        <f t="shared" si="175"/>
        <v>0</v>
      </c>
      <c r="EB286" s="335">
        <f t="shared" si="176"/>
        <v>0</v>
      </c>
      <c r="EC286" s="335">
        <f t="shared" si="177"/>
        <v>0</v>
      </c>
    </row>
    <row r="287" spans="2:133" ht="27.75" customHeight="1" thickBot="1">
      <c r="B287" s="39"/>
      <c r="C287" s="146"/>
      <c r="D287" s="57"/>
      <c r="E287" s="43"/>
      <c r="F287" s="74"/>
      <c r="G287" s="74"/>
      <c r="H287" s="74"/>
      <c r="I287" s="74"/>
      <c r="J287" s="74"/>
      <c r="K287" s="37"/>
      <c r="L287" s="37"/>
      <c r="M287" s="37"/>
      <c r="N287" s="37"/>
      <c r="O287" s="22"/>
      <c r="P287" s="22"/>
      <c r="Q287" s="42"/>
      <c r="R287" s="39"/>
      <c r="S287" s="39"/>
      <c r="T287" s="39"/>
      <c r="U287" s="321"/>
      <c r="V287" s="330"/>
      <c r="W287" s="317" t="str">
        <f t="shared" si="166"/>
        <v>0</v>
      </c>
      <c r="X287" s="101"/>
      <c r="Y287" s="40"/>
      <c r="Z287" s="41"/>
      <c r="AA287" s="40"/>
      <c r="AB287" s="40"/>
      <c r="AC287" s="40"/>
      <c r="AD287" s="40" t="str">
        <f t="shared" si="149"/>
        <v/>
      </c>
      <c r="AE287" s="186"/>
      <c r="AF287" s="106" t="str">
        <f t="shared" si="148"/>
        <v>0</v>
      </c>
      <c r="AG287" s="99">
        <f t="shared" si="178"/>
        <v>0</v>
      </c>
      <c r="AH287" s="105" t="str">
        <f t="shared" si="179"/>
        <v>0</v>
      </c>
      <c r="AI287" s="106" t="str">
        <f t="shared" si="167"/>
        <v>0</v>
      </c>
      <c r="AJ287" s="99" t="str">
        <f t="shared" si="168"/>
        <v/>
      </c>
      <c r="AK287" s="1" t="str">
        <f t="shared" si="169"/>
        <v/>
      </c>
      <c r="AL287" s="1" t="str">
        <f t="shared" si="170"/>
        <v/>
      </c>
      <c r="AM287" s="1" t="str">
        <f t="shared" si="171"/>
        <v/>
      </c>
      <c r="AN287" s="164" t="str">
        <f t="shared" si="172"/>
        <v/>
      </c>
      <c r="AO287" s="337">
        <f t="shared" si="173"/>
        <v>0</v>
      </c>
      <c r="AP287" s="259"/>
      <c r="AQ287" s="273">
        <f t="shared" si="174"/>
        <v>0</v>
      </c>
      <c r="DF287" s="104">
        <f t="shared" si="151"/>
        <v>0</v>
      </c>
      <c r="DG287" s="39" t="str">
        <f t="shared" si="180"/>
        <v/>
      </c>
      <c r="DH287" s="39" t="str">
        <f t="shared" si="181"/>
        <v/>
      </c>
      <c r="DJ287" s="98">
        <f t="shared" si="150"/>
        <v>0</v>
      </c>
      <c r="DK287" s="93" t="e">
        <f>VLOOKUP(H287,'PORT PRODUCTIVITY 1'!$A$25:$G$83,2,FALSE)</f>
        <v>#N/A</v>
      </c>
      <c r="DL287" s="97" t="str">
        <f t="shared" si="156"/>
        <v/>
      </c>
      <c r="DM287" s="97" t="str">
        <f t="shared" si="157"/>
        <v/>
      </c>
      <c r="DN287" s="97" t="str">
        <f t="shared" si="158"/>
        <v/>
      </c>
      <c r="DO287" s="97" t="str">
        <f t="shared" si="159"/>
        <v/>
      </c>
      <c r="DP287" s="94" t="e">
        <f>VLOOKUP(H287,'PORT PRODUCTIVITY 1'!$A$25:$G$83,3,FALSE)</f>
        <v>#N/A</v>
      </c>
      <c r="DQ287" s="276" t="str">
        <f t="shared" si="160"/>
        <v/>
      </c>
      <c r="DR287" s="276" t="str">
        <f t="shared" si="161"/>
        <v/>
      </c>
      <c r="DS287" s="276" t="str">
        <f t="shared" si="162"/>
        <v/>
      </c>
      <c r="DT287" s="276" t="str">
        <f t="shared" si="163"/>
        <v/>
      </c>
      <c r="DU287" s="276" t="str">
        <f t="shared" si="164"/>
        <v/>
      </c>
      <c r="DV287" s="276" t="str">
        <f t="shared" si="165"/>
        <v/>
      </c>
      <c r="DW287" s="277" t="str">
        <f t="shared" si="152"/>
        <v/>
      </c>
      <c r="DX287" s="278" t="str">
        <f t="shared" si="153"/>
        <v>0</v>
      </c>
      <c r="DY287" s="279" t="str">
        <f t="shared" si="154"/>
        <v>0</v>
      </c>
      <c r="DZ287" s="280" t="str">
        <f t="shared" si="155"/>
        <v/>
      </c>
      <c r="EA287" s="335">
        <f t="shared" si="175"/>
        <v>0</v>
      </c>
      <c r="EB287" s="335">
        <f t="shared" si="176"/>
        <v>0</v>
      </c>
      <c r="EC287" s="335">
        <f t="shared" si="177"/>
        <v>0</v>
      </c>
    </row>
    <row r="288" spans="2:133" ht="27.75" customHeight="1" thickBot="1">
      <c r="B288" s="39"/>
      <c r="C288" s="146"/>
      <c r="D288" s="57"/>
      <c r="E288" s="43"/>
      <c r="F288" s="74"/>
      <c r="G288" s="74"/>
      <c r="H288" s="74"/>
      <c r="I288" s="74"/>
      <c r="J288" s="74"/>
      <c r="K288" s="37"/>
      <c r="L288" s="37"/>
      <c r="M288" s="37"/>
      <c r="N288" s="37"/>
      <c r="O288" s="22"/>
      <c r="P288" s="22"/>
      <c r="Q288" s="42"/>
      <c r="R288" s="39"/>
      <c r="S288" s="39"/>
      <c r="T288" s="39"/>
      <c r="U288" s="321"/>
      <c r="V288" s="330"/>
      <c r="W288" s="317" t="str">
        <f t="shared" si="166"/>
        <v>0</v>
      </c>
      <c r="X288" s="101"/>
      <c r="Y288" s="40"/>
      <c r="Z288" s="41"/>
      <c r="AA288" s="40"/>
      <c r="AB288" s="40"/>
      <c r="AC288" s="40"/>
      <c r="AD288" s="40" t="str">
        <f t="shared" si="149"/>
        <v/>
      </c>
      <c r="AE288" s="186"/>
      <c r="AF288" s="106" t="str">
        <f t="shared" si="148"/>
        <v>0</v>
      </c>
      <c r="AG288" s="99">
        <f t="shared" si="178"/>
        <v>0</v>
      </c>
      <c r="AH288" s="105" t="str">
        <f t="shared" si="179"/>
        <v>0</v>
      </c>
      <c r="AI288" s="106" t="str">
        <f t="shared" si="167"/>
        <v>0</v>
      </c>
      <c r="AJ288" s="99" t="str">
        <f t="shared" si="168"/>
        <v/>
      </c>
      <c r="AK288" s="1" t="str">
        <f t="shared" si="169"/>
        <v/>
      </c>
      <c r="AL288" s="1" t="str">
        <f t="shared" si="170"/>
        <v/>
      </c>
      <c r="AM288" s="1" t="str">
        <f t="shared" si="171"/>
        <v/>
      </c>
      <c r="AN288" s="164" t="str">
        <f t="shared" si="172"/>
        <v/>
      </c>
      <c r="AO288" s="337">
        <f t="shared" si="173"/>
        <v>0</v>
      </c>
      <c r="AP288" s="259"/>
      <c r="AQ288" s="273">
        <f t="shared" si="174"/>
        <v>0</v>
      </c>
      <c r="DF288" s="104">
        <f t="shared" si="151"/>
        <v>0</v>
      </c>
      <c r="DG288" s="39" t="str">
        <f t="shared" si="180"/>
        <v/>
      </c>
      <c r="DH288" s="39" t="str">
        <f t="shared" si="181"/>
        <v/>
      </c>
      <c r="DJ288" s="98">
        <f t="shared" si="150"/>
        <v>0</v>
      </c>
      <c r="DK288" s="93" t="e">
        <f>VLOOKUP(H288,'PORT PRODUCTIVITY 1'!$A$25:$G$83,2,FALSE)</f>
        <v>#N/A</v>
      </c>
      <c r="DL288" s="97" t="str">
        <f t="shared" si="156"/>
        <v/>
      </c>
      <c r="DM288" s="97" t="str">
        <f t="shared" si="157"/>
        <v/>
      </c>
      <c r="DN288" s="97" t="str">
        <f t="shared" si="158"/>
        <v/>
      </c>
      <c r="DO288" s="97" t="str">
        <f t="shared" si="159"/>
        <v/>
      </c>
      <c r="DP288" s="94" t="e">
        <f>VLOOKUP(H288,'PORT PRODUCTIVITY 1'!$A$25:$G$83,3,FALSE)</f>
        <v>#N/A</v>
      </c>
      <c r="DQ288" s="276" t="str">
        <f t="shared" si="160"/>
        <v/>
      </c>
      <c r="DR288" s="276" t="str">
        <f t="shared" si="161"/>
        <v/>
      </c>
      <c r="DS288" s="276" t="str">
        <f t="shared" si="162"/>
        <v/>
      </c>
      <c r="DT288" s="276" t="str">
        <f t="shared" si="163"/>
        <v/>
      </c>
      <c r="DU288" s="276" t="str">
        <f t="shared" si="164"/>
        <v/>
      </c>
      <c r="DV288" s="276" t="str">
        <f t="shared" si="165"/>
        <v/>
      </c>
      <c r="DW288" s="277" t="str">
        <f t="shared" si="152"/>
        <v/>
      </c>
      <c r="DX288" s="278" t="str">
        <f t="shared" si="153"/>
        <v>0</v>
      </c>
      <c r="DY288" s="279" t="str">
        <f t="shared" si="154"/>
        <v>0</v>
      </c>
      <c r="DZ288" s="280" t="str">
        <f t="shared" si="155"/>
        <v/>
      </c>
      <c r="EA288" s="335">
        <f t="shared" si="175"/>
        <v>0</v>
      </c>
      <c r="EB288" s="335">
        <f t="shared" si="176"/>
        <v>0</v>
      </c>
      <c r="EC288" s="335">
        <f t="shared" si="177"/>
        <v>0</v>
      </c>
    </row>
    <row r="289" spans="2:133" ht="27.75" customHeight="1" thickBot="1">
      <c r="B289" s="39"/>
      <c r="C289" s="146"/>
      <c r="D289" s="57"/>
      <c r="E289" s="43"/>
      <c r="F289" s="74"/>
      <c r="G289" s="74"/>
      <c r="H289" s="74"/>
      <c r="I289" s="74"/>
      <c r="J289" s="74"/>
      <c r="K289" s="37"/>
      <c r="L289" s="37"/>
      <c r="M289" s="37"/>
      <c r="N289" s="37"/>
      <c r="O289" s="22"/>
      <c r="P289" s="22"/>
      <c r="Q289" s="42"/>
      <c r="R289" s="39"/>
      <c r="S289" s="39"/>
      <c r="T289" s="39"/>
      <c r="U289" s="321"/>
      <c r="V289" s="330"/>
      <c r="W289" s="317" t="str">
        <f t="shared" si="166"/>
        <v>0</v>
      </c>
      <c r="X289" s="101"/>
      <c r="Y289" s="40"/>
      <c r="Z289" s="41"/>
      <c r="AA289" s="40"/>
      <c r="AB289" s="40"/>
      <c r="AC289" s="40"/>
      <c r="AD289" s="40" t="str">
        <f t="shared" si="149"/>
        <v/>
      </c>
      <c r="AE289" s="186"/>
      <c r="AF289" s="106" t="str">
        <f t="shared" si="148"/>
        <v>0</v>
      </c>
      <c r="AG289" s="99">
        <f t="shared" si="178"/>
        <v>0</v>
      </c>
      <c r="AH289" s="105" t="str">
        <f t="shared" si="179"/>
        <v>0</v>
      </c>
      <c r="AI289" s="106" t="str">
        <f t="shared" si="167"/>
        <v>0</v>
      </c>
      <c r="AJ289" s="99" t="str">
        <f t="shared" si="168"/>
        <v/>
      </c>
      <c r="AK289" s="1" t="str">
        <f t="shared" si="169"/>
        <v/>
      </c>
      <c r="AL289" s="1" t="str">
        <f t="shared" si="170"/>
        <v/>
      </c>
      <c r="AM289" s="1" t="str">
        <f t="shared" si="171"/>
        <v/>
      </c>
      <c r="AN289" s="164" t="str">
        <f t="shared" si="172"/>
        <v/>
      </c>
      <c r="AO289" s="337">
        <f t="shared" si="173"/>
        <v>0</v>
      </c>
      <c r="AP289" s="259"/>
      <c r="AQ289" s="273">
        <f t="shared" si="174"/>
        <v>0</v>
      </c>
      <c r="DF289" s="104">
        <f t="shared" si="151"/>
        <v>0</v>
      </c>
      <c r="DG289" s="39" t="str">
        <f t="shared" si="180"/>
        <v/>
      </c>
      <c r="DH289" s="39" t="str">
        <f t="shared" si="181"/>
        <v/>
      </c>
      <c r="DJ289" s="98">
        <f t="shared" si="150"/>
        <v>0</v>
      </c>
      <c r="DK289" s="93" t="e">
        <f>VLOOKUP(H289,'PORT PRODUCTIVITY 1'!$A$25:$G$83,2,FALSE)</f>
        <v>#N/A</v>
      </c>
      <c r="DL289" s="97" t="str">
        <f t="shared" si="156"/>
        <v/>
      </c>
      <c r="DM289" s="97" t="str">
        <f t="shared" si="157"/>
        <v/>
      </c>
      <c r="DN289" s="97" t="str">
        <f t="shared" si="158"/>
        <v/>
      </c>
      <c r="DO289" s="97" t="str">
        <f t="shared" si="159"/>
        <v/>
      </c>
      <c r="DP289" s="94" t="e">
        <f>VLOOKUP(H289,'PORT PRODUCTIVITY 1'!$A$25:$G$83,3,FALSE)</f>
        <v>#N/A</v>
      </c>
      <c r="DQ289" s="276" t="str">
        <f t="shared" si="160"/>
        <v/>
      </c>
      <c r="DR289" s="276" t="str">
        <f t="shared" si="161"/>
        <v/>
      </c>
      <c r="DS289" s="276" t="str">
        <f t="shared" si="162"/>
        <v/>
      </c>
      <c r="DT289" s="276" t="str">
        <f t="shared" si="163"/>
        <v/>
      </c>
      <c r="DU289" s="276" t="str">
        <f t="shared" si="164"/>
        <v/>
      </c>
      <c r="DV289" s="276" t="str">
        <f t="shared" si="165"/>
        <v/>
      </c>
      <c r="DW289" s="277" t="str">
        <f t="shared" si="152"/>
        <v/>
      </c>
      <c r="DX289" s="278" t="str">
        <f t="shared" si="153"/>
        <v>0</v>
      </c>
      <c r="DY289" s="279" t="str">
        <f t="shared" si="154"/>
        <v>0</v>
      </c>
      <c r="DZ289" s="280" t="str">
        <f t="shared" si="155"/>
        <v/>
      </c>
      <c r="EA289" s="335">
        <f t="shared" si="175"/>
        <v>0</v>
      </c>
      <c r="EB289" s="335">
        <f t="shared" si="176"/>
        <v>0</v>
      </c>
      <c r="EC289" s="335">
        <f t="shared" si="177"/>
        <v>0</v>
      </c>
    </row>
    <row r="290" spans="2:133" ht="27.75" customHeight="1" thickBot="1">
      <c r="B290" s="39"/>
      <c r="C290" s="146"/>
      <c r="D290" s="57"/>
      <c r="E290" s="43"/>
      <c r="F290" s="74"/>
      <c r="G290" s="74"/>
      <c r="H290" s="74"/>
      <c r="I290" s="74"/>
      <c r="J290" s="74"/>
      <c r="K290" s="37"/>
      <c r="L290" s="37"/>
      <c r="M290" s="37"/>
      <c r="N290" s="37"/>
      <c r="O290" s="22"/>
      <c r="P290" s="22"/>
      <c r="Q290" s="42"/>
      <c r="R290" s="39"/>
      <c r="S290" s="39"/>
      <c r="T290" s="39"/>
      <c r="U290" s="321"/>
      <c r="V290" s="330"/>
      <c r="W290" s="317" t="str">
        <f t="shared" si="166"/>
        <v>0</v>
      </c>
      <c r="X290" s="101"/>
      <c r="Y290" s="40"/>
      <c r="Z290" s="41"/>
      <c r="AA290" s="40"/>
      <c r="AB290" s="40"/>
      <c r="AC290" s="40"/>
      <c r="AD290" s="40" t="str">
        <f t="shared" si="149"/>
        <v/>
      </c>
      <c r="AE290" s="186"/>
      <c r="AF290" s="106" t="str">
        <f t="shared" si="148"/>
        <v>0</v>
      </c>
      <c r="AG290" s="99">
        <f t="shared" si="178"/>
        <v>0</v>
      </c>
      <c r="AH290" s="105" t="str">
        <f t="shared" si="179"/>
        <v>0</v>
      </c>
      <c r="AI290" s="106" t="str">
        <f t="shared" si="167"/>
        <v>0</v>
      </c>
      <c r="AJ290" s="99" t="str">
        <f t="shared" si="168"/>
        <v/>
      </c>
      <c r="AK290" s="1" t="str">
        <f t="shared" si="169"/>
        <v/>
      </c>
      <c r="AL290" s="1" t="str">
        <f t="shared" si="170"/>
        <v/>
      </c>
      <c r="AM290" s="1" t="str">
        <f t="shared" si="171"/>
        <v/>
      </c>
      <c r="AN290" s="164" t="str">
        <f t="shared" si="172"/>
        <v/>
      </c>
      <c r="AO290" s="337">
        <f t="shared" si="173"/>
        <v>0</v>
      </c>
      <c r="AP290" s="259"/>
      <c r="AQ290" s="273">
        <f t="shared" si="174"/>
        <v>0</v>
      </c>
      <c r="DF290" s="104">
        <f t="shared" si="151"/>
        <v>0</v>
      </c>
      <c r="DG290" s="39" t="str">
        <f t="shared" si="180"/>
        <v/>
      </c>
      <c r="DH290" s="39" t="str">
        <f t="shared" si="181"/>
        <v/>
      </c>
      <c r="DJ290" s="98">
        <f t="shared" si="150"/>
        <v>0</v>
      </c>
      <c r="DK290" s="93" t="e">
        <f>VLOOKUP(H290,'PORT PRODUCTIVITY 1'!$A$25:$G$83,2,FALSE)</f>
        <v>#N/A</v>
      </c>
      <c r="DL290" s="97" t="str">
        <f t="shared" si="156"/>
        <v/>
      </c>
      <c r="DM290" s="97" t="str">
        <f t="shared" si="157"/>
        <v/>
      </c>
      <c r="DN290" s="97" t="str">
        <f t="shared" si="158"/>
        <v/>
      </c>
      <c r="DO290" s="97" t="str">
        <f t="shared" si="159"/>
        <v/>
      </c>
      <c r="DP290" s="94" t="e">
        <f>VLOOKUP(H290,'PORT PRODUCTIVITY 1'!$A$25:$G$83,3,FALSE)</f>
        <v>#N/A</v>
      </c>
      <c r="DQ290" s="276" t="str">
        <f t="shared" si="160"/>
        <v/>
      </c>
      <c r="DR290" s="276" t="str">
        <f t="shared" si="161"/>
        <v/>
      </c>
      <c r="DS290" s="276" t="str">
        <f t="shared" si="162"/>
        <v/>
      </c>
      <c r="DT290" s="276" t="str">
        <f t="shared" si="163"/>
        <v/>
      </c>
      <c r="DU290" s="276" t="str">
        <f t="shared" si="164"/>
        <v/>
      </c>
      <c r="DV290" s="276" t="str">
        <f t="shared" si="165"/>
        <v/>
      </c>
      <c r="DW290" s="277" t="str">
        <f t="shared" si="152"/>
        <v/>
      </c>
      <c r="DX290" s="278" t="str">
        <f t="shared" si="153"/>
        <v>0</v>
      </c>
      <c r="DY290" s="279" t="str">
        <f t="shared" si="154"/>
        <v>0</v>
      </c>
      <c r="DZ290" s="280" t="str">
        <f t="shared" si="155"/>
        <v/>
      </c>
      <c r="EA290" s="335">
        <f t="shared" si="175"/>
        <v>0</v>
      </c>
      <c r="EB290" s="335">
        <f t="shared" si="176"/>
        <v>0</v>
      </c>
      <c r="EC290" s="335">
        <f t="shared" si="177"/>
        <v>0</v>
      </c>
    </row>
    <row r="291" spans="2:133" ht="27.75" customHeight="1" thickBot="1">
      <c r="B291" s="39"/>
      <c r="C291" s="146"/>
      <c r="D291" s="57"/>
      <c r="E291" s="43"/>
      <c r="F291" s="74"/>
      <c r="G291" s="74"/>
      <c r="H291" s="74"/>
      <c r="I291" s="74"/>
      <c r="J291" s="74"/>
      <c r="K291" s="37"/>
      <c r="L291" s="37"/>
      <c r="M291" s="37"/>
      <c r="N291" s="37"/>
      <c r="O291" s="22"/>
      <c r="P291" s="22"/>
      <c r="Q291" s="42"/>
      <c r="R291" s="39"/>
      <c r="S291" s="39"/>
      <c r="T291" s="39"/>
      <c r="U291" s="321"/>
      <c r="V291" s="330"/>
      <c r="W291" s="317" t="str">
        <f t="shared" si="166"/>
        <v>0</v>
      </c>
      <c r="X291" s="101"/>
      <c r="Y291" s="40"/>
      <c r="Z291" s="41"/>
      <c r="AA291" s="40"/>
      <c r="AB291" s="40"/>
      <c r="AC291" s="40"/>
      <c r="AD291" s="40" t="str">
        <f t="shared" si="149"/>
        <v/>
      </c>
      <c r="AE291" s="186"/>
      <c r="AF291" s="106" t="str">
        <f t="shared" si="148"/>
        <v>0</v>
      </c>
      <c r="AG291" s="99">
        <f t="shared" si="178"/>
        <v>0</v>
      </c>
      <c r="AH291" s="105" t="str">
        <f t="shared" si="179"/>
        <v>0</v>
      </c>
      <c r="AI291" s="106" t="str">
        <f t="shared" si="167"/>
        <v>0</v>
      </c>
      <c r="AJ291" s="99" t="str">
        <f t="shared" si="168"/>
        <v/>
      </c>
      <c r="AK291" s="1" t="str">
        <f t="shared" si="169"/>
        <v/>
      </c>
      <c r="AL291" s="1" t="str">
        <f t="shared" si="170"/>
        <v/>
      </c>
      <c r="AM291" s="1" t="str">
        <f t="shared" si="171"/>
        <v/>
      </c>
      <c r="AN291" s="164" t="str">
        <f t="shared" si="172"/>
        <v/>
      </c>
      <c r="AO291" s="337">
        <f t="shared" si="173"/>
        <v>0</v>
      </c>
      <c r="AP291" s="259"/>
      <c r="AQ291" s="273">
        <f t="shared" si="174"/>
        <v>0</v>
      </c>
      <c r="DF291" s="104">
        <f t="shared" si="151"/>
        <v>0</v>
      </c>
      <c r="DG291" s="39" t="str">
        <f t="shared" si="180"/>
        <v/>
      </c>
      <c r="DH291" s="39" t="str">
        <f t="shared" si="181"/>
        <v/>
      </c>
      <c r="DJ291" s="98">
        <f t="shared" si="150"/>
        <v>0</v>
      </c>
      <c r="DK291" s="93" t="e">
        <f>VLOOKUP(H291,'PORT PRODUCTIVITY 1'!$A$25:$G$83,2,FALSE)</f>
        <v>#N/A</v>
      </c>
      <c r="DL291" s="97" t="str">
        <f t="shared" si="156"/>
        <v/>
      </c>
      <c r="DM291" s="97" t="str">
        <f t="shared" si="157"/>
        <v/>
      </c>
      <c r="DN291" s="97" t="str">
        <f t="shared" si="158"/>
        <v/>
      </c>
      <c r="DO291" s="97" t="str">
        <f t="shared" si="159"/>
        <v/>
      </c>
      <c r="DP291" s="94" t="e">
        <f>VLOOKUP(H291,'PORT PRODUCTIVITY 1'!$A$25:$G$83,3,FALSE)</f>
        <v>#N/A</v>
      </c>
      <c r="DQ291" s="276" t="str">
        <f t="shared" si="160"/>
        <v/>
      </c>
      <c r="DR291" s="276" t="str">
        <f t="shared" si="161"/>
        <v/>
      </c>
      <c r="DS291" s="276" t="str">
        <f t="shared" si="162"/>
        <v/>
      </c>
      <c r="DT291" s="276" t="str">
        <f t="shared" si="163"/>
        <v/>
      </c>
      <c r="DU291" s="276" t="str">
        <f t="shared" si="164"/>
        <v/>
      </c>
      <c r="DV291" s="276" t="str">
        <f t="shared" si="165"/>
        <v/>
      </c>
      <c r="DW291" s="277" t="str">
        <f t="shared" si="152"/>
        <v/>
      </c>
      <c r="DX291" s="278" t="str">
        <f t="shared" si="153"/>
        <v>0</v>
      </c>
      <c r="DY291" s="279" t="str">
        <f t="shared" si="154"/>
        <v>0</v>
      </c>
      <c r="DZ291" s="280" t="str">
        <f t="shared" si="155"/>
        <v/>
      </c>
      <c r="EA291" s="335">
        <f t="shared" si="175"/>
        <v>0</v>
      </c>
      <c r="EB291" s="335">
        <f t="shared" si="176"/>
        <v>0</v>
      </c>
      <c r="EC291" s="335">
        <f t="shared" si="177"/>
        <v>0</v>
      </c>
    </row>
    <row r="292" spans="2:133" ht="27.75" customHeight="1" thickBot="1">
      <c r="B292" s="39"/>
      <c r="C292" s="146"/>
      <c r="D292" s="57"/>
      <c r="E292" s="43"/>
      <c r="F292" s="74"/>
      <c r="G292" s="74"/>
      <c r="H292" s="74"/>
      <c r="I292" s="74"/>
      <c r="J292" s="74"/>
      <c r="K292" s="37"/>
      <c r="L292" s="37"/>
      <c r="M292" s="37"/>
      <c r="N292" s="37"/>
      <c r="O292" s="22"/>
      <c r="P292" s="22"/>
      <c r="Q292" s="42"/>
      <c r="R292" s="39"/>
      <c r="S292" s="39"/>
      <c r="T292" s="39"/>
      <c r="U292" s="321"/>
      <c r="V292" s="330"/>
      <c r="W292" s="317" t="str">
        <f t="shared" si="166"/>
        <v>0</v>
      </c>
      <c r="X292" s="101"/>
      <c r="Y292" s="40"/>
      <c r="Z292" s="41"/>
      <c r="AA292" s="40"/>
      <c r="AB292" s="40"/>
      <c r="AC292" s="40"/>
      <c r="AD292" s="40" t="str">
        <f t="shared" si="149"/>
        <v/>
      </c>
      <c r="AE292" s="186"/>
      <c r="AF292" s="106" t="str">
        <f t="shared" si="148"/>
        <v>0</v>
      </c>
      <c r="AG292" s="99">
        <f t="shared" si="178"/>
        <v>0</v>
      </c>
      <c r="AH292" s="105" t="str">
        <f t="shared" si="179"/>
        <v>0</v>
      </c>
      <c r="AI292" s="106" t="str">
        <f t="shared" si="167"/>
        <v>0</v>
      </c>
      <c r="AJ292" s="99" t="str">
        <f t="shared" si="168"/>
        <v/>
      </c>
      <c r="AK292" s="1" t="str">
        <f t="shared" si="169"/>
        <v/>
      </c>
      <c r="AL292" s="1" t="str">
        <f t="shared" si="170"/>
        <v/>
      </c>
      <c r="AM292" s="1" t="str">
        <f t="shared" si="171"/>
        <v/>
      </c>
      <c r="AN292" s="164" t="str">
        <f t="shared" si="172"/>
        <v/>
      </c>
      <c r="AO292" s="337">
        <f t="shared" si="173"/>
        <v>0</v>
      </c>
      <c r="AP292" s="259"/>
      <c r="AQ292" s="273">
        <f t="shared" si="174"/>
        <v>0</v>
      </c>
      <c r="DF292" s="104">
        <f t="shared" si="151"/>
        <v>0</v>
      </c>
      <c r="DG292" s="39" t="str">
        <f t="shared" si="180"/>
        <v/>
      </c>
      <c r="DH292" s="39" t="str">
        <f t="shared" si="181"/>
        <v/>
      </c>
      <c r="DJ292" s="98">
        <f t="shared" si="150"/>
        <v>0</v>
      </c>
      <c r="DK292" s="93" t="e">
        <f>VLOOKUP(H292,'PORT PRODUCTIVITY 1'!$A$25:$G$83,2,FALSE)</f>
        <v>#N/A</v>
      </c>
      <c r="DL292" s="97" t="str">
        <f t="shared" si="156"/>
        <v/>
      </c>
      <c r="DM292" s="97" t="str">
        <f t="shared" si="157"/>
        <v/>
      </c>
      <c r="DN292" s="97" t="str">
        <f t="shared" si="158"/>
        <v/>
      </c>
      <c r="DO292" s="97" t="str">
        <f t="shared" si="159"/>
        <v/>
      </c>
      <c r="DP292" s="94" t="e">
        <f>VLOOKUP(H292,'PORT PRODUCTIVITY 1'!$A$25:$G$83,3,FALSE)</f>
        <v>#N/A</v>
      </c>
      <c r="DQ292" s="276" t="str">
        <f t="shared" si="160"/>
        <v/>
      </c>
      <c r="DR292" s="276" t="str">
        <f t="shared" si="161"/>
        <v/>
      </c>
      <c r="DS292" s="276" t="str">
        <f t="shared" si="162"/>
        <v/>
      </c>
      <c r="DT292" s="276" t="str">
        <f t="shared" si="163"/>
        <v/>
      </c>
      <c r="DU292" s="276" t="str">
        <f t="shared" si="164"/>
        <v/>
      </c>
      <c r="DV292" s="276" t="str">
        <f t="shared" si="165"/>
        <v/>
      </c>
      <c r="DW292" s="277" t="str">
        <f t="shared" si="152"/>
        <v/>
      </c>
      <c r="DX292" s="278" t="str">
        <f t="shared" si="153"/>
        <v>0</v>
      </c>
      <c r="DY292" s="279" t="str">
        <f t="shared" si="154"/>
        <v>0</v>
      </c>
      <c r="DZ292" s="280" t="str">
        <f t="shared" si="155"/>
        <v/>
      </c>
      <c r="EA292" s="335">
        <f t="shared" si="175"/>
        <v>0</v>
      </c>
      <c r="EB292" s="335">
        <f t="shared" si="176"/>
        <v>0</v>
      </c>
      <c r="EC292" s="335">
        <f t="shared" si="177"/>
        <v>0</v>
      </c>
    </row>
    <row r="293" spans="2:133" ht="27.75" customHeight="1" thickBot="1">
      <c r="B293" s="39"/>
      <c r="C293" s="146"/>
      <c r="D293" s="57"/>
      <c r="E293" s="43"/>
      <c r="F293" s="74"/>
      <c r="G293" s="74"/>
      <c r="H293" s="74"/>
      <c r="I293" s="74"/>
      <c r="J293" s="74"/>
      <c r="K293" s="37"/>
      <c r="L293" s="37"/>
      <c r="M293" s="37"/>
      <c r="N293" s="37"/>
      <c r="O293" s="22"/>
      <c r="P293" s="22"/>
      <c r="Q293" s="42"/>
      <c r="R293" s="39"/>
      <c r="S293" s="39"/>
      <c r="T293" s="39"/>
      <c r="U293" s="321"/>
      <c r="V293" s="330"/>
      <c r="W293" s="317" t="str">
        <f t="shared" si="166"/>
        <v>0</v>
      </c>
      <c r="X293" s="101"/>
      <c r="Y293" s="40"/>
      <c r="Z293" s="41"/>
      <c r="AA293" s="40"/>
      <c r="AB293" s="40"/>
      <c r="AC293" s="40"/>
      <c r="AD293" s="40" t="str">
        <f t="shared" si="149"/>
        <v/>
      </c>
      <c r="AE293" s="186"/>
      <c r="AF293" s="106" t="str">
        <f t="shared" si="148"/>
        <v>0</v>
      </c>
      <c r="AG293" s="99">
        <f t="shared" si="178"/>
        <v>0</v>
      </c>
      <c r="AH293" s="105" t="str">
        <f t="shared" si="179"/>
        <v>0</v>
      </c>
      <c r="AI293" s="106" t="str">
        <f t="shared" si="167"/>
        <v>0</v>
      </c>
      <c r="AJ293" s="99" t="str">
        <f t="shared" si="168"/>
        <v/>
      </c>
      <c r="AK293" s="1" t="str">
        <f t="shared" si="169"/>
        <v/>
      </c>
      <c r="AL293" s="1" t="str">
        <f t="shared" si="170"/>
        <v/>
      </c>
      <c r="AM293" s="1" t="str">
        <f t="shared" si="171"/>
        <v/>
      </c>
      <c r="AN293" s="164" t="str">
        <f t="shared" si="172"/>
        <v/>
      </c>
      <c r="AO293" s="337">
        <f t="shared" si="173"/>
        <v>0</v>
      </c>
      <c r="AP293" s="259"/>
      <c r="AQ293" s="273">
        <f t="shared" si="174"/>
        <v>0</v>
      </c>
      <c r="DF293" s="104">
        <f t="shared" si="151"/>
        <v>0</v>
      </c>
      <c r="DG293" s="39" t="str">
        <f t="shared" si="180"/>
        <v/>
      </c>
      <c r="DH293" s="39" t="str">
        <f t="shared" si="181"/>
        <v/>
      </c>
      <c r="DJ293" s="98">
        <f t="shared" si="150"/>
        <v>0</v>
      </c>
      <c r="DK293" s="93" t="e">
        <f>VLOOKUP(H293,'PORT PRODUCTIVITY 1'!$A$25:$G$83,2,FALSE)</f>
        <v>#N/A</v>
      </c>
      <c r="DL293" s="97" t="str">
        <f t="shared" si="156"/>
        <v/>
      </c>
      <c r="DM293" s="97" t="str">
        <f t="shared" si="157"/>
        <v/>
      </c>
      <c r="DN293" s="97" t="str">
        <f t="shared" si="158"/>
        <v/>
      </c>
      <c r="DO293" s="97" t="str">
        <f t="shared" si="159"/>
        <v/>
      </c>
      <c r="DP293" s="94" t="e">
        <f>VLOOKUP(H293,'PORT PRODUCTIVITY 1'!$A$25:$G$83,3,FALSE)</f>
        <v>#N/A</v>
      </c>
      <c r="DQ293" s="276" t="str">
        <f t="shared" si="160"/>
        <v/>
      </c>
      <c r="DR293" s="276" t="str">
        <f t="shared" si="161"/>
        <v/>
      </c>
      <c r="DS293" s="276" t="str">
        <f t="shared" si="162"/>
        <v/>
      </c>
      <c r="DT293" s="276" t="str">
        <f t="shared" si="163"/>
        <v/>
      </c>
      <c r="DU293" s="276" t="str">
        <f t="shared" si="164"/>
        <v/>
      </c>
      <c r="DV293" s="276" t="str">
        <f t="shared" si="165"/>
        <v/>
      </c>
      <c r="DW293" s="277" t="str">
        <f t="shared" si="152"/>
        <v/>
      </c>
      <c r="DX293" s="278" t="str">
        <f t="shared" si="153"/>
        <v>0</v>
      </c>
      <c r="DY293" s="279" t="str">
        <f t="shared" si="154"/>
        <v>0</v>
      </c>
      <c r="DZ293" s="280" t="str">
        <f t="shared" si="155"/>
        <v/>
      </c>
      <c r="EA293" s="335">
        <f t="shared" si="175"/>
        <v>0</v>
      </c>
      <c r="EB293" s="335">
        <f t="shared" si="176"/>
        <v>0</v>
      </c>
      <c r="EC293" s="335">
        <f t="shared" si="177"/>
        <v>0</v>
      </c>
    </row>
    <row r="294" spans="2:133" ht="27.75" customHeight="1" thickBot="1">
      <c r="B294" s="39"/>
      <c r="C294" s="146"/>
      <c r="D294" s="57"/>
      <c r="E294" s="43"/>
      <c r="F294" s="74"/>
      <c r="G294" s="74"/>
      <c r="H294" s="74"/>
      <c r="I294" s="74"/>
      <c r="J294" s="74"/>
      <c r="K294" s="37"/>
      <c r="L294" s="37"/>
      <c r="M294" s="37"/>
      <c r="N294" s="37"/>
      <c r="O294" s="22"/>
      <c r="P294" s="22"/>
      <c r="Q294" s="42"/>
      <c r="R294" s="39"/>
      <c r="S294" s="39"/>
      <c r="T294" s="39"/>
      <c r="U294" s="321"/>
      <c r="V294" s="330"/>
      <c r="W294" s="317" t="str">
        <f t="shared" si="166"/>
        <v>0</v>
      </c>
      <c r="X294" s="101"/>
      <c r="Y294" s="40"/>
      <c r="Z294" s="41"/>
      <c r="AA294" s="40"/>
      <c r="AB294" s="40"/>
      <c r="AC294" s="40"/>
      <c r="AD294" s="40" t="str">
        <f t="shared" si="149"/>
        <v/>
      </c>
      <c r="AE294" s="186"/>
      <c r="AF294" s="106" t="str">
        <f t="shared" si="148"/>
        <v>0</v>
      </c>
      <c r="AG294" s="99">
        <f t="shared" si="178"/>
        <v>0</v>
      </c>
      <c r="AH294" s="105" t="str">
        <f t="shared" si="179"/>
        <v>0</v>
      </c>
      <c r="AI294" s="106" t="str">
        <f t="shared" si="167"/>
        <v>0</v>
      </c>
      <c r="AJ294" s="99" t="str">
        <f t="shared" si="168"/>
        <v/>
      </c>
      <c r="AK294" s="1" t="str">
        <f t="shared" si="169"/>
        <v/>
      </c>
      <c r="AL294" s="1" t="str">
        <f t="shared" si="170"/>
        <v/>
      </c>
      <c r="AM294" s="1" t="str">
        <f t="shared" si="171"/>
        <v/>
      </c>
      <c r="AN294" s="164" t="str">
        <f t="shared" si="172"/>
        <v/>
      </c>
      <c r="AO294" s="337">
        <f t="shared" si="173"/>
        <v>0</v>
      </c>
      <c r="AP294" s="259"/>
      <c r="AQ294" s="273">
        <f t="shared" si="174"/>
        <v>0</v>
      </c>
      <c r="DF294" s="104">
        <f t="shared" si="151"/>
        <v>0</v>
      </c>
      <c r="DG294" s="39" t="str">
        <f t="shared" si="180"/>
        <v/>
      </c>
      <c r="DH294" s="39" t="str">
        <f t="shared" si="181"/>
        <v/>
      </c>
      <c r="DJ294" s="98">
        <f t="shared" si="150"/>
        <v>0</v>
      </c>
      <c r="DK294" s="93" t="e">
        <f>VLOOKUP(H294,'PORT PRODUCTIVITY 1'!$A$25:$G$83,2,FALSE)</f>
        <v>#N/A</v>
      </c>
      <c r="DL294" s="97" t="str">
        <f t="shared" si="156"/>
        <v/>
      </c>
      <c r="DM294" s="97" t="str">
        <f t="shared" si="157"/>
        <v/>
      </c>
      <c r="DN294" s="97" t="str">
        <f t="shared" si="158"/>
        <v/>
      </c>
      <c r="DO294" s="97" t="str">
        <f t="shared" si="159"/>
        <v/>
      </c>
      <c r="DP294" s="94" t="e">
        <f>VLOOKUP(H294,'PORT PRODUCTIVITY 1'!$A$25:$G$83,3,FALSE)</f>
        <v>#N/A</v>
      </c>
      <c r="DQ294" s="276" t="str">
        <f t="shared" si="160"/>
        <v/>
      </c>
      <c r="DR294" s="276" t="str">
        <f t="shared" si="161"/>
        <v/>
      </c>
      <c r="DS294" s="276" t="str">
        <f t="shared" si="162"/>
        <v/>
      </c>
      <c r="DT294" s="276" t="str">
        <f t="shared" si="163"/>
        <v/>
      </c>
      <c r="DU294" s="276" t="str">
        <f t="shared" si="164"/>
        <v/>
      </c>
      <c r="DV294" s="276" t="str">
        <f t="shared" si="165"/>
        <v/>
      </c>
      <c r="DW294" s="277" t="str">
        <f t="shared" si="152"/>
        <v/>
      </c>
      <c r="DX294" s="278" t="str">
        <f t="shared" si="153"/>
        <v>0</v>
      </c>
      <c r="DY294" s="279" t="str">
        <f t="shared" si="154"/>
        <v>0</v>
      </c>
      <c r="DZ294" s="280" t="str">
        <f t="shared" si="155"/>
        <v/>
      </c>
      <c r="EA294" s="335">
        <f t="shared" si="175"/>
        <v>0</v>
      </c>
      <c r="EB294" s="335">
        <f t="shared" si="176"/>
        <v>0</v>
      </c>
      <c r="EC294" s="335">
        <f t="shared" si="177"/>
        <v>0</v>
      </c>
    </row>
    <row r="295" spans="2:133" ht="27.75" customHeight="1" thickBot="1">
      <c r="B295" s="39"/>
      <c r="C295" s="146"/>
      <c r="D295" s="57"/>
      <c r="E295" s="43"/>
      <c r="F295" s="74"/>
      <c r="G295" s="74"/>
      <c r="H295" s="74"/>
      <c r="I295" s="74"/>
      <c r="J295" s="74"/>
      <c r="K295" s="37"/>
      <c r="L295" s="37"/>
      <c r="M295" s="37"/>
      <c r="N295" s="37"/>
      <c r="O295" s="22"/>
      <c r="P295" s="22"/>
      <c r="Q295" s="42"/>
      <c r="R295" s="39"/>
      <c r="S295" s="39"/>
      <c r="T295" s="39"/>
      <c r="U295" s="321"/>
      <c r="V295" s="330"/>
      <c r="W295" s="317" t="str">
        <f t="shared" si="166"/>
        <v>0</v>
      </c>
      <c r="X295" s="101"/>
      <c r="Y295" s="40"/>
      <c r="Z295" s="41"/>
      <c r="AA295" s="40"/>
      <c r="AB295" s="40"/>
      <c r="AC295" s="40"/>
      <c r="AD295" s="40" t="str">
        <f t="shared" si="149"/>
        <v/>
      </c>
      <c r="AE295" s="186"/>
      <c r="AF295" s="106" t="str">
        <f t="shared" si="148"/>
        <v>0</v>
      </c>
      <c r="AG295" s="99">
        <f t="shared" si="178"/>
        <v>0</v>
      </c>
      <c r="AH295" s="105" t="str">
        <f t="shared" si="179"/>
        <v>0</v>
      </c>
      <c r="AI295" s="106" t="str">
        <f t="shared" si="167"/>
        <v>0</v>
      </c>
      <c r="AJ295" s="99" t="str">
        <f t="shared" si="168"/>
        <v/>
      </c>
      <c r="AK295" s="1" t="str">
        <f t="shared" si="169"/>
        <v/>
      </c>
      <c r="AL295" s="1" t="str">
        <f t="shared" si="170"/>
        <v/>
      </c>
      <c r="AM295" s="1" t="str">
        <f t="shared" si="171"/>
        <v/>
      </c>
      <c r="AN295" s="164" t="str">
        <f t="shared" si="172"/>
        <v/>
      </c>
      <c r="AO295" s="337">
        <f t="shared" si="173"/>
        <v>0</v>
      </c>
      <c r="AP295" s="259"/>
      <c r="AQ295" s="273">
        <f t="shared" si="174"/>
        <v>0</v>
      </c>
      <c r="DF295" s="104">
        <f t="shared" si="151"/>
        <v>0</v>
      </c>
      <c r="DG295" s="39" t="str">
        <f t="shared" si="180"/>
        <v/>
      </c>
      <c r="DH295" s="39" t="str">
        <f t="shared" si="181"/>
        <v/>
      </c>
      <c r="DJ295" s="98">
        <f t="shared" si="150"/>
        <v>0</v>
      </c>
      <c r="DK295" s="93" t="e">
        <f>VLOOKUP(H295,'PORT PRODUCTIVITY 1'!$A$25:$G$83,2,FALSE)</f>
        <v>#N/A</v>
      </c>
      <c r="DL295" s="97" t="str">
        <f t="shared" si="156"/>
        <v/>
      </c>
      <c r="DM295" s="97" t="str">
        <f t="shared" si="157"/>
        <v/>
      </c>
      <c r="DN295" s="97" t="str">
        <f t="shared" si="158"/>
        <v/>
      </c>
      <c r="DO295" s="97" t="str">
        <f t="shared" si="159"/>
        <v/>
      </c>
      <c r="DP295" s="94" t="e">
        <f>VLOOKUP(H295,'PORT PRODUCTIVITY 1'!$A$25:$G$83,3,FALSE)</f>
        <v>#N/A</v>
      </c>
      <c r="DQ295" s="276" t="str">
        <f t="shared" si="160"/>
        <v/>
      </c>
      <c r="DR295" s="276" t="str">
        <f t="shared" si="161"/>
        <v/>
      </c>
      <c r="DS295" s="276" t="str">
        <f t="shared" si="162"/>
        <v/>
      </c>
      <c r="DT295" s="276" t="str">
        <f t="shared" si="163"/>
        <v/>
      </c>
      <c r="DU295" s="276" t="str">
        <f t="shared" si="164"/>
        <v/>
      </c>
      <c r="DV295" s="276" t="str">
        <f t="shared" si="165"/>
        <v/>
      </c>
      <c r="DW295" s="277" t="str">
        <f t="shared" si="152"/>
        <v/>
      </c>
      <c r="DX295" s="278" t="str">
        <f t="shared" si="153"/>
        <v>0</v>
      </c>
      <c r="DY295" s="279" t="str">
        <f t="shared" si="154"/>
        <v>0</v>
      </c>
      <c r="DZ295" s="280" t="str">
        <f t="shared" si="155"/>
        <v/>
      </c>
      <c r="EA295" s="335">
        <f t="shared" si="175"/>
        <v>0</v>
      </c>
      <c r="EB295" s="335">
        <f t="shared" si="176"/>
        <v>0</v>
      </c>
      <c r="EC295" s="335">
        <f t="shared" si="177"/>
        <v>0</v>
      </c>
    </row>
    <row r="296" spans="2:133" ht="27.75" customHeight="1" thickBot="1">
      <c r="B296" s="39"/>
      <c r="C296" s="146"/>
      <c r="D296" s="57"/>
      <c r="E296" s="43"/>
      <c r="F296" s="74"/>
      <c r="G296" s="74"/>
      <c r="H296" s="74"/>
      <c r="I296" s="74"/>
      <c r="J296" s="74"/>
      <c r="K296" s="37"/>
      <c r="L296" s="37"/>
      <c r="M296" s="37"/>
      <c r="N296" s="37"/>
      <c r="O296" s="22"/>
      <c r="P296" s="22"/>
      <c r="Q296" s="42"/>
      <c r="R296" s="39"/>
      <c r="S296" s="39"/>
      <c r="T296" s="39"/>
      <c r="U296" s="321"/>
      <c r="V296" s="330"/>
      <c r="W296" s="317" t="str">
        <f t="shared" si="166"/>
        <v>0</v>
      </c>
      <c r="X296" s="101"/>
      <c r="Y296" s="40"/>
      <c r="Z296" s="41"/>
      <c r="AA296" s="40"/>
      <c r="AB296" s="40"/>
      <c r="AC296" s="40"/>
      <c r="AD296" s="40" t="str">
        <f t="shared" si="149"/>
        <v/>
      </c>
      <c r="AE296" s="186"/>
      <c r="AF296" s="106" t="str">
        <f t="shared" si="148"/>
        <v>0</v>
      </c>
      <c r="AG296" s="99">
        <f t="shared" si="178"/>
        <v>0</v>
      </c>
      <c r="AH296" s="105" t="str">
        <f t="shared" si="179"/>
        <v>0</v>
      </c>
      <c r="AI296" s="106" t="str">
        <f t="shared" si="167"/>
        <v>0</v>
      </c>
      <c r="AJ296" s="99" t="str">
        <f t="shared" si="168"/>
        <v/>
      </c>
      <c r="AK296" s="1" t="str">
        <f t="shared" si="169"/>
        <v/>
      </c>
      <c r="AL296" s="1" t="str">
        <f t="shared" si="170"/>
        <v/>
      </c>
      <c r="AM296" s="1" t="str">
        <f t="shared" si="171"/>
        <v/>
      </c>
      <c r="AN296" s="164" t="str">
        <f t="shared" si="172"/>
        <v/>
      </c>
      <c r="AO296" s="337">
        <f t="shared" si="173"/>
        <v>0</v>
      </c>
      <c r="AP296" s="259"/>
      <c r="AQ296" s="273">
        <f t="shared" si="174"/>
        <v>0</v>
      </c>
      <c r="DF296" s="104">
        <f t="shared" si="151"/>
        <v>0</v>
      </c>
      <c r="DG296" s="39" t="str">
        <f t="shared" si="180"/>
        <v/>
      </c>
      <c r="DH296" s="39" t="str">
        <f t="shared" si="181"/>
        <v/>
      </c>
      <c r="DJ296" s="98">
        <f t="shared" si="150"/>
        <v>0</v>
      </c>
      <c r="DK296" s="93" t="e">
        <f>VLOOKUP(H296,'PORT PRODUCTIVITY 1'!$A$25:$G$83,2,FALSE)</f>
        <v>#N/A</v>
      </c>
      <c r="DL296" s="97" t="str">
        <f t="shared" si="156"/>
        <v/>
      </c>
      <c r="DM296" s="97" t="str">
        <f t="shared" si="157"/>
        <v/>
      </c>
      <c r="DN296" s="97" t="str">
        <f t="shared" si="158"/>
        <v/>
      </c>
      <c r="DO296" s="97" t="str">
        <f t="shared" si="159"/>
        <v/>
      </c>
      <c r="DP296" s="94" t="e">
        <f>VLOOKUP(H296,'PORT PRODUCTIVITY 1'!$A$25:$G$83,3,FALSE)</f>
        <v>#N/A</v>
      </c>
      <c r="DQ296" s="276" t="str">
        <f t="shared" si="160"/>
        <v/>
      </c>
      <c r="DR296" s="276" t="str">
        <f t="shared" si="161"/>
        <v/>
      </c>
      <c r="DS296" s="276" t="str">
        <f t="shared" si="162"/>
        <v/>
      </c>
      <c r="DT296" s="276" t="str">
        <f t="shared" si="163"/>
        <v/>
      </c>
      <c r="DU296" s="276" t="str">
        <f t="shared" si="164"/>
        <v/>
      </c>
      <c r="DV296" s="276" t="str">
        <f t="shared" si="165"/>
        <v/>
      </c>
      <c r="DW296" s="277" t="str">
        <f t="shared" si="152"/>
        <v/>
      </c>
      <c r="DX296" s="278" t="str">
        <f t="shared" si="153"/>
        <v>0</v>
      </c>
      <c r="DY296" s="279" t="str">
        <f t="shared" si="154"/>
        <v>0</v>
      </c>
      <c r="DZ296" s="280" t="str">
        <f t="shared" si="155"/>
        <v/>
      </c>
      <c r="EA296" s="335">
        <f t="shared" si="175"/>
        <v>0</v>
      </c>
      <c r="EB296" s="335">
        <f t="shared" si="176"/>
        <v>0</v>
      </c>
      <c r="EC296" s="335">
        <f t="shared" si="177"/>
        <v>0</v>
      </c>
    </row>
    <row r="297" spans="2:133" ht="27.75" customHeight="1" thickBot="1">
      <c r="B297" s="39"/>
      <c r="C297" s="146"/>
      <c r="D297" s="57"/>
      <c r="E297" s="43"/>
      <c r="F297" s="59"/>
      <c r="G297" s="74"/>
      <c r="H297" s="74"/>
      <c r="I297" s="74"/>
      <c r="J297" s="74"/>
      <c r="K297" s="38"/>
      <c r="L297" s="38"/>
      <c r="M297" s="37"/>
      <c r="N297" s="37"/>
      <c r="O297" s="22"/>
      <c r="P297" s="22"/>
      <c r="Q297" s="42"/>
      <c r="R297" s="40"/>
      <c r="S297" s="40"/>
      <c r="T297" s="40"/>
      <c r="U297" s="318"/>
      <c r="V297" s="331"/>
      <c r="W297" s="317" t="str">
        <f t="shared" si="166"/>
        <v>0</v>
      </c>
      <c r="X297" s="101"/>
      <c r="Y297" s="40"/>
      <c r="Z297" s="41"/>
      <c r="AA297" s="40"/>
      <c r="AB297" s="40"/>
      <c r="AC297" s="40"/>
      <c r="AD297" s="40" t="str">
        <f t="shared" si="149"/>
        <v/>
      </c>
      <c r="AE297" s="186"/>
      <c r="AF297" s="106" t="str">
        <f t="shared" si="148"/>
        <v>0</v>
      </c>
      <c r="AG297" s="99">
        <f t="shared" si="178"/>
        <v>0</v>
      </c>
      <c r="AH297" s="105" t="str">
        <f t="shared" si="179"/>
        <v>0</v>
      </c>
      <c r="AI297" s="106" t="str">
        <f t="shared" si="167"/>
        <v>0</v>
      </c>
      <c r="AJ297" s="99" t="str">
        <f t="shared" si="168"/>
        <v/>
      </c>
      <c r="AK297" s="1" t="str">
        <f t="shared" si="169"/>
        <v/>
      </c>
      <c r="AL297" s="1" t="str">
        <f t="shared" si="170"/>
        <v/>
      </c>
      <c r="AM297" s="1" t="str">
        <f t="shared" si="171"/>
        <v/>
      </c>
      <c r="AN297" s="164" t="str">
        <f t="shared" si="172"/>
        <v/>
      </c>
      <c r="AO297" s="337">
        <f t="shared" si="173"/>
        <v>0</v>
      </c>
      <c r="AP297" s="259"/>
      <c r="AQ297" s="273">
        <f t="shared" si="174"/>
        <v>0</v>
      </c>
      <c r="DF297" s="104">
        <f t="shared" si="151"/>
        <v>0</v>
      </c>
      <c r="DG297" s="39" t="str">
        <f t="shared" si="180"/>
        <v/>
      </c>
      <c r="DH297" s="39" t="str">
        <f t="shared" si="181"/>
        <v/>
      </c>
      <c r="DJ297" s="98">
        <f t="shared" si="150"/>
        <v>0</v>
      </c>
      <c r="DK297" s="93" t="e">
        <f>VLOOKUP(H297,'PORT PRODUCTIVITY 1'!$A$25:$G$83,2,FALSE)</f>
        <v>#N/A</v>
      </c>
      <c r="DL297" s="97" t="str">
        <f t="shared" si="156"/>
        <v/>
      </c>
      <c r="DM297" s="97" t="str">
        <f t="shared" si="157"/>
        <v/>
      </c>
      <c r="DN297" s="97" t="str">
        <f t="shared" si="158"/>
        <v/>
      </c>
      <c r="DO297" s="97" t="str">
        <f t="shared" si="159"/>
        <v/>
      </c>
      <c r="DP297" s="94" t="e">
        <f>VLOOKUP(H297,'PORT PRODUCTIVITY 1'!$A$25:$G$83,3,FALSE)</f>
        <v>#N/A</v>
      </c>
      <c r="DQ297" s="276" t="str">
        <f t="shared" si="160"/>
        <v/>
      </c>
      <c r="DR297" s="276" t="str">
        <f t="shared" si="161"/>
        <v/>
      </c>
      <c r="DS297" s="276" t="str">
        <f t="shared" si="162"/>
        <v/>
      </c>
      <c r="DT297" s="276" t="str">
        <f t="shared" si="163"/>
        <v/>
      </c>
      <c r="DU297" s="276" t="str">
        <f t="shared" si="164"/>
        <v/>
      </c>
      <c r="DV297" s="276" t="str">
        <f t="shared" si="165"/>
        <v/>
      </c>
      <c r="DW297" s="277" t="str">
        <f t="shared" si="152"/>
        <v/>
      </c>
      <c r="DX297" s="278" t="str">
        <f t="shared" si="153"/>
        <v>0</v>
      </c>
      <c r="DY297" s="279" t="str">
        <f t="shared" si="154"/>
        <v>0</v>
      </c>
      <c r="DZ297" s="280" t="str">
        <f t="shared" si="155"/>
        <v/>
      </c>
      <c r="EA297" s="335">
        <f t="shared" si="175"/>
        <v>0</v>
      </c>
      <c r="EB297" s="335">
        <f t="shared" si="176"/>
        <v>0</v>
      </c>
      <c r="EC297" s="335">
        <f t="shared" si="177"/>
        <v>0</v>
      </c>
    </row>
    <row r="298" spans="2:133" ht="27.75" customHeight="1" thickBot="1">
      <c r="B298" s="39"/>
      <c r="C298" s="146"/>
      <c r="D298" s="57"/>
      <c r="E298" s="43"/>
      <c r="F298" s="59"/>
      <c r="G298" s="74"/>
      <c r="H298" s="74"/>
      <c r="I298" s="74"/>
      <c r="J298" s="74"/>
      <c r="K298" s="38"/>
      <c r="L298" s="38"/>
      <c r="M298" s="37"/>
      <c r="N298" s="37"/>
      <c r="O298" s="22"/>
      <c r="P298" s="22"/>
      <c r="Q298" s="42"/>
      <c r="R298" s="40"/>
      <c r="S298" s="40"/>
      <c r="T298" s="40"/>
      <c r="U298" s="318"/>
      <c r="V298" s="331"/>
      <c r="W298" s="317" t="str">
        <f t="shared" si="166"/>
        <v>0</v>
      </c>
      <c r="X298" s="101"/>
      <c r="Y298" s="40"/>
      <c r="Z298" s="41"/>
      <c r="AA298" s="40"/>
      <c r="AB298" s="40"/>
      <c r="AC298" s="40"/>
      <c r="AD298" s="40" t="str">
        <f t="shared" si="149"/>
        <v/>
      </c>
      <c r="AE298" s="186"/>
      <c r="AF298" s="106" t="str">
        <f t="shared" si="148"/>
        <v>0</v>
      </c>
      <c r="AG298" s="99">
        <f t="shared" si="178"/>
        <v>0</v>
      </c>
      <c r="AH298" s="105" t="str">
        <f t="shared" si="179"/>
        <v>0</v>
      </c>
      <c r="AI298" s="106" t="str">
        <f t="shared" si="167"/>
        <v>0</v>
      </c>
      <c r="AJ298" s="99" t="str">
        <f t="shared" si="168"/>
        <v/>
      </c>
      <c r="AK298" s="1" t="str">
        <f t="shared" si="169"/>
        <v/>
      </c>
      <c r="AL298" s="1" t="str">
        <f t="shared" si="170"/>
        <v/>
      </c>
      <c r="AM298" s="1" t="str">
        <f t="shared" si="171"/>
        <v/>
      </c>
      <c r="AN298" s="164" t="str">
        <f t="shared" si="172"/>
        <v/>
      </c>
      <c r="AO298" s="337">
        <f t="shared" si="173"/>
        <v>0</v>
      </c>
      <c r="AP298" s="259"/>
      <c r="AQ298" s="273">
        <f t="shared" si="174"/>
        <v>0</v>
      </c>
      <c r="DF298" s="104">
        <f t="shared" si="151"/>
        <v>0</v>
      </c>
      <c r="DG298" s="39" t="str">
        <f t="shared" si="180"/>
        <v/>
      </c>
      <c r="DH298" s="39" t="str">
        <f t="shared" si="181"/>
        <v/>
      </c>
      <c r="DJ298" s="98">
        <f t="shared" si="150"/>
        <v>0</v>
      </c>
      <c r="DK298" s="93" t="e">
        <f>VLOOKUP(H298,'PORT PRODUCTIVITY 1'!$A$25:$G$83,2,FALSE)</f>
        <v>#N/A</v>
      </c>
      <c r="DL298" s="97" t="str">
        <f t="shared" si="156"/>
        <v/>
      </c>
      <c r="DM298" s="97" t="str">
        <f t="shared" si="157"/>
        <v/>
      </c>
      <c r="DN298" s="97" t="str">
        <f t="shared" si="158"/>
        <v/>
      </c>
      <c r="DO298" s="97" t="str">
        <f t="shared" si="159"/>
        <v/>
      </c>
      <c r="DP298" s="94" t="e">
        <f>VLOOKUP(H298,'PORT PRODUCTIVITY 1'!$A$25:$G$83,3,FALSE)</f>
        <v>#N/A</v>
      </c>
      <c r="DQ298" s="276" t="str">
        <f t="shared" si="160"/>
        <v/>
      </c>
      <c r="DR298" s="276" t="str">
        <f t="shared" si="161"/>
        <v/>
      </c>
      <c r="DS298" s="276" t="str">
        <f t="shared" si="162"/>
        <v/>
      </c>
      <c r="DT298" s="276" t="str">
        <f t="shared" si="163"/>
        <v/>
      </c>
      <c r="DU298" s="276" t="str">
        <f t="shared" si="164"/>
        <v/>
      </c>
      <c r="DV298" s="276" t="str">
        <f t="shared" si="165"/>
        <v/>
      </c>
      <c r="DW298" s="277" t="str">
        <f t="shared" si="152"/>
        <v/>
      </c>
      <c r="DX298" s="278" t="str">
        <f t="shared" si="153"/>
        <v>0</v>
      </c>
      <c r="DY298" s="279" t="str">
        <f t="shared" si="154"/>
        <v>0</v>
      </c>
      <c r="DZ298" s="280" t="str">
        <f t="shared" si="155"/>
        <v/>
      </c>
      <c r="EA298" s="335">
        <f t="shared" si="175"/>
        <v>0</v>
      </c>
      <c r="EB298" s="335">
        <f t="shared" si="176"/>
        <v>0</v>
      </c>
      <c r="EC298" s="335">
        <f t="shared" si="177"/>
        <v>0</v>
      </c>
    </row>
    <row r="299" spans="2:133" ht="27.75" customHeight="1" thickBot="1">
      <c r="B299" s="39"/>
      <c r="C299" s="146"/>
      <c r="D299" s="57"/>
      <c r="E299" s="43"/>
      <c r="F299" s="59"/>
      <c r="G299" s="74"/>
      <c r="H299" s="74"/>
      <c r="I299" s="74"/>
      <c r="J299" s="74"/>
      <c r="K299" s="38"/>
      <c r="L299" s="38"/>
      <c r="M299" s="37"/>
      <c r="N299" s="37"/>
      <c r="O299" s="22"/>
      <c r="P299" s="22"/>
      <c r="Q299" s="42"/>
      <c r="R299" s="40"/>
      <c r="S299" s="40"/>
      <c r="T299" s="40"/>
      <c r="U299" s="318"/>
      <c r="V299" s="331"/>
      <c r="W299" s="317" t="str">
        <f t="shared" si="166"/>
        <v>0</v>
      </c>
      <c r="X299" s="101"/>
      <c r="Y299" s="40"/>
      <c r="Z299" s="41"/>
      <c r="AA299" s="40"/>
      <c r="AB299" s="40"/>
      <c r="AC299" s="40"/>
      <c r="AD299" s="40" t="str">
        <f t="shared" si="149"/>
        <v/>
      </c>
      <c r="AE299" s="186"/>
      <c r="AF299" s="106" t="str">
        <f t="shared" si="148"/>
        <v>0</v>
      </c>
      <c r="AG299" s="99">
        <f t="shared" si="178"/>
        <v>0</v>
      </c>
      <c r="AH299" s="105" t="str">
        <f t="shared" si="179"/>
        <v>0</v>
      </c>
      <c r="AI299" s="106" t="str">
        <f t="shared" si="167"/>
        <v>0</v>
      </c>
      <c r="AJ299" s="99" t="str">
        <f t="shared" si="168"/>
        <v/>
      </c>
      <c r="AK299" s="1" t="str">
        <f t="shared" si="169"/>
        <v/>
      </c>
      <c r="AL299" s="1" t="str">
        <f t="shared" si="170"/>
        <v/>
      </c>
      <c r="AM299" s="1" t="str">
        <f t="shared" si="171"/>
        <v/>
      </c>
      <c r="AN299" s="164" t="str">
        <f t="shared" si="172"/>
        <v/>
      </c>
      <c r="AO299" s="337">
        <f t="shared" si="173"/>
        <v>0</v>
      </c>
      <c r="AP299" s="259"/>
      <c r="AQ299" s="273">
        <f t="shared" si="174"/>
        <v>0</v>
      </c>
      <c r="DF299" s="104">
        <f t="shared" si="151"/>
        <v>0</v>
      </c>
      <c r="DG299" s="39" t="str">
        <f t="shared" si="180"/>
        <v/>
      </c>
      <c r="DH299" s="39" t="str">
        <f t="shared" si="181"/>
        <v/>
      </c>
      <c r="DJ299" s="98">
        <f t="shared" si="150"/>
        <v>0</v>
      </c>
      <c r="DK299" s="93" t="e">
        <f>VLOOKUP(H299,'PORT PRODUCTIVITY 1'!$A$25:$G$83,2,FALSE)</f>
        <v>#N/A</v>
      </c>
      <c r="DL299" s="97" t="str">
        <f t="shared" si="156"/>
        <v/>
      </c>
      <c r="DM299" s="97" t="str">
        <f t="shared" si="157"/>
        <v/>
      </c>
      <c r="DN299" s="97" t="str">
        <f t="shared" si="158"/>
        <v/>
      </c>
      <c r="DO299" s="97" t="str">
        <f t="shared" si="159"/>
        <v/>
      </c>
      <c r="DP299" s="94" t="e">
        <f>VLOOKUP(H299,'PORT PRODUCTIVITY 1'!$A$25:$G$83,3,FALSE)</f>
        <v>#N/A</v>
      </c>
      <c r="DQ299" s="276" t="str">
        <f t="shared" si="160"/>
        <v/>
      </c>
      <c r="DR299" s="276" t="str">
        <f t="shared" si="161"/>
        <v/>
      </c>
      <c r="DS299" s="276" t="str">
        <f t="shared" si="162"/>
        <v/>
      </c>
      <c r="DT299" s="276" t="str">
        <f t="shared" si="163"/>
        <v/>
      </c>
      <c r="DU299" s="276" t="str">
        <f t="shared" si="164"/>
        <v/>
      </c>
      <c r="DV299" s="276" t="str">
        <f t="shared" si="165"/>
        <v/>
      </c>
      <c r="DW299" s="277" t="str">
        <f t="shared" si="152"/>
        <v/>
      </c>
      <c r="DX299" s="278" t="str">
        <f t="shared" si="153"/>
        <v>0</v>
      </c>
      <c r="DY299" s="279" t="str">
        <f t="shared" si="154"/>
        <v>0</v>
      </c>
      <c r="DZ299" s="280" t="str">
        <f t="shared" si="155"/>
        <v/>
      </c>
      <c r="EA299" s="335">
        <f t="shared" si="175"/>
        <v>0</v>
      </c>
      <c r="EB299" s="335">
        <f t="shared" si="176"/>
        <v>0</v>
      </c>
      <c r="EC299" s="335">
        <f t="shared" si="177"/>
        <v>0</v>
      </c>
    </row>
    <row r="300" spans="2:133" ht="27.75" customHeight="1" thickBot="1">
      <c r="B300" s="39"/>
      <c r="C300" s="146"/>
      <c r="D300" s="57"/>
      <c r="E300" s="43"/>
      <c r="F300" s="74"/>
      <c r="G300" s="74"/>
      <c r="H300" s="74"/>
      <c r="I300" s="74"/>
      <c r="J300" s="74"/>
      <c r="K300" s="38"/>
      <c r="L300" s="38"/>
      <c r="M300" s="37"/>
      <c r="N300" s="37"/>
      <c r="O300" s="22"/>
      <c r="P300" s="22"/>
      <c r="Q300" s="42"/>
      <c r="R300" s="39"/>
      <c r="S300" s="39"/>
      <c r="T300" s="39"/>
      <c r="U300" s="321"/>
      <c r="V300" s="332"/>
      <c r="W300" s="317" t="str">
        <f t="shared" si="166"/>
        <v>0</v>
      </c>
      <c r="X300" s="101"/>
      <c r="Y300" s="40"/>
      <c r="Z300" s="41"/>
      <c r="AA300" s="40"/>
      <c r="AB300" s="40"/>
      <c r="AC300" s="40"/>
      <c r="AD300" s="40" t="str">
        <f t="shared" si="149"/>
        <v/>
      </c>
      <c r="AE300" s="186"/>
      <c r="AF300" s="106" t="str">
        <f t="shared" si="148"/>
        <v>0</v>
      </c>
      <c r="AG300" s="99">
        <f t="shared" si="178"/>
        <v>0</v>
      </c>
      <c r="AH300" s="105" t="str">
        <f t="shared" si="179"/>
        <v>0</v>
      </c>
      <c r="AI300" s="106" t="str">
        <f t="shared" si="167"/>
        <v>0</v>
      </c>
      <c r="AJ300" s="99" t="str">
        <f t="shared" si="168"/>
        <v/>
      </c>
      <c r="AK300" s="1" t="str">
        <f t="shared" si="169"/>
        <v/>
      </c>
      <c r="AL300" s="1" t="str">
        <f t="shared" si="170"/>
        <v/>
      </c>
      <c r="AM300" s="1" t="str">
        <f t="shared" si="171"/>
        <v/>
      </c>
      <c r="AN300" s="164" t="str">
        <f t="shared" si="172"/>
        <v/>
      </c>
      <c r="AO300" s="337">
        <f t="shared" si="173"/>
        <v>0</v>
      </c>
      <c r="AP300" s="259"/>
      <c r="AQ300" s="273">
        <f t="shared" si="174"/>
        <v>0</v>
      </c>
      <c r="DF300" s="104">
        <f t="shared" si="151"/>
        <v>0</v>
      </c>
      <c r="DG300" s="39" t="str">
        <f t="shared" si="180"/>
        <v/>
      </c>
      <c r="DH300" s="39" t="str">
        <f t="shared" si="181"/>
        <v/>
      </c>
      <c r="DJ300" s="98">
        <f t="shared" si="150"/>
        <v>0</v>
      </c>
      <c r="DK300" s="93" t="e">
        <f>VLOOKUP(H300,'PORT PRODUCTIVITY 1'!$A$25:$G$83,2,FALSE)</f>
        <v>#N/A</v>
      </c>
      <c r="DL300" s="97" t="str">
        <f t="shared" si="156"/>
        <v/>
      </c>
      <c r="DM300" s="97" t="str">
        <f t="shared" si="157"/>
        <v/>
      </c>
      <c r="DN300" s="97" t="str">
        <f t="shared" si="158"/>
        <v/>
      </c>
      <c r="DO300" s="97" t="str">
        <f t="shared" si="159"/>
        <v/>
      </c>
      <c r="DP300" s="94" t="e">
        <f>VLOOKUP(H300,'PORT PRODUCTIVITY 1'!$A$25:$G$83,3,FALSE)</f>
        <v>#N/A</v>
      </c>
      <c r="DQ300" s="276" t="str">
        <f t="shared" si="160"/>
        <v/>
      </c>
      <c r="DR300" s="276" t="str">
        <f t="shared" si="161"/>
        <v/>
      </c>
      <c r="DS300" s="276" t="str">
        <f t="shared" si="162"/>
        <v/>
      </c>
      <c r="DT300" s="276" t="str">
        <f t="shared" si="163"/>
        <v/>
      </c>
      <c r="DU300" s="276" t="str">
        <f t="shared" si="164"/>
        <v/>
      </c>
      <c r="DV300" s="276" t="str">
        <f t="shared" si="165"/>
        <v/>
      </c>
      <c r="DW300" s="277" t="str">
        <f t="shared" si="152"/>
        <v/>
      </c>
      <c r="DX300" s="278" t="str">
        <f t="shared" si="153"/>
        <v>0</v>
      </c>
      <c r="DY300" s="279" t="str">
        <f t="shared" si="154"/>
        <v>0</v>
      </c>
      <c r="DZ300" s="280" t="str">
        <f t="shared" si="155"/>
        <v/>
      </c>
      <c r="EA300" s="335">
        <f t="shared" si="175"/>
        <v>0</v>
      </c>
      <c r="EB300" s="335">
        <f t="shared" si="176"/>
        <v>0</v>
      </c>
      <c r="EC300" s="335">
        <f t="shared" si="177"/>
        <v>0</v>
      </c>
    </row>
    <row r="301" spans="2:133" ht="27.75" customHeight="1" thickBot="1">
      <c r="B301" s="39"/>
      <c r="C301" s="146"/>
      <c r="D301" s="57"/>
      <c r="E301" s="43"/>
      <c r="F301" s="74"/>
      <c r="G301" s="74"/>
      <c r="H301" s="74"/>
      <c r="I301" s="74"/>
      <c r="J301" s="74"/>
      <c r="K301" s="38"/>
      <c r="L301" s="38"/>
      <c r="M301" s="37"/>
      <c r="N301" s="37"/>
      <c r="O301" s="22"/>
      <c r="P301" s="22"/>
      <c r="Q301" s="42"/>
      <c r="R301" s="39"/>
      <c r="S301" s="39"/>
      <c r="T301" s="39"/>
      <c r="U301" s="321"/>
      <c r="V301" s="332"/>
      <c r="W301" s="317" t="str">
        <f t="shared" si="166"/>
        <v>0</v>
      </c>
      <c r="X301" s="101"/>
      <c r="Y301" s="40"/>
      <c r="Z301" s="41"/>
      <c r="AA301" s="40"/>
      <c r="AB301" s="40"/>
      <c r="AC301" s="40"/>
      <c r="AD301" s="40" t="str">
        <f t="shared" si="149"/>
        <v/>
      </c>
      <c r="AE301" s="186"/>
      <c r="AF301" s="106" t="str">
        <f t="shared" si="148"/>
        <v>0</v>
      </c>
      <c r="AG301" s="99">
        <f t="shared" si="178"/>
        <v>0</v>
      </c>
      <c r="AH301" s="105" t="str">
        <f t="shared" si="179"/>
        <v>0</v>
      </c>
      <c r="AI301" s="106" t="str">
        <f t="shared" si="167"/>
        <v>0</v>
      </c>
      <c r="AJ301" s="99" t="str">
        <f t="shared" si="168"/>
        <v/>
      </c>
      <c r="AK301" s="1" t="str">
        <f t="shared" si="169"/>
        <v/>
      </c>
      <c r="AL301" s="1" t="str">
        <f t="shared" si="170"/>
        <v/>
      </c>
      <c r="AM301" s="1" t="str">
        <f t="shared" si="171"/>
        <v/>
      </c>
      <c r="AN301" s="164" t="str">
        <f t="shared" si="172"/>
        <v/>
      </c>
      <c r="AO301" s="337">
        <f t="shared" si="173"/>
        <v>0</v>
      </c>
      <c r="AP301" s="259"/>
      <c r="AQ301" s="273">
        <f t="shared" si="174"/>
        <v>0</v>
      </c>
      <c r="DF301" s="104">
        <f t="shared" si="151"/>
        <v>0</v>
      </c>
      <c r="DG301" s="39" t="str">
        <f t="shared" si="180"/>
        <v/>
      </c>
      <c r="DH301" s="39" t="str">
        <f t="shared" si="181"/>
        <v/>
      </c>
      <c r="DJ301" s="98">
        <f t="shared" si="150"/>
        <v>0</v>
      </c>
      <c r="DK301" s="93" t="e">
        <f>VLOOKUP(H301,'PORT PRODUCTIVITY 1'!$A$25:$G$83,2,FALSE)</f>
        <v>#N/A</v>
      </c>
      <c r="DL301" s="97" t="str">
        <f t="shared" si="156"/>
        <v/>
      </c>
      <c r="DM301" s="97" t="str">
        <f t="shared" si="157"/>
        <v/>
      </c>
      <c r="DN301" s="97" t="str">
        <f t="shared" si="158"/>
        <v/>
      </c>
      <c r="DO301" s="97" t="str">
        <f t="shared" si="159"/>
        <v/>
      </c>
      <c r="DP301" s="94" t="e">
        <f>VLOOKUP(H301,'PORT PRODUCTIVITY 1'!$A$25:$G$83,3,FALSE)</f>
        <v>#N/A</v>
      </c>
      <c r="DQ301" s="276" t="str">
        <f t="shared" si="160"/>
        <v/>
      </c>
      <c r="DR301" s="276" t="str">
        <f t="shared" si="161"/>
        <v/>
      </c>
      <c r="DS301" s="276" t="str">
        <f t="shared" si="162"/>
        <v/>
      </c>
      <c r="DT301" s="276" t="str">
        <f t="shared" si="163"/>
        <v/>
      </c>
      <c r="DU301" s="276" t="str">
        <f t="shared" si="164"/>
        <v/>
      </c>
      <c r="DV301" s="276" t="str">
        <f t="shared" si="165"/>
        <v/>
      </c>
      <c r="DW301" s="277" t="str">
        <f t="shared" si="152"/>
        <v/>
      </c>
      <c r="DX301" s="278" t="str">
        <f t="shared" si="153"/>
        <v>0</v>
      </c>
      <c r="DY301" s="279" t="str">
        <f t="shared" si="154"/>
        <v>0</v>
      </c>
      <c r="DZ301" s="280" t="str">
        <f t="shared" si="155"/>
        <v/>
      </c>
      <c r="EA301" s="335">
        <f t="shared" si="175"/>
        <v>0</v>
      </c>
      <c r="EB301" s="335">
        <f t="shared" si="176"/>
        <v>0</v>
      </c>
      <c r="EC301" s="335">
        <f t="shared" si="177"/>
        <v>0</v>
      </c>
    </row>
    <row r="302" spans="2:133" ht="27.75" customHeight="1" thickBot="1">
      <c r="B302" s="39"/>
      <c r="C302" s="146"/>
      <c r="D302" s="57"/>
      <c r="E302" s="43"/>
      <c r="F302" s="74"/>
      <c r="G302" s="74"/>
      <c r="H302" s="74"/>
      <c r="I302" s="74"/>
      <c r="J302" s="74"/>
      <c r="K302" s="37"/>
      <c r="L302" s="37"/>
      <c r="M302" s="37"/>
      <c r="N302" s="37"/>
      <c r="O302" s="22"/>
      <c r="P302" s="22"/>
      <c r="Q302" s="42"/>
      <c r="R302" s="39"/>
      <c r="S302" s="39"/>
      <c r="T302" s="39"/>
      <c r="U302" s="321"/>
      <c r="V302" s="330"/>
      <c r="W302" s="317" t="str">
        <f t="shared" si="166"/>
        <v>0</v>
      </c>
      <c r="X302" s="101"/>
      <c r="Y302" s="40"/>
      <c r="Z302" s="41"/>
      <c r="AA302" s="40"/>
      <c r="AB302" s="40"/>
      <c r="AC302" s="40"/>
      <c r="AD302" s="40" t="str">
        <f t="shared" si="149"/>
        <v/>
      </c>
      <c r="AE302" s="186"/>
      <c r="AF302" s="106" t="str">
        <f t="shared" ref="AF302:AF365" si="182">IFERROR((STDEV(X302:AD302)/100),"0")</f>
        <v>0</v>
      </c>
      <c r="AG302" s="99">
        <f t="shared" si="178"/>
        <v>0</v>
      </c>
      <c r="AH302" s="105" t="str">
        <f t="shared" si="179"/>
        <v>0</v>
      </c>
      <c r="AI302" s="106" t="str">
        <f t="shared" si="167"/>
        <v>0</v>
      </c>
      <c r="AJ302" s="99" t="str">
        <f t="shared" si="168"/>
        <v/>
      </c>
      <c r="AK302" s="1" t="str">
        <f t="shared" si="169"/>
        <v/>
      </c>
      <c r="AL302" s="1" t="str">
        <f t="shared" si="170"/>
        <v/>
      </c>
      <c r="AM302" s="1" t="str">
        <f t="shared" si="171"/>
        <v/>
      </c>
      <c r="AN302" s="164" t="str">
        <f t="shared" si="172"/>
        <v/>
      </c>
      <c r="AO302" s="337">
        <f t="shared" si="173"/>
        <v>0</v>
      </c>
      <c r="AP302" s="259"/>
      <c r="AQ302" s="273">
        <f t="shared" si="174"/>
        <v>0</v>
      </c>
      <c r="DF302" s="104">
        <f t="shared" si="151"/>
        <v>0</v>
      </c>
      <c r="DG302" s="39" t="str">
        <f t="shared" si="180"/>
        <v/>
      </c>
      <c r="DH302" s="39" t="str">
        <f t="shared" si="181"/>
        <v/>
      </c>
      <c r="DJ302" s="98">
        <f t="shared" si="150"/>
        <v>0</v>
      </c>
      <c r="DK302" s="93" t="e">
        <f>VLOOKUP(H302,'PORT PRODUCTIVITY 1'!$A$25:$G$83,2,FALSE)</f>
        <v>#N/A</v>
      </c>
      <c r="DL302" s="97" t="str">
        <f t="shared" si="156"/>
        <v/>
      </c>
      <c r="DM302" s="97" t="str">
        <f t="shared" si="157"/>
        <v/>
      </c>
      <c r="DN302" s="97" t="str">
        <f t="shared" si="158"/>
        <v/>
      </c>
      <c r="DO302" s="97" t="str">
        <f t="shared" si="159"/>
        <v/>
      </c>
      <c r="DP302" s="94" t="e">
        <f>VLOOKUP(H302,'PORT PRODUCTIVITY 1'!$A$25:$G$83,3,FALSE)</f>
        <v>#N/A</v>
      </c>
      <c r="DQ302" s="276" t="str">
        <f t="shared" si="160"/>
        <v/>
      </c>
      <c r="DR302" s="276" t="str">
        <f t="shared" si="161"/>
        <v/>
      </c>
      <c r="DS302" s="276" t="str">
        <f t="shared" si="162"/>
        <v/>
      </c>
      <c r="DT302" s="276" t="str">
        <f t="shared" si="163"/>
        <v/>
      </c>
      <c r="DU302" s="276" t="str">
        <f t="shared" si="164"/>
        <v/>
      </c>
      <c r="DV302" s="276" t="str">
        <f t="shared" si="165"/>
        <v/>
      </c>
      <c r="DW302" s="277" t="str">
        <f t="shared" si="152"/>
        <v/>
      </c>
      <c r="DX302" s="278" t="str">
        <f t="shared" si="153"/>
        <v>0</v>
      </c>
      <c r="DY302" s="279" t="str">
        <f t="shared" si="154"/>
        <v>0</v>
      </c>
      <c r="DZ302" s="280" t="str">
        <f t="shared" si="155"/>
        <v/>
      </c>
      <c r="EA302" s="335">
        <f t="shared" si="175"/>
        <v>0</v>
      </c>
      <c r="EB302" s="335">
        <f t="shared" si="176"/>
        <v>0</v>
      </c>
      <c r="EC302" s="335">
        <f t="shared" si="177"/>
        <v>0</v>
      </c>
    </row>
    <row r="303" spans="2:133" ht="27.75" customHeight="1" thickBot="1">
      <c r="B303" s="39"/>
      <c r="C303" s="146"/>
      <c r="D303" s="57"/>
      <c r="E303" s="43"/>
      <c r="F303" s="74"/>
      <c r="G303" s="74"/>
      <c r="H303" s="74"/>
      <c r="I303" s="74"/>
      <c r="J303" s="74"/>
      <c r="K303" s="37"/>
      <c r="L303" s="37"/>
      <c r="M303" s="37"/>
      <c r="N303" s="37"/>
      <c r="O303" s="22"/>
      <c r="P303" s="22"/>
      <c r="Q303" s="42"/>
      <c r="R303" s="39"/>
      <c r="S303" s="39"/>
      <c r="T303" s="39"/>
      <c r="U303" s="321"/>
      <c r="V303" s="330"/>
      <c r="W303" s="317" t="str">
        <f t="shared" si="166"/>
        <v>0</v>
      </c>
      <c r="X303" s="101"/>
      <c r="Y303" s="40"/>
      <c r="Z303" s="41"/>
      <c r="AA303" s="40"/>
      <c r="AB303" s="40"/>
      <c r="AC303" s="40"/>
      <c r="AD303" s="40" t="str">
        <f t="shared" si="149"/>
        <v/>
      </c>
      <c r="AE303" s="186"/>
      <c r="AF303" s="106" t="str">
        <f t="shared" si="182"/>
        <v>0</v>
      </c>
      <c r="AG303" s="99">
        <f t="shared" si="178"/>
        <v>0</v>
      </c>
      <c r="AH303" s="105" t="str">
        <f t="shared" si="179"/>
        <v>0</v>
      </c>
      <c r="AI303" s="106" t="str">
        <f t="shared" si="167"/>
        <v>0</v>
      </c>
      <c r="AJ303" s="99" t="str">
        <f t="shared" si="168"/>
        <v/>
      </c>
      <c r="AK303" s="1" t="str">
        <f t="shared" si="169"/>
        <v/>
      </c>
      <c r="AL303" s="1" t="str">
        <f t="shared" si="170"/>
        <v/>
      </c>
      <c r="AM303" s="1" t="str">
        <f t="shared" si="171"/>
        <v/>
      </c>
      <c r="AN303" s="164" t="str">
        <f t="shared" si="172"/>
        <v/>
      </c>
      <c r="AO303" s="337">
        <f t="shared" si="173"/>
        <v>0</v>
      </c>
      <c r="AP303" s="259"/>
      <c r="AQ303" s="273">
        <f t="shared" si="174"/>
        <v>0</v>
      </c>
      <c r="DF303" s="104">
        <f t="shared" si="151"/>
        <v>0</v>
      </c>
      <c r="DG303" s="39" t="str">
        <f t="shared" si="180"/>
        <v/>
      </c>
      <c r="DH303" s="39" t="str">
        <f t="shared" si="181"/>
        <v/>
      </c>
      <c r="DJ303" s="98">
        <f t="shared" si="150"/>
        <v>0</v>
      </c>
      <c r="DK303" s="93" t="e">
        <f>VLOOKUP(H303,'PORT PRODUCTIVITY 1'!$A$25:$G$83,2,FALSE)</f>
        <v>#N/A</v>
      </c>
      <c r="DL303" s="97" t="str">
        <f t="shared" si="156"/>
        <v/>
      </c>
      <c r="DM303" s="97" t="str">
        <f t="shared" si="157"/>
        <v/>
      </c>
      <c r="DN303" s="97" t="str">
        <f t="shared" si="158"/>
        <v/>
      </c>
      <c r="DO303" s="97" t="str">
        <f t="shared" si="159"/>
        <v/>
      </c>
      <c r="DP303" s="94" t="e">
        <f>VLOOKUP(H303,'PORT PRODUCTIVITY 1'!$A$25:$G$83,3,FALSE)</f>
        <v>#N/A</v>
      </c>
      <c r="DQ303" s="276" t="str">
        <f t="shared" si="160"/>
        <v/>
      </c>
      <c r="DR303" s="276" t="str">
        <f t="shared" si="161"/>
        <v/>
      </c>
      <c r="DS303" s="276" t="str">
        <f t="shared" si="162"/>
        <v/>
      </c>
      <c r="DT303" s="276" t="str">
        <f t="shared" si="163"/>
        <v/>
      </c>
      <c r="DU303" s="276" t="str">
        <f t="shared" si="164"/>
        <v/>
      </c>
      <c r="DV303" s="276" t="str">
        <f t="shared" si="165"/>
        <v/>
      </c>
      <c r="DW303" s="277" t="str">
        <f t="shared" si="152"/>
        <v/>
      </c>
      <c r="DX303" s="278" t="str">
        <f t="shared" si="153"/>
        <v>0</v>
      </c>
      <c r="DY303" s="279" t="str">
        <f t="shared" si="154"/>
        <v>0</v>
      </c>
      <c r="DZ303" s="280" t="str">
        <f t="shared" si="155"/>
        <v/>
      </c>
      <c r="EA303" s="335">
        <f t="shared" si="175"/>
        <v>0</v>
      </c>
      <c r="EB303" s="335">
        <f t="shared" si="176"/>
        <v>0</v>
      </c>
      <c r="EC303" s="335">
        <f t="shared" si="177"/>
        <v>0</v>
      </c>
    </row>
    <row r="304" spans="2:133" ht="27.75" customHeight="1" thickBot="1">
      <c r="B304" s="39"/>
      <c r="C304" s="146"/>
      <c r="D304" s="57"/>
      <c r="E304" s="43"/>
      <c r="F304" s="74"/>
      <c r="G304" s="74"/>
      <c r="H304" s="74"/>
      <c r="I304" s="74"/>
      <c r="J304" s="74"/>
      <c r="K304" s="37"/>
      <c r="L304" s="37"/>
      <c r="M304" s="37"/>
      <c r="N304" s="37"/>
      <c r="O304" s="22"/>
      <c r="P304" s="22"/>
      <c r="Q304" s="42"/>
      <c r="R304" s="39"/>
      <c r="S304" s="39"/>
      <c r="T304" s="39"/>
      <c r="U304" s="321"/>
      <c r="V304" s="330"/>
      <c r="W304" s="317" t="str">
        <f t="shared" si="166"/>
        <v>0</v>
      </c>
      <c r="X304" s="101"/>
      <c r="Y304" s="40"/>
      <c r="Z304" s="41"/>
      <c r="AA304" s="40"/>
      <c r="AB304" s="40"/>
      <c r="AC304" s="40"/>
      <c r="AD304" s="40" t="str">
        <f t="shared" si="149"/>
        <v/>
      </c>
      <c r="AE304" s="186"/>
      <c r="AF304" s="106" t="str">
        <f t="shared" si="182"/>
        <v>0</v>
      </c>
      <c r="AG304" s="99">
        <f t="shared" si="178"/>
        <v>0</v>
      </c>
      <c r="AH304" s="105" t="str">
        <f t="shared" si="179"/>
        <v>0</v>
      </c>
      <c r="AI304" s="106" t="str">
        <f t="shared" si="167"/>
        <v>0</v>
      </c>
      <c r="AJ304" s="99" t="str">
        <f t="shared" si="168"/>
        <v/>
      </c>
      <c r="AK304" s="1" t="str">
        <f t="shared" si="169"/>
        <v/>
      </c>
      <c r="AL304" s="1" t="str">
        <f t="shared" si="170"/>
        <v/>
      </c>
      <c r="AM304" s="1" t="str">
        <f t="shared" si="171"/>
        <v/>
      </c>
      <c r="AN304" s="164" t="str">
        <f t="shared" si="172"/>
        <v/>
      </c>
      <c r="AO304" s="337">
        <f t="shared" si="173"/>
        <v>0</v>
      </c>
      <c r="AP304" s="259"/>
      <c r="AQ304" s="273">
        <f t="shared" si="174"/>
        <v>0</v>
      </c>
      <c r="DF304" s="104">
        <f t="shared" si="151"/>
        <v>0</v>
      </c>
      <c r="DG304" s="39" t="str">
        <f t="shared" si="180"/>
        <v/>
      </c>
      <c r="DH304" s="39" t="str">
        <f t="shared" si="181"/>
        <v/>
      </c>
      <c r="DJ304" s="98">
        <f t="shared" si="150"/>
        <v>0</v>
      </c>
      <c r="DK304" s="93" t="e">
        <f>VLOOKUP(H304,'PORT PRODUCTIVITY 1'!$A$25:$G$83,2,FALSE)</f>
        <v>#N/A</v>
      </c>
      <c r="DL304" s="97" t="str">
        <f t="shared" si="156"/>
        <v/>
      </c>
      <c r="DM304" s="97" t="str">
        <f t="shared" si="157"/>
        <v/>
      </c>
      <c r="DN304" s="97" t="str">
        <f t="shared" si="158"/>
        <v/>
      </c>
      <c r="DO304" s="97" t="str">
        <f t="shared" si="159"/>
        <v/>
      </c>
      <c r="DP304" s="94" t="e">
        <f>VLOOKUP(H304,'PORT PRODUCTIVITY 1'!$A$25:$G$83,3,FALSE)</f>
        <v>#N/A</v>
      </c>
      <c r="DQ304" s="276" t="str">
        <f t="shared" si="160"/>
        <v/>
      </c>
      <c r="DR304" s="276" t="str">
        <f t="shared" si="161"/>
        <v/>
      </c>
      <c r="DS304" s="276" t="str">
        <f t="shared" si="162"/>
        <v/>
      </c>
      <c r="DT304" s="276" t="str">
        <f t="shared" si="163"/>
        <v/>
      </c>
      <c r="DU304" s="276" t="str">
        <f t="shared" si="164"/>
        <v/>
      </c>
      <c r="DV304" s="276" t="str">
        <f t="shared" si="165"/>
        <v/>
      </c>
      <c r="DW304" s="277" t="str">
        <f t="shared" si="152"/>
        <v/>
      </c>
      <c r="DX304" s="278" t="str">
        <f t="shared" si="153"/>
        <v>0</v>
      </c>
      <c r="DY304" s="279" t="str">
        <f t="shared" si="154"/>
        <v>0</v>
      </c>
      <c r="DZ304" s="280" t="str">
        <f t="shared" si="155"/>
        <v/>
      </c>
      <c r="EA304" s="335">
        <f t="shared" si="175"/>
        <v>0</v>
      </c>
      <c r="EB304" s="335">
        <f t="shared" si="176"/>
        <v>0</v>
      </c>
      <c r="EC304" s="335">
        <f t="shared" si="177"/>
        <v>0</v>
      </c>
    </row>
    <row r="305" spans="2:133" ht="27.75" customHeight="1" thickBot="1">
      <c r="B305" s="39"/>
      <c r="C305" s="146"/>
      <c r="D305" s="57"/>
      <c r="E305" s="43"/>
      <c r="F305" s="74"/>
      <c r="G305" s="74"/>
      <c r="H305" s="74"/>
      <c r="I305" s="74"/>
      <c r="J305" s="74"/>
      <c r="K305" s="37"/>
      <c r="L305" s="37"/>
      <c r="M305" s="37"/>
      <c r="N305" s="37"/>
      <c r="O305" s="22"/>
      <c r="P305" s="22"/>
      <c r="Q305" s="42"/>
      <c r="R305" s="39"/>
      <c r="S305" s="39"/>
      <c r="T305" s="39"/>
      <c r="U305" s="321"/>
      <c r="V305" s="330"/>
      <c r="W305" s="317" t="str">
        <f t="shared" si="166"/>
        <v>0</v>
      </c>
      <c r="X305" s="101"/>
      <c r="Y305" s="40"/>
      <c r="Z305" s="41"/>
      <c r="AA305" s="40"/>
      <c r="AB305" s="40"/>
      <c r="AC305" s="40"/>
      <c r="AD305" s="40" t="str">
        <f t="shared" si="149"/>
        <v/>
      </c>
      <c r="AE305" s="186"/>
      <c r="AF305" s="106" t="str">
        <f t="shared" si="182"/>
        <v>0</v>
      </c>
      <c r="AG305" s="99">
        <f t="shared" si="178"/>
        <v>0</v>
      </c>
      <c r="AH305" s="105" t="str">
        <f t="shared" si="179"/>
        <v>0</v>
      </c>
      <c r="AI305" s="106" t="str">
        <f t="shared" si="167"/>
        <v>0</v>
      </c>
      <c r="AJ305" s="99" t="str">
        <f t="shared" si="168"/>
        <v/>
      </c>
      <c r="AK305" s="1" t="str">
        <f t="shared" si="169"/>
        <v/>
      </c>
      <c r="AL305" s="1" t="str">
        <f t="shared" si="170"/>
        <v/>
      </c>
      <c r="AM305" s="1" t="str">
        <f t="shared" si="171"/>
        <v/>
      </c>
      <c r="AN305" s="164" t="str">
        <f t="shared" si="172"/>
        <v/>
      </c>
      <c r="AO305" s="337">
        <f t="shared" si="173"/>
        <v>0</v>
      </c>
      <c r="AP305" s="259"/>
      <c r="AQ305" s="273">
        <f t="shared" si="174"/>
        <v>0</v>
      </c>
      <c r="DF305" s="104">
        <f t="shared" si="151"/>
        <v>0</v>
      </c>
      <c r="DG305" s="39" t="str">
        <f t="shared" si="180"/>
        <v/>
      </c>
      <c r="DH305" s="39" t="str">
        <f t="shared" si="181"/>
        <v/>
      </c>
      <c r="DJ305" s="98">
        <f t="shared" si="150"/>
        <v>0</v>
      </c>
      <c r="DK305" s="93" t="e">
        <f>VLOOKUP(H305,'PORT PRODUCTIVITY 1'!$A$25:$G$83,2,FALSE)</f>
        <v>#N/A</v>
      </c>
      <c r="DL305" s="97" t="str">
        <f t="shared" si="156"/>
        <v/>
      </c>
      <c r="DM305" s="97" t="str">
        <f t="shared" si="157"/>
        <v/>
      </c>
      <c r="DN305" s="97" t="str">
        <f t="shared" si="158"/>
        <v/>
      </c>
      <c r="DO305" s="97" t="str">
        <f t="shared" si="159"/>
        <v/>
      </c>
      <c r="DP305" s="94" t="e">
        <f>VLOOKUP(H305,'PORT PRODUCTIVITY 1'!$A$25:$G$83,3,FALSE)</f>
        <v>#N/A</v>
      </c>
      <c r="DQ305" s="276" t="str">
        <f t="shared" si="160"/>
        <v/>
      </c>
      <c r="DR305" s="276" t="str">
        <f t="shared" si="161"/>
        <v/>
      </c>
      <c r="DS305" s="276" t="str">
        <f t="shared" si="162"/>
        <v/>
      </c>
      <c r="DT305" s="276" t="str">
        <f t="shared" si="163"/>
        <v/>
      </c>
      <c r="DU305" s="276" t="str">
        <f t="shared" si="164"/>
        <v/>
      </c>
      <c r="DV305" s="276" t="str">
        <f t="shared" si="165"/>
        <v/>
      </c>
      <c r="DW305" s="277" t="str">
        <f t="shared" si="152"/>
        <v/>
      </c>
      <c r="DX305" s="278" t="str">
        <f t="shared" si="153"/>
        <v>0</v>
      </c>
      <c r="DY305" s="279" t="str">
        <f t="shared" si="154"/>
        <v>0</v>
      </c>
      <c r="DZ305" s="280" t="str">
        <f t="shared" si="155"/>
        <v/>
      </c>
      <c r="EA305" s="335">
        <f t="shared" si="175"/>
        <v>0</v>
      </c>
      <c r="EB305" s="335">
        <f t="shared" si="176"/>
        <v>0</v>
      </c>
      <c r="EC305" s="335">
        <f t="shared" si="177"/>
        <v>0</v>
      </c>
    </row>
    <row r="306" spans="2:133" ht="27.75" customHeight="1" thickBot="1">
      <c r="B306" s="39"/>
      <c r="C306" s="146"/>
      <c r="D306" s="57"/>
      <c r="E306" s="43"/>
      <c r="F306" s="74"/>
      <c r="G306" s="74"/>
      <c r="H306" s="74"/>
      <c r="I306" s="74"/>
      <c r="J306" s="74"/>
      <c r="K306" s="37"/>
      <c r="L306" s="37"/>
      <c r="M306" s="37"/>
      <c r="N306" s="37"/>
      <c r="O306" s="22"/>
      <c r="P306" s="22"/>
      <c r="Q306" s="42"/>
      <c r="R306" s="39"/>
      <c r="S306" s="39"/>
      <c r="T306" s="39"/>
      <c r="U306" s="321"/>
      <c r="V306" s="330"/>
      <c r="W306" s="317" t="str">
        <f t="shared" si="166"/>
        <v>0</v>
      </c>
      <c r="X306" s="101"/>
      <c r="Y306" s="40"/>
      <c r="Z306" s="41"/>
      <c r="AA306" s="40"/>
      <c r="AB306" s="40"/>
      <c r="AC306" s="40"/>
      <c r="AD306" s="40" t="str">
        <f t="shared" si="149"/>
        <v/>
      </c>
      <c r="AE306" s="186"/>
      <c r="AF306" s="106" t="str">
        <f t="shared" si="182"/>
        <v>0</v>
      </c>
      <c r="AG306" s="99">
        <f t="shared" si="178"/>
        <v>0</v>
      </c>
      <c r="AH306" s="105" t="str">
        <f t="shared" si="179"/>
        <v>0</v>
      </c>
      <c r="AI306" s="106" t="str">
        <f t="shared" si="167"/>
        <v>0</v>
      </c>
      <c r="AJ306" s="99" t="str">
        <f t="shared" si="168"/>
        <v/>
      </c>
      <c r="AK306" s="1" t="str">
        <f t="shared" si="169"/>
        <v/>
      </c>
      <c r="AL306" s="1" t="str">
        <f t="shared" si="170"/>
        <v/>
      </c>
      <c r="AM306" s="1" t="str">
        <f t="shared" si="171"/>
        <v/>
      </c>
      <c r="AN306" s="164" t="str">
        <f t="shared" si="172"/>
        <v/>
      </c>
      <c r="AO306" s="337">
        <f t="shared" si="173"/>
        <v>0</v>
      </c>
      <c r="AP306" s="259"/>
      <c r="AQ306" s="273">
        <f t="shared" si="174"/>
        <v>0</v>
      </c>
      <c r="DF306" s="104">
        <f t="shared" si="151"/>
        <v>0</v>
      </c>
      <c r="DG306" s="39" t="str">
        <f t="shared" si="180"/>
        <v/>
      </c>
      <c r="DH306" s="39" t="str">
        <f t="shared" si="181"/>
        <v/>
      </c>
      <c r="DJ306" s="98">
        <f t="shared" si="150"/>
        <v>0</v>
      </c>
      <c r="DK306" s="93" t="e">
        <f>VLOOKUP(H306,'PORT PRODUCTIVITY 1'!$A$25:$G$83,2,FALSE)</f>
        <v>#N/A</v>
      </c>
      <c r="DL306" s="97" t="str">
        <f t="shared" si="156"/>
        <v/>
      </c>
      <c r="DM306" s="97" t="str">
        <f t="shared" si="157"/>
        <v/>
      </c>
      <c r="DN306" s="97" t="str">
        <f t="shared" si="158"/>
        <v/>
      </c>
      <c r="DO306" s="97" t="str">
        <f t="shared" si="159"/>
        <v/>
      </c>
      <c r="DP306" s="94" t="e">
        <f>VLOOKUP(H306,'PORT PRODUCTIVITY 1'!$A$25:$G$83,3,FALSE)</f>
        <v>#N/A</v>
      </c>
      <c r="DQ306" s="276" t="str">
        <f t="shared" si="160"/>
        <v/>
      </c>
      <c r="DR306" s="276" t="str">
        <f t="shared" si="161"/>
        <v/>
      </c>
      <c r="DS306" s="276" t="str">
        <f t="shared" si="162"/>
        <v/>
      </c>
      <c r="DT306" s="276" t="str">
        <f t="shared" si="163"/>
        <v/>
      </c>
      <c r="DU306" s="276" t="str">
        <f t="shared" si="164"/>
        <v/>
      </c>
      <c r="DV306" s="276" t="str">
        <f t="shared" si="165"/>
        <v/>
      </c>
      <c r="DW306" s="277" t="str">
        <f t="shared" si="152"/>
        <v/>
      </c>
      <c r="DX306" s="278" t="str">
        <f t="shared" si="153"/>
        <v>0</v>
      </c>
      <c r="DY306" s="279" t="str">
        <f t="shared" si="154"/>
        <v>0</v>
      </c>
      <c r="DZ306" s="280" t="str">
        <f t="shared" si="155"/>
        <v/>
      </c>
      <c r="EA306" s="335">
        <f t="shared" si="175"/>
        <v>0</v>
      </c>
      <c r="EB306" s="335">
        <f t="shared" si="176"/>
        <v>0</v>
      </c>
      <c r="EC306" s="335">
        <f t="shared" si="177"/>
        <v>0</v>
      </c>
    </row>
    <row r="307" spans="2:133" ht="27.75" customHeight="1" thickBot="1">
      <c r="B307" s="39"/>
      <c r="C307" s="146"/>
      <c r="D307" s="57"/>
      <c r="E307" s="43"/>
      <c r="F307" s="74"/>
      <c r="G307" s="74"/>
      <c r="H307" s="74"/>
      <c r="I307" s="74"/>
      <c r="J307" s="74"/>
      <c r="K307" s="37"/>
      <c r="L307" s="37"/>
      <c r="M307" s="37"/>
      <c r="N307" s="37"/>
      <c r="O307" s="22"/>
      <c r="P307" s="22"/>
      <c r="Q307" s="42"/>
      <c r="R307" s="39"/>
      <c r="S307" s="39"/>
      <c r="T307" s="39"/>
      <c r="U307" s="321"/>
      <c r="V307" s="330"/>
      <c r="W307" s="317" t="str">
        <f t="shared" si="166"/>
        <v>0</v>
      </c>
      <c r="X307" s="101"/>
      <c r="Y307" s="40"/>
      <c r="Z307" s="41"/>
      <c r="AA307" s="40"/>
      <c r="AB307" s="40"/>
      <c r="AC307" s="40"/>
      <c r="AD307" s="40" t="str">
        <f t="shared" si="149"/>
        <v/>
      </c>
      <c r="AE307" s="186"/>
      <c r="AF307" s="106" t="str">
        <f t="shared" si="182"/>
        <v>0</v>
      </c>
      <c r="AG307" s="99">
        <f t="shared" si="178"/>
        <v>0</v>
      </c>
      <c r="AH307" s="105" t="str">
        <f t="shared" si="179"/>
        <v>0</v>
      </c>
      <c r="AI307" s="106" t="str">
        <f t="shared" si="167"/>
        <v>0</v>
      </c>
      <c r="AJ307" s="99" t="str">
        <f t="shared" si="168"/>
        <v/>
      </c>
      <c r="AK307" s="1" t="str">
        <f t="shared" si="169"/>
        <v/>
      </c>
      <c r="AL307" s="1" t="str">
        <f t="shared" si="170"/>
        <v/>
      </c>
      <c r="AM307" s="1" t="str">
        <f t="shared" si="171"/>
        <v/>
      </c>
      <c r="AN307" s="164" t="str">
        <f t="shared" si="172"/>
        <v/>
      </c>
      <c r="AO307" s="337">
        <f t="shared" si="173"/>
        <v>0</v>
      </c>
      <c r="AP307" s="259"/>
      <c r="AQ307" s="273">
        <f t="shared" si="174"/>
        <v>0</v>
      </c>
      <c r="DF307" s="104">
        <f t="shared" si="151"/>
        <v>0</v>
      </c>
      <c r="DG307" s="39" t="str">
        <f t="shared" si="180"/>
        <v/>
      </c>
      <c r="DH307" s="39" t="str">
        <f t="shared" si="181"/>
        <v/>
      </c>
      <c r="DJ307" s="98">
        <f t="shared" si="150"/>
        <v>0</v>
      </c>
      <c r="DK307" s="93" t="e">
        <f>VLOOKUP(H307,'PORT PRODUCTIVITY 1'!$A$25:$G$83,2,FALSE)</f>
        <v>#N/A</v>
      </c>
      <c r="DL307" s="97" t="str">
        <f t="shared" si="156"/>
        <v/>
      </c>
      <c r="DM307" s="97" t="str">
        <f t="shared" si="157"/>
        <v/>
      </c>
      <c r="DN307" s="97" t="str">
        <f t="shared" si="158"/>
        <v/>
      </c>
      <c r="DO307" s="97" t="str">
        <f t="shared" si="159"/>
        <v/>
      </c>
      <c r="DP307" s="94" t="e">
        <f>VLOOKUP(H307,'PORT PRODUCTIVITY 1'!$A$25:$G$83,3,FALSE)</f>
        <v>#N/A</v>
      </c>
      <c r="DQ307" s="276" t="str">
        <f t="shared" si="160"/>
        <v/>
      </c>
      <c r="DR307" s="276" t="str">
        <f t="shared" si="161"/>
        <v/>
      </c>
      <c r="DS307" s="276" t="str">
        <f t="shared" si="162"/>
        <v/>
      </c>
      <c r="DT307" s="276" t="str">
        <f t="shared" si="163"/>
        <v/>
      </c>
      <c r="DU307" s="276" t="str">
        <f t="shared" si="164"/>
        <v/>
      </c>
      <c r="DV307" s="276" t="str">
        <f t="shared" si="165"/>
        <v/>
      </c>
      <c r="DW307" s="277" t="str">
        <f t="shared" si="152"/>
        <v/>
      </c>
      <c r="DX307" s="278" t="str">
        <f t="shared" si="153"/>
        <v>0</v>
      </c>
      <c r="DY307" s="279" t="str">
        <f t="shared" si="154"/>
        <v>0</v>
      </c>
      <c r="DZ307" s="280" t="str">
        <f t="shared" si="155"/>
        <v/>
      </c>
      <c r="EA307" s="335">
        <f t="shared" si="175"/>
        <v>0</v>
      </c>
      <c r="EB307" s="335">
        <f t="shared" si="176"/>
        <v>0</v>
      </c>
      <c r="EC307" s="335">
        <f t="shared" si="177"/>
        <v>0</v>
      </c>
    </row>
    <row r="308" spans="2:133" ht="27.75" customHeight="1" thickBot="1">
      <c r="B308" s="39"/>
      <c r="C308" s="146"/>
      <c r="D308" s="57"/>
      <c r="E308" s="43"/>
      <c r="F308" s="74"/>
      <c r="G308" s="74"/>
      <c r="H308" s="74"/>
      <c r="I308" s="74"/>
      <c r="J308" s="74"/>
      <c r="K308" s="37"/>
      <c r="L308" s="39"/>
      <c r="M308" s="40"/>
      <c r="N308" s="40"/>
      <c r="O308" s="22"/>
      <c r="P308" s="22"/>
      <c r="Q308" s="42"/>
      <c r="R308" s="40"/>
      <c r="S308" s="40"/>
      <c r="T308" s="40"/>
      <c r="U308" s="318"/>
      <c r="V308" s="330"/>
      <c r="W308" s="317" t="str">
        <f t="shared" si="166"/>
        <v>0</v>
      </c>
      <c r="X308" s="101"/>
      <c r="Y308" s="40"/>
      <c r="Z308" s="41"/>
      <c r="AA308" s="40"/>
      <c r="AB308" s="40"/>
      <c r="AC308" s="40"/>
      <c r="AD308" s="40" t="str">
        <f t="shared" si="149"/>
        <v/>
      </c>
      <c r="AE308" s="186"/>
      <c r="AF308" s="106" t="str">
        <f t="shared" si="182"/>
        <v>0</v>
      </c>
      <c r="AG308" s="99">
        <f t="shared" si="178"/>
        <v>0</v>
      </c>
      <c r="AH308" s="105" t="str">
        <f t="shared" si="179"/>
        <v>0</v>
      </c>
      <c r="AI308" s="106" t="str">
        <f t="shared" si="167"/>
        <v>0</v>
      </c>
      <c r="AJ308" s="99" t="str">
        <f t="shared" si="168"/>
        <v/>
      </c>
      <c r="AK308" s="1" t="str">
        <f t="shared" si="169"/>
        <v/>
      </c>
      <c r="AL308" s="1" t="str">
        <f t="shared" si="170"/>
        <v/>
      </c>
      <c r="AM308" s="1" t="str">
        <f t="shared" si="171"/>
        <v/>
      </c>
      <c r="AN308" s="164" t="str">
        <f t="shared" si="172"/>
        <v/>
      </c>
      <c r="AO308" s="337">
        <f t="shared" si="173"/>
        <v>0</v>
      </c>
      <c r="AP308" s="259"/>
      <c r="AQ308" s="273">
        <f t="shared" si="174"/>
        <v>0</v>
      </c>
      <c r="DF308" s="104">
        <f t="shared" si="151"/>
        <v>0</v>
      </c>
      <c r="DG308" s="39" t="str">
        <f t="shared" si="180"/>
        <v/>
      </c>
      <c r="DH308" s="39" t="str">
        <f t="shared" si="181"/>
        <v/>
      </c>
      <c r="DJ308" s="98">
        <f t="shared" si="150"/>
        <v>0</v>
      </c>
      <c r="DK308" s="93" t="e">
        <f>VLOOKUP(H308,'PORT PRODUCTIVITY 1'!$A$25:$G$83,2,FALSE)</f>
        <v>#N/A</v>
      </c>
      <c r="DL308" s="97" t="str">
        <f t="shared" si="156"/>
        <v/>
      </c>
      <c r="DM308" s="97" t="str">
        <f t="shared" si="157"/>
        <v/>
      </c>
      <c r="DN308" s="97" t="str">
        <f t="shared" si="158"/>
        <v/>
      </c>
      <c r="DO308" s="97" t="str">
        <f t="shared" si="159"/>
        <v/>
      </c>
      <c r="DP308" s="94" t="e">
        <f>VLOOKUP(H308,'PORT PRODUCTIVITY 1'!$A$25:$G$83,3,FALSE)</f>
        <v>#N/A</v>
      </c>
      <c r="DQ308" s="276" t="str">
        <f t="shared" si="160"/>
        <v/>
      </c>
      <c r="DR308" s="276" t="str">
        <f t="shared" si="161"/>
        <v/>
      </c>
      <c r="DS308" s="276" t="str">
        <f t="shared" si="162"/>
        <v/>
      </c>
      <c r="DT308" s="276" t="str">
        <f t="shared" si="163"/>
        <v/>
      </c>
      <c r="DU308" s="276" t="str">
        <f t="shared" si="164"/>
        <v/>
      </c>
      <c r="DV308" s="276" t="str">
        <f t="shared" si="165"/>
        <v/>
      </c>
      <c r="DW308" s="277" t="str">
        <f t="shared" si="152"/>
        <v/>
      </c>
      <c r="DX308" s="278" t="str">
        <f t="shared" si="153"/>
        <v>0</v>
      </c>
      <c r="DY308" s="279" t="str">
        <f t="shared" si="154"/>
        <v>0</v>
      </c>
      <c r="DZ308" s="280" t="str">
        <f t="shared" si="155"/>
        <v/>
      </c>
      <c r="EA308" s="335">
        <f t="shared" si="175"/>
        <v>0</v>
      </c>
      <c r="EB308" s="335">
        <f t="shared" si="176"/>
        <v>0</v>
      </c>
      <c r="EC308" s="335">
        <f t="shared" si="177"/>
        <v>0</v>
      </c>
    </row>
    <row r="309" spans="2:133" ht="27.75" customHeight="1" thickBot="1">
      <c r="B309" s="39"/>
      <c r="C309" s="146"/>
      <c r="D309" s="57"/>
      <c r="E309" s="43"/>
      <c r="F309" s="74"/>
      <c r="G309" s="74"/>
      <c r="H309" s="74"/>
      <c r="I309" s="74"/>
      <c r="J309" s="74"/>
      <c r="K309" s="37"/>
      <c r="L309" s="39"/>
      <c r="M309" s="40"/>
      <c r="N309" s="40"/>
      <c r="O309" s="22"/>
      <c r="P309" s="22"/>
      <c r="Q309" s="42"/>
      <c r="R309" s="40"/>
      <c r="S309" s="40"/>
      <c r="T309" s="40"/>
      <c r="U309" s="318"/>
      <c r="V309" s="330"/>
      <c r="W309" s="317" t="str">
        <f t="shared" si="166"/>
        <v>0</v>
      </c>
      <c r="X309" s="101"/>
      <c r="Y309" s="40"/>
      <c r="Z309" s="41"/>
      <c r="AA309" s="40"/>
      <c r="AB309" s="40"/>
      <c r="AC309" s="40"/>
      <c r="AD309" s="40" t="str">
        <f t="shared" ref="AD309:AD372" si="183">IF(AE309&gt;0, AE309*2,"")</f>
        <v/>
      </c>
      <c r="AE309" s="186"/>
      <c r="AF309" s="106" t="str">
        <f t="shared" si="182"/>
        <v>0</v>
      </c>
      <c r="AG309" s="99">
        <f t="shared" si="178"/>
        <v>0</v>
      </c>
      <c r="AH309" s="105" t="str">
        <f t="shared" si="179"/>
        <v>0</v>
      </c>
      <c r="AI309" s="106" t="str">
        <f t="shared" si="167"/>
        <v>0</v>
      </c>
      <c r="AJ309" s="99" t="str">
        <f t="shared" si="168"/>
        <v/>
      </c>
      <c r="AK309" s="1" t="str">
        <f t="shared" si="169"/>
        <v/>
      </c>
      <c r="AL309" s="1" t="str">
        <f t="shared" si="170"/>
        <v/>
      </c>
      <c r="AM309" s="1" t="str">
        <f t="shared" si="171"/>
        <v/>
      </c>
      <c r="AN309" s="164" t="str">
        <f t="shared" si="172"/>
        <v/>
      </c>
      <c r="AO309" s="337">
        <f t="shared" si="173"/>
        <v>0</v>
      </c>
      <c r="AP309" s="259"/>
      <c r="AQ309" s="273">
        <f t="shared" si="174"/>
        <v>0</v>
      </c>
      <c r="DF309" s="104">
        <f t="shared" si="151"/>
        <v>0</v>
      </c>
      <c r="DG309" s="39" t="str">
        <f t="shared" si="180"/>
        <v/>
      </c>
      <c r="DH309" s="39" t="str">
        <f t="shared" si="181"/>
        <v/>
      </c>
      <c r="DJ309" s="98">
        <f t="shared" si="150"/>
        <v>0</v>
      </c>
      <c r="DK309" s="93" t="e">
        <f>VLOOKUP(H309,'PORT PRODUCTIVITY 1'!$A$25:$G$83,2,FALSE)</f>
        <v>#N/A</v>
      </c>
      <c r="DL309" s="97" t="str">
        <f t="shared" si="156"/>
        <v/>
      </c>
      <c r="DM309" s="97" t="str">
        <f t="shared" si="157"/>
        <v/>
      </c>
      <c r="DN309" s="97" t="str">
        <f t="shared" si="158"/>
        <v/>
      </c>
      <c r="DO309" s="97" t="str">
        <f t="shared" si="159"/>
        <v/>
      </c>
      <c r="DP309" s="94" t="e">
        <f>VLOOKUP(H309,'PORT PRODUCTIVITY 1'!$A$25:$G$83,3,FALSE)</f>
        <v>#N/A</v>
      </c>
      <c r="DQ309" s="276" t="str">
        <f t="shared" si="160"/>
        <v/>
      </c>
      <c r="DR309" s="276" t="str">
        <f t="shared" si="161"/>
        <v/>
      </c>
      <c r="DS309" s="276" t="str">
        <f t="shared" si="162"/>
        <v/>
      </c>
      <c r="DT309" s="276" t="str">
        <f t="shared" si="163"/>
        <v/>
      </c>
      <c r="DU309" s="276" t="str">
        <f t="shared" si="164"/>
        <v/>
      </c>
      <c r="DV309" s="276" t="str">
        <f t="shared" si="165"/>
        <v/>
      </c>
      <c r="DW309" s="277" t="str">
        <f t="shared" si="152"/>
        <v/>
      </c>
      <c r="DX309" s="278" t="str">
        <f t="shared" si="153"/>
        <v>0</v>
      </c>
      <c r="DY309" s="279" t="str">
        <f t="shared" si="154"/>
        <v>0</v>
      </c>
      <c r="DZ309" s="280" t="str">
        <f t="shared" si="155"/>
        <v/>
      </c>
      <c r="EA309" s="335">
        <f t="shared" si="175"/>
        <v>0</v>
      </c>
      <c r="EB309" s="335">
        <f t="shared" si="176"/>
        <v>0</v>
      </c>
      <c r="EC309" s="335">
        <f t="shared" si="177"/>
        <v>0</v>
      </c>
    </row>
    <row r="310" spans="2:133" ht="27.75" customHeight="1" thickBot="1">
      <c r="B310" s="39"/>
      <c r="C310" s="146"/>
      <c r="D310" s="57"/>
      <c r="E310" s="43"/>
      <c r="F310" s="74"/>
      <c r="G310" s="74"/>
      <c r="H310" s="74"/>
      <c r="I310" s="74"/>
      <c r="J310" s="74"/>
      <c r="K310" s="37"/>
      <c r="L310" s="39"/>
      <c r="M310" s="40"/>
      <c r="N310" s="40"/>
      <c r="O310" s="22"/>
      <c r="P310" s="22"/>
      <c r="Q310" s="42"/>
      <c r="R310" s="40"/>
      <c r="S310" s="40"/>
      <c r="T310" s="40"/>
      <c r="U310" s="318"/>
      <c r="V310" s="330"/>
      <c r="W310" s="317" t="str">
        <f t="shared" si="166"/>
        <v>0</v>
      </c>
      <c r="X310" s="101"/>
      <c r="Y310" s="40"/>
      <c r="Z310" s="41"/>
      <c r="AA310" s="40"/>
      <c r="AB310" s="40"/>
      <c r="AC310" s="40"/>
      <c r="AD310" s="40" t="str">
        <f t="shared" si="183"/>
        <v/>
      </c>
      <c r="AE310" s="186"/>
      <c r="AF310" s="106" t="str">
        <f t="shared" si="182"/>
        <v>0</v>
      </c>
      <c r="AG310" s="99">
        <f t="shared" si="178"/>
        <v>0</v>
      </c>
      <c r="AH310" s="105" t="str">
        <f t="shared" si="179"/>
        <v>0</v>
      </c>
      <c r="AI310" s="106" t="str">
        <f t="shared" si="167"/>
        <v>0</v>
      </c>
      <c r="AJ310" s="99" t="str">
        <f t="shared" si="168"/>
        <v/>
      </c>
      <c r="AK310" s="1" t="str">
        <f t="shared" si="169"/>
        <v/>
      </c>
      <c r="AL310" s="1" t="str">
        <f t="shared" si="170"/>
        <v/>
      </c>
      <c r="AM310" s="1" t="str">
        <f t="shared" si="171"/>
        <v/>
      </c>
      <c r="AN310" s="164" t="str">
        <f t="shared" si="172"/>
        <v/>
      </c>
      <c r="AO310" s="337">
        <f t="shared" si="173"/>
        <v>0</v>
      </c>
      <c r="AP310" s="259"/>
      <c r="AQ310" s="273">
        <f t="shared" si="174"/>
        <v>0</v>
      </c>
      <c r="DF310" s="104">
        <f t="shared" si="151"/>
        <v>0</v>
      </c>
      <c r="DG310" s="39" t="str">
        <f t="shared" si="180"/>
        <v/>
      </c>
      <c r="DH310" s="39" t="str">
        <f t="shared" si="181"/>
        <v/>
      </c>
      <c r="DJ310" s="98">
        <f t="shared" si="150"/>
        <v>0</v>
      </c>
      <c r="DK310" s="93" t="e">
        <f>VLOOKUP(H310,'PORT PRODUCTIVITY 1'!$A$25:$G$83,2,FALSE)</f>
        <v>#N/A</v>
      </c>
      <c r="DL310" s="97" t="str">
        <f t="shared" si="156"/>
        <v/>
      </c>
      <c r="DM310" s="97" t="str">
        <f t="shared" si="157"/>
        <v/>
      </c>
      <c r="DN310" s="97" t="str">
        <f t="shared" si="158"/>
        <v/>
      </c>
      <c r="DO310" s="97" t="str">
        <f t="shared" si="159"/>
        <v/>
      </c>
      <c r="DP310" s="94" t="e">
        <f>VLOOKUP(H310,'PORT PRODUCTIVITY 1'!$A$25:$G$83,3,FALSE)</f>
        <v>#N/A</v>
      </c>
      <c r="DQ310" s="276" t="str">
        <f t="shared" si="160"/>
        <v/>
      </c>
      <c r="DR310" s="276" t="str">
        <f t="shared" si="161"/>
        <v/>
      </c>
      <c r="DS310" s="276" t="str">
        <f t="shared" si="162"/>
        <v/>
      </c>
      <c r="DT310" s="276" t="str">
        <f t="shared" si="163"/>
        <v/>
      </c>
      <c r="DU310" s="276" t="str">
        <f t="shared" si="164"/>
        <v/>
      </c>
      <c r="DV310" s="276" t="str">
        <f t="shared" si="165"/>
        <v/>
      </c>
      <c r="DW310" s="277" t="str">
        <f t="shared" si="152"/>
        <v/>
      </c>
      <c r="DX310" s="278" t="str">
        <f t="shared" si="153"/>
        <v>0</v>
      </c>
      <c r="DY310" s="279" t="str">
        <f t="shared" si="154"/>
        <v>0</v>
      </c>
      <c r="DZ310" s="280" t="str">
        <f t="shared" si="155"/>
        <v/>
      </c>
      <c r="EA310" s="335">
        <f t="shared" si="175"/>
        <v>0</v>
      </c>
      <c r="EB310" s="335">
        <f t="shared" si="176"/>
        <v>0</v>
      </c>
      <c r="EC310" s="335">
        <f t="shared" si="177"/>
        <v>0</v>
      </c>
    </row>
    <row r="311" spans="2:133" ht="27.75" customHeight="1" thickBot="1">
      <c r="B311" s="39"/>
      <c r="C311" s="146"/>
      <c r="D311" s="57"/>
      <c r="E311" s="43"/>
      <c r="F311" s="74"/>
      <c r="G311" s="74"/>
      <c r="H311" s="74"/>
      <c r="I311" s="74"/>
      <c r="J311" s="74"/>
      <c r="K311" s="37"/>
      <c r="L311" s="39"/>
      <c r="M311" s="40"/>
      <c r="N311" s="40"/>
      <c r="O311" s="22"/>
      <c r="P311" s="22"/>
      <c r="Q311" s="42"/>
      <c r="R311" s="40"/>
      <c r="S311" s="40"/>
      <c r="T311" s="40"/>
      <c r="U311" s="318"/>
      <c r="V311" s="330"/>
      <c r="W311" s="317" t="str">
        <f t="shared" si="166"/>
        <v>0</v>
      </c>
      <c r="X311" s="101"/>
      <c r="Y311" s="40"/>
      <c r="Z311" s="41"/>
      <c r="AA311" s="40"/>
      <c r="AB311" s="40"/>
      <c r="AC311" s="40"/>
      <c r="AD311" s="40" t="str">
        <f t="shared" si="183"/>
        <v/>
      </c>
      <c r="AE311" s="186"/>
      <c r="AF311" s="106" t="str">
        <f t="shared" si="182"/>
        <v>0</v>
      </c>
      <c r="AG311" s="99">
        <f t="shared" si="178"/>
        <v>0</v>
      </c>
      <c r="AH311" s="105" t="str">
        <f t="shared" si="179"/>
        <v>0</v>
      </c>
      <c r="AI311" s="106" t="str">
        <f t="shared" si="167"/>
        <v>0</v>
      </c>
      <c r="AJ311" s="99" t="str">
        <f t="shared" si="168"/>
        <v/>
      </c>
      <c r="AK311" s="1" t="str">
        <f t="shared" si="169"/>
        <v/>
      </c>
      <c r="AL311" s="1" t="str">
        <f t="shared" si="170"/>
        <v/>
      </c>
      <c r="AM311" s="1" t="str">
        <f t="shared" si="171"/>
        <v/>
      </c>
      <c r="AN311" s="164" t="str">
        <f t="shared" si="172"/>
        <v/>
      </c>
      <c r="AO311" s="337">
        <f t="shared" si="173"/>
        <v>0</v>
      </c>
      <c r="AP311" s="259"/>
      <c r="AQ311" s="273">
        <f t="shared" si="174"/>
        <v>0</v>
      </c>
      <c r="DF311" s="104">
        <f t="shared" si="151"/>
        <v>0</v>
      </c>
      <c r="DG311" s="39" t="str">
        <f t="shared" si="180"/>
        <v/>
      </c>
      <c r="DH311" s="39" t="str">
        <f t="shared" si="181"/>
        <v/>
      </c>
      <c r="DJ311" s="98">
        <f t="shared" si="150"/>
        <v>0</v>
      </c>
      <c r="DK311" s="93" t="e">
        <f>VLOOKUP(H311,'PORT PRODUCTIVITY 1'!$A$25:$G$83,2,FALSE)</f>
        <v>#N/A</v>
      </c>
      <c r="DL311" s="97" t="str">
        <f t="shared" si="156"/>
        <v/>
      </c>
      <c r="DM311" s="97" t="str">
        <f t="shared" si="157"/>
        <v/>
      </c>
      <c r="DN311" s="97" t="str">
        <f t="shared" si="158"/>
        <v/>
      </c>
      <c r="DO311" s="97" t="str">
        <f t="shared" si="159"/>
        <v/>
      </c>
      <c r="DP311" s="94" t="e">
        <f>VLOOKUP(H311,'PORT PRODUCTIVITY 1'!$A$25:$G$83,3,FALSE)</f>
        <v>#N/A</v>
      </c>
      <c r="DQ311" s="276" t="str">
        <f t="shared" si="160"/>
        <v/>
      </c>
      <c r="DR311" s="276" t="str">
        <f t="shared" si="161"/>
        <v/>
      </c>
      <c r="DS311" s="276" t="str">
        <f t="shared" si="162"/>
        <v/>
      </c>
      <c r="DT311" s="276" t="str">
        <f t="shared" si="163"/>
        <v/>
      </c>
      <c r="DU311" s="276" t="str">
        <f t="shared" si="164"/>
        <v/>
      </c>
      <c r="DV311" s="276" t="str">
        <f t="shared" si="165"/>
        <v/>
      </c>
      <c r="DW311" s="277" t="str">
        <f t="shared" si="152"/>
        <v/>
      </c>
      <c r="DX311" s="278" t="str">
        <f t="shared" si="153"/>
        <v>0</v>
      </c>
      <c r="DY311" s="279" t="str">
        <f t="shared" si="154"/>
        <v>0</v>
      </c>
      <c r="DZ311" s="280" t="str">
        <f t="shared" si="155"/>
        <v/>
      </c>
      <c r="EA311" s="335">
        <f t="shared" si="175"/>
        <v>0</v>
      </c>
      <c r="EB311" s="335">
        <f t="shared" si="176"/>
        <v>0</v>
      </c>
      <c r="EC311" s="335">
        <f t="shared" si="177"/>
        <v>0</v>
      </c>
    </row>
    <row r="312" spans="2:133" ht="27.75" customHeight="1" thickBot="1">
      <c r="B312" s="39"/>
      <c r="C312" s="146"/>
      <c r="D312" s="57"/>
      <c r="E312" s="43"/>
      <c r="F312" s="74"/>
      <c r="G312" s="74"/>
      <c r="H312" s="39"/>
      <c r="I312" s="37"/>
      <c r="J312" s="37"/>
      <c r="K312" s="37"/>
      <c r="L312" s="39"/>
      <c r="M312" s="40"/>
      <c r="N312" s="40"/>
      <c r="O312" s="22"/>
      <c r="P312" s="22"/>
      <c r="Q312" s="42"/>
      <c r="R312" s="40"/>
      <c r="S312" s="40"/>
      <c r="T312" s="40"/>
      <c r="U312" s="318"/>
      <c r="V312" s="330"/>
      <c r="W312" s="317" t="str">
        <f t="shared" si="166"/>
        <v>0</v>
      </c>
      <c r="X312" s="101"/>
      <c r="Y312" s="40"/>
      <c r="Z312" s="41"/>
      <c r="AA312" s="40"/>
      <c r="AB312" s="40"/>
      <c r="AC312" s="40"/>
      <c r="AD312" s="40" t="str">
        <f t="shared" si="183"/>
        <v/>
      </c>
      <c r="AE312" s="186"/>
      <c r="AF312" s="106" t="str">
        <f t="shared" si="182"/>
        <v>0</v>
      </c>
      <c r="AG312" s="99">
        <f t="shared" si="178"/>
        <v>0</v>
      </c>
      <c r="AH312" s="105" t="str">
        <f t="shared" si="179"/>
        <v>0</v>
      </c>
      <c r="AI312" s="106" t="str">
        <f t="shared" si="167"/>
        <v>0</v>
      </c>
      <c r="AJ312" s="99" t="str">
        <f t="shared" si="168"/>
        <v/>
      </c>
      <c r="AK312" s="1" t="str">
        <f t="shared" si="169"/>
        <v/>
      </c>
      <c r="AL312" s="1" t="str">
        <f t="shared" si="170"/>
        <v/>
      </c>
      <c r="AM312" s="1" t="str">
        <f t="shared" si="171"/>
        <v/>
      </c>
      <c r="AN312" s="164" t="str">
        <f t="shared" si="172"/>
        <v/>
      </c>
      <c r="AO312" s="337">
        <f t="shared" si="173"/>
        <v>0</v>
      </c>
      <c r="AP312" s="259"/>
      <c r="AQ312" s="273">
        <f t="shared" si="174"/>
        <v>0</v>
      </c>
      <c r="DF312" s="104">
        <f t="shared" si="151"/>
        <v>0</v>
      </c>
      <c r="DG312" s="39" t="str">
        <f t="shared" si="180"/>
        <v/>
      </c>
      <c r="DH312" s="39" t="str">
        <f t="shared" si="181"/>
        <v/>
      </c>
      <c r="DJ312" s="98">
        <f t="shared" si="150"/>
        <v>0</v>
      </c>
      <c r="DK312" s="93" t="e">
        <f>VLOOKUP(H312,'PORT PRODUCTIVITY 1'!$A$25:$G$83,2,FALSE)</f>
        <v>#N/A</v>
      </c>
      <c r="DL312" s="97" t="str">
        <f t="shared" si="156"/>
        <v/>
      </c>
      <c r="DM312" s="97" t="str">
        <f t="shared" si="157"/>
        <v/>
      </c>
      <c r="DN312" s="97" t="str">
        <f t="shared" si="158"/>
        <v/>
      </c>
      <c r="DO312" s="97" t="str">
        <f t="shared" si="159"/>
        <v/>
      </c>
      <c r="DP312" s="94" t="e">
        <f>VLOOKUP(H312,'PORT PRODUCTIVITY 1'!$A$25:$G$83,3,FALSE)</f>
        <v>#N/A</v>
      </c>
      <c r="DQ312" s="276" t="str">
        <f t="shared" si="160"/>
        <v/>
      </c>
      <c r="DR312" s="276" t="str">
        <f t="shared" si="161"/>
        <v/>
      </c>
      <c r="DS312" s="276" t="str">
        <f t="shared" si="162"/>
        <v/>
      </c>
      <c r="DT312" s="276" t="str">
        <f t="shared" si="163"/>
        <v/>
      </c>
      <c r="DU312" s="276" t="str">
        <f t="shared" si="164"/>
        <v/>
      </c>
      <c r="DV312" s="276" t="str">
        <f t="shared" si="165"/>
        <v/>
      </c>
      <c r="DW312" s="277" t="str">
        <f t="shared" si="152"/>
        <v/>
      </c>
      <c r="DX312" s="278" t="str">
        <f t="shared" si="153"/>
        <v>0</v>
      </c>
      <c r="DY312" s="279" t="str">
        <f t="shared" si="154"/>
        <v>0</v>
      </c>
      <c r="DZ312" s="280" t="str">
        <f t="shared" si="155"/>
        <v/>
      </c>
      <c r="EA312" s="335">
        <f t="shared" si="175"/>
        <v>0</v>
      </c>
      <c r="EB312" s="335">
        <f t="shared" si="176"/>
        <v>0</v>
      </c>
      <c r="EC312" s="335">
        <f t="shared" si="177"/>
        <v>0</v>
      </c>
    </row>
    <row r="313" spans="2:133" ht="27.75" customHeight="1" thickBot="1">
      <c r="B313" s="39"/>
      <c r="C313" s="146"/>
      <c r="D313" s="57"/>
      <c r="E313" s="43"/>
      <c r="F313" s="74"/>
      <c r="G313" s="74"/>
      <c r="H313" s="39"/>
      <c r="I313" s="37"/>
      <c r="J313" s="37"/>
      <c r="K313" s="37"/>
      <c r="L313" s="37"/>
      <c r="M313" s="37"/>
      <c r="N313" s="37"/>
      <c r="O313" s="22"/>
      <c r="P313" s="22"/>
      <c r="Q313" s="42"/>
      <c r="R313" s="39"/>
      <c r="S313" s="39"/>
      <c r="T313" s="39"/>
      <c r="U313" s="321"/>
      <c r="V313" s="330"/>
      <c r="W313" s="317" t="str">
        <f t="shared" si="166"/>
        <v>0</v>
      </c>
      <c r="X313" s="101"/>
      <c r="Y313" s="40"/>
      <c r="Z313" s="41"/>
      <c r="AA313" s="40"/>
      <c r="AB313" s="40"/>
      <c r="AC313" s="40"/>
      <c r="AD313" s="40" t="str">
        <f t="shared" si="183"/>
        <v/>
      </c>
      <c r="AE313" s="186"/>
      <c r="AF313" s="106" t="str">
        <f t="shared" si="182"/>
        <v>0</v>
      </c>
      <c r="AG313" s="99">
        <f t="shared" si="178"/>
        <v>0</v>
      </c>
      <c r="AH313" s="105" t="str">
        <f t="shared" si="179"/>
        <v>0</v>
      </c>
      <c r="AI313" s="106" t="str">
        <f t="shared" si="167"/>
        <v>0</v>
      </c>
      <c r="AJ313" s="99" t="str">
        <f t="shared" si="168"/>
        <v/>
      </c>
      <c r="AK313" s="1" t="str">
        <f t="shared" si="169"/>
        <v/>
      </c>
      <c r="AL313" s="1" t="str">
        <f t="shared" si="170"/>
        <v/>
      </c>
      <c r="AM313" s="1" t="str">
        <f t="shared" si="171"/>
        <v/>
      </c>
      <c r="AN313" s="164" t="str">
        <f t="shared" si="172"/>
        <v/>
      </c>
      <c r="AO313" s="337">
        <f t="shared" si="173"/>
        <v>0</v>
      </c>
      <c r="AP313" s="259"/>
      <c r="AQ313" s="273">
        <f t="shared" si="174"/>
        <v>0</v>
      </c>
      <c r="DF313" s="104">
        <f t="shared" si="151"/>
        <v>0</v>
      </c>
      <c r="DG313" s="39" t="str">
        <f t="shared" si="180"/>
        <v/>
      </c>
      <c r="DH313" s="39" t="str">
        <f t="shared" si="181"/>
        <v/>
      </c>
      <c r="DJ313" s="98">
        <f t="shared" si="150"/>
        <v>0</v>
      </c>
      <c r="DK313" s="93" t="e">
        <f>VLOOKUP(H313,'PORT PRODUCTIVITY 1'!$A$25:$G$83,2,FALSE)</f>
        <v>#N/A</v>
      </c>
      <c r="DL313" s="97" t="str">
        <f t="shared" si="156"/>
        <v/>
      </c>
      <c r="DM313" s="97" t="str">
        <f t="shared" si="157"/>
        <v/>
      </c>
      <c r="DN313" s="97" t="str">
        <f t="shared" si="158"/>
        <v/>
      </c>
      <c r="DO313" s="97" t="str">
        <f t="shared" si="159"/>
        <v/>
      </c>
      <c r="DP313" s="94" t="e">
        <f>VLOOKUP(H313,'PORT PRODUCTIVITY 1'!$A$25:$G$83,3,FALSE)</f>
        <v>#N/A</v>
      </c>
      <c r="DQ313" s="276" t="str">
        <f t="shared" si="160"/>
        <v/>
      </c>
      <c r="DR313" s="276" t="str">
        <f t="shared" si="161"/>
        <v/>
      </c>
      <c r="DS313" s="276" t="str">
        <f t="shared" si="162"/>
        <v/>
      </c>
      <c r="DT313" s="276" t="str">
        <f t="shared" si="163"/>
        <v/>
      </c>
      <c r="DU313" s="276" t="str">
        <f t="shared" si="164"/>
        <v/>
      </c>
      <c r="DV313" s="276" t="str">
        <f t="shared" si="165"/>
        <v/>
      </c>
      <c r="DW313" s="277" t="str">
        <f t="shared" si="152"/>
        <v/>
      </c>
      <c r="DX313" s="278" t="str">
        <f t="shared" si="153"/>
        <v>0</v>
      </c>
      <c r="DY313" s="279" t="str">
        <f t="shared" si="154"/>
        <v>0</v>
      </c>
      <c r="DZ313" s="280" t="str">
        <f t="shared" si="155"/>
        <v/>
      </c>
      <c r="EA313" s="335">
        <f t="shared" si="175"/>
        <v>0</v>
      </c>
      <c r="EB313" s="335">
        <f t="shared" si="176"/>
        <v>0</v>
      </c>
      <c r="EC313" s="335">
        <f t="shared" si="177"/>
        <v>0</v>
      </c>
    </row>
    <row r="314" spans="2:133" ht="27.75" customHeight="1" thickBot="1">
      <c r="B314" s="39"/>
      <c r="C314" s="146"/>
      <c r="D314" s="57"/>
      <c r="E314" s="43"/>
      <c r="F314" s="74"/>
      <c r="G314" s="74"/>
      <c r="H314" s="39"/>
      <c r="I314" s="37"/>
      <c r="J314" s="37"/>
      <c r="K314" s="37"/>
      <c r="L314" s="37"/>
      <c r="M314" s="37"/>
      <c r="N314" s="37"/>
      <c r="O314" s="22"/>
      <c r="P314" s="22"/>
      <c r="Q314" s="42"/>
      <c r="R314" s="39"/>
      <c r="S314" s="39"/>
      <c r="T314" s="39"/>
      <c r="U314" s="321"/>
      <c r="V314" s="330"/>
      <c r="W314" s="317" t="str">
        <f t="shared" si="166"/>
        <v>0</v>
      </c>
      <c r="X314" s="101"/>
      <c r="Y314" s="40"/>
      <c r="Z314" s="41"/>
      <c r="AA314" s="40"/>
      <c r="AB314" s="40"/>
      <c r="AC314" s="40"/>
      <c r="AD314" s="40" t="str">
        <f t="shared" si="183"/>
        <v/>
      </c>
      <c r="AE314" s="186"/>
      <c r="AF314" s="106" t="str">
        <f t="shared" si="182"/>
        <v>0</v>
      </c>
      <c r="AG314" s="99">
        <f t="shared" si="178"/>
        <v>0</v>
      </c>
      <c r="AH314" s="105" t="str">
        <f t="shared" si="179"/>
        <v>0</v>
      </c>
      <c r="AI314" s="106" t="str">
        <f t="shared" si="167"/>
        <v>0</v>
      </c>
      <c r="AJ314" s="99" t="str">
        <f t="shared" si="168"/>
        <v/>
      </c>
      <c r="AK314" s="1" t="str">
        <f t="shared" si="169"/>
        <v/>
      </c>
      <c r="AL314" s="1" t="str">
        <f t="shared" si="170"/>
        <v/>
      </c>
      <c r="AM314" s="1" t="str">
        <f t="shared" si="171"/>
        <v/>
      </c>
      <c r="AN314" s="164" t="str">
        <f t="shared" si="172"/>
        <v/>
      </c>
      <c r="AO314" s="337">
        <f t="shared" si="173"/>
        <v>0</v>
      </c>
      <c r="AP314" s="259"/>
      <c r="AQ314" s="273">
        <f t="shared" si="174"/>
        <v>0</v>
      </c>
      <c r="DF314" s="104">
        <f t="shared" si="151"/>
        <v>0</v>
      </c>
      <c r="DG314" s="39" t="str">
        <f t="shared" si="180"/>
        <v/>
      </c>
      <c r="DH314" s="39" t="str">
        <f t="shared" si="181"/>
        <v/>
      </c>
      <c r="DJ314" s="98">
        <f t="shared" si="150"/>
        <v>0</v>
      </c>
      <c r="DK314" s="93" t="e">
        <f>VLOOKUP(H314,'PORT PRODUCTIVITY 1'!$A$25:$G$83,2,FALSE)</f>
        <v>#N/A</v>
      </c>
      <c r="DL314" s="97" t="str">
        <f t="shared" si="156"/>
        <v/>
      </c>
      <c r="DM314" s="97" t="str">
        <f t="shared" si="157"/>
        <v/>
      </c>
      <c r="DN314" s="97" t="str">
        <f t="shared" si="158"/>
        <v/>
      </c>
      <c r="DO314" s="97" t="str">
        <f t="shared" si="159"/>
        <v/>
      </c>
      <c r="DP314" s="94" t="e">
        <f>VLOOKUP(H314,'PORT PRODUCTIVITY 1'!$A$25:$G$83,3,FALSE)</f>
        <v>#N/A</v>
      </c>
      <c r="DQ314" s="276" t="str">
        <f t="shared" si="160"/>
        <v/>
      </c>
      <c r="DR314" s="276" t="str">
        <f t="shared" si="161"/>
        <v/>
      </c>
      <c r="DS314" s="276" t="str">
        <f t="shared" si="162"/>
        <v/>
      </c>
      <c r="DT314" s="276" t="str">
        <f t="shared" si="163"/>
        <v/>
      </c>
      <c r="DU314" s="276" t="str">
        <f t="shared" si="164"/>
        <v/>
      </c>
      <c r="DV314" s="276" t="str">
        <f t="shared" si="165"/>
        <v/>
      </c>
      <c r="DW314" s="277" t="str">
        <f t="shared" si="152"/>
        <v/>
      </c>
      <c r="DX314" s="278" t="str">
        <f t="shared" si="153"/>
        <v>0</v>
      </c>
      <c r="DY314" s="279" t="str">
        <f t="shared" si="154"/>
        <v>0</v>
      </c>
      <c r="DZ314" s="280" t="str">
        <f t="shared" si="155"/>
        <v/>
      </c>
      <c r="EA314" s="335">
        <f t="shared" si="175"/>
        <v>0</v>
      </c>
      <c r="EB314" s="335">
        <f t="shared" si="176"/>
        <v>0</v>
      </c>
      <c r="EC314" s="335">
        <f t="shared" si="177"/>
        <v>0</v>
      </c>
    </row>
    <row r="315" spans="2:133" ht="27.75" customHeight="1" thickBot="1">
      <c r="B315" s="39"/>
      <c r="C315" s="146"/>
      <c r="D315" s="57"/>
      <c r="E315" s="43"/>
      <c r="F315" s="74"/>
      <c r="G315" s="74"/>
      <c r="H315" s="39"/>
      <c r="I315" s="37"/>
      <c r="J315" s="37"/>
      <c r="K315" s="37"/>
      <c r="L315" s="37"/>
      <c r="M315" s="37"/>
      <c r="N315" s="37"/>
      <c r="O315" s="22"/>
      <c r="P315" s="22"/>
      <c r="Q315" s="42"/>
      <c r="R315" s="39"/>
      <c r="S315" s="39"/>
      <c r="T315" s="39"/>
      <c r="U315" s="321"/>
      <c r="V315" s="330"/>
      <c r="W315" s="317" t="str">
        <f t="shared" si="166"/>
        <v>0</v>
      </c>
      <c r="X315" s="101"/>
      <c r="Y315" s="40"/>
      <c r="Z315" s="41"/>
      <c r="AA315" s="40"/>
      <c r="AB315" s="40"/>
      <c r="AC315" s="40"/>
      <c r="AD315" s="40" t="str">
        <f t="shared" si="183"/>
        <v/>
      </c>
      <c r="AE315" s="186"/>
      <c r="AF315" s="106" t="str">
        <f t="shared" si="182"/>
        <v>0</v>
      </c>
      <c r="AG315" s="99">
        <f t="shared" si="178"/>
        <v>0</v>
      </c>
      <c r="AH315" s="105" t="str">
        <f t="shared" si="179"/>
        <v>0</v>
      </c>
      <c r="AI315" s="106" t="str">
        <f t="shared" si="167"/>
        <v>0</v>
      </c>
      <c r="AJ315" s="99" t="str">
        <f t="shared" si="168"/>
        <v/>
      </c>
      <c r="AK315" s="1" t="str">
        <f t="shared" si="169"/>
        <v/>
      </c>
      <c r="AL315" s="1" t="str">
        <f t="shared" si="170"/>
        <v/>
      </c>
      <c r="AM315" s="1" t="str">
        <f t="shared" si="171"/>
        <v/>
      </c>
      <c r="AN315" s="164" t="str">
        <f t="shared" si="172"/>
        <v/>
      </c>
      <c r="AO315" s="337">
        <f t="shared" si="173"/>
        <v>0</v>
      </c>
      <c r="AP315" s="259"/>
      <c r="AQ315" s="273">
        <f t="shared" si="174"/>
        <v>0</v>
      </c>
      <c r="DF315" s="104">
        <f t="shared" si="151"/>
        <v>0</v>
      </c>
      <c r="DG315" s="39" t="str">
        <f t="shared" si="180"/>
        <v/>
      </c>
      <c r="DH315" s="39" t="str">
        <f t="shared" si="181"/>
        <v/>
      </c>
      <c r="DJ315" s="98">
        <f t="shared" si="150"/>
        <v>0</v>
      </c>
      <c r="DK315" s="93" t="e">
        <f>VLOOKUP(H315,'PORT PRODUCTIVITY 1'!$A$25:$G$83,2,FALSE)</f>
        <v>#N/A</v>
      </c>
      <c r="DL315" s="97" t="str">
        <f t="shared" si="156"/>
        <v/>
      </c>
      <c r="DM315" s="97" t="str">
        <f t="shared" si="157"/>
        <v/>
      </c>
      <c r="DN315" s="97" t="str">
        <f t="shared" si="158"/>
        <v/>
      </c>
      <c r="DO315" s="97" t="str">
        <f t="shared" si="159"/>
        <v/>
      </c>
      <c r="DP315" s="94" t="e">
        <f>VLOOKUP(H315,'PORT PRODUCTIVITY 1'!$A$25:$G$83,3,FALSE)</f>
        <v>#N/A</v>
      </c>
      <c r="DQ315" s="276" t="str">
        <f t="shared" si="160"/>
        <v/>
      </c>
      <c r="DR315" s="276" t="str">
        <f t="shared" si="161"/>
        <v/>
      </c>
      <c r="DS315" s="276" t="str">
        <f t="shared" si="162"/>
        <v/>
      </c>
      <c r="DT315" s="276" t="str">
        <f t="shared" si="163"/>
        <v/>
      </c>
      <c r="DU315" s="276" t="str">
        <f t="shared" si="164"/>
        <v/>
      </c>
      <c r="DV315" s="276" t="str">
        <f t="shared" si="165"/>
        <v/>
      </c>
      <c r="DW315" s="277" t="str">
        <f t="shared" si="152"/>
        <v/>
      </c>
      <c r="DX315" s="278" t="str">
        <f t="shared" si="153"/>
        <v>0</v>
      </c>
      <c r="DY315" s="279" t="str">
        <f t="shared" si="154"/>
        <v>0</v>
      </c>
      <c r="DZ315" s="280" t="str">
        <f t="shared" si="155"/>
        <v/>
      </c>
      <c r="EA315" s="335">
        <f t="shared" si="175"/>
        <v>0</v>
      </c>
      <c r="EB315" s="335">
        <f t="shared" si="176"/>
        <v>0</v>
      </c>
      <c r="EC315" s="335">
        <f t="shared" si="177"/>
        <v>0</v>
      </c>
    </row>
    <row r="316" spans="2:133" ht="27.75" customHeight="1" thickBot="1">
      <c r="B316" s="39"/>
      <c r="C316" s="146"/>
      <c r="D316" s="57"/>
      <c r="E316" s="43"/>
      <c r="F316" s="74"/>
      <c r="G316" s="74"/>
      <c r="H316" s="39"/>
      <c r="I316" s="37"/>
      <c r="J316" s="37"/>
      <c r="K316" s="37"/>
      <c r="L316" s="37"/>
      <c r="M316" s="37"/>
      <c r="N316" s="37"/>
      <c r="O316" s="22"/>
      <c r="P316" s="22"/>
      <c r="Q316" s="42"/>
      <c r="R316" s="39"/>
      <c r="S316" s="39"/>
      <c r="T316" s="39"/>
      <c r="U316" s="321"/>
      <c r="V316" s="330"/>
      <c r="W316" s="317" t="str">
        <f t="shared" si="166"/>
        <v>0</v>
      </c>
      <c r="X316" s="101"/>
      <c r="Y316" s="40"/>
      <c r="Z316" s="41"/>
      <c r="AA316" s="40"/>
      <c r="AB316" s="40"/>
      <c r="AC316" s="40"/>
      <c r="AD316" s="40" t="str">
        <f t="shared" si="183"/>
        <v/>
      </c>
      <c r="AE316" s="186"/>
      <c r="AF316" s="106" t="str">
        <f t="shared" si="182"/>
        <v>0</v>
      </c>
      <c r="AG316" s="99">
        <f t="shared" si="178"/>
        <v>0</v>
      </c>
      <c r="AH316" s="105" t="str">
        <f t="shared" si="179"/>
        <v>0</v>
      </c>
      <c r="AI316" s="106" t="str">
        <f t="shared" si="167"/>
        <v>0</v>
      </c>
      <c r="AJ316" s="99" t="str">
        <f t="shared" si="168"/>
        <v/>
      </c>
      <c r="AK316" s="1" t="str">
        <f t="shared" si="169"/>
        <v/>
      </c>
      <c r="AL316" s="1" t="str">
        <f t="shared" si="170"/>
        <v/>
      </c>
      <c r="AM316" s="1" t="str">
        <f t="shared" si="171"/>
        <v/>
      </c>
      <c r="AN316" s="164" t="str">
        <f t="shared" si="172"/>
        <v/>
      </c>
      <c r="AO316" s="337">
        <f t="shared" si="173"/>
        <v>0</v>
      </c>
      <c r="AP316" s="259"/>
      <c r="AQ316" s="273">
        <f t="shared" si="174"/>
        <v>0</v>
      </c>
      <c r="DF316" s="104">
        <f t="shared" si="151"/>
        <v>0</v>
      </c>
      <c r="DG316" s="39" t="str">
        <f t="shared" si="180"/>
        <v/>
      </c>
      <c r="DH316" s="39" t="str">
        <f t="shared" si="181"/>
        <v/>
      </c>
      <c r="DJ316" s="98">
        <f t="shared" si="150"/>
        <v>0</v>
      </c>
      <c r="DK316" s="93" t="e">
        <f>VLOOKUP(H316,'PORT PRODUCTIVITY 1'!$A$25:$G$83,2,FALSE)</f>
        <v>#N/A</v>
      </c>
      <c r="DL316" s="97" t="str">
        <f t="shared" si="156"/>
        <v/>
      </c>
      <c r="DM316" s="97" t="str">
        <f t="shared" si="157"/>
        <v/>
      </c>
      <c r="DN316" s="97" t="str">
        <f t="shared" si="158"/>
        <v/>
      </c>
      <c r="DO316" s="97" t="str">
        <f t="shared" si="159"/>
        <v/>
      </c>
      <c r="DP316" s="94" t="e">
        <f>VLOOKUP(H316,'PORT PRODUCTIVITY 1'!$A$25:$G$83,3,FALSE)</f>
        <v>#N/A</v>
      </c>
      <c r="DQ316" s="276" t="str">
        <f t="shared" si="160"/>
        <v/>
      </c>
      <c r="DR316" s="276" t="str">
        <f t="shared" si="161"/>
        <v/>
      </c>
      <c r="DS316" s="276" t="str">
        <f t="shared" si="162"/>
        <v/>
      </c>
      <c r="DT316" s="276" t="str">
        <f t="shared" si="163"/>
        <v/>
      </c>
      <c r="DU316" s="276" t="str">
        <f t="shared" si="164"/>
        <v/>
      </c>
      <c r="DV316" s="276" t="str">
        <f t="shared" si="165"/>
        <v/>
      </c>
      <c r="DW316" s="277" t="str">
        <f t="shared" si="152"/>
        <v/>
      </c>
      <c r="DX316" s="278" t="str">
        <f t="shared" si="153"/>
        <v>0</v>
      </c>
      <c r="DY316" s="279" t="str">
        <f t="shared" si="154"/>
        <v>0</v>
      </c>
      <c r="DZ316" s="280" t="str">
        <f t="shared" si="155"/>
        <v/>
      </c>
      <c r="EA316" s="335">
        <f t="shared" si="175"/>
        <v>0</v>
      </c>
      <c r="EB316" s="335">
        <f t="shared" si="176"/>
        <v>0</v>
      </c>
      <c r="EC316" s="335">
        <f t="shared" si="177"/>
        <v>0</v>
      </c>
    </row>
    <row r="317" spans="2:133" ht="27.75" customHeight="1" thickBot="1">
      <c r="B317" s="39"/>
      <c r="C317" s="146"/>
      <c r="D317" s="57"/>
      <c r="E317" s="43"/>
      <c r="F317" s="74"/>
      <c r="G317" s="74"/>
      <c r="H317" s="39"/>
      <c r="I317" s="37"/>
      <c r="J317" s="37"/>
      <c r="K317" s="37"/>
      <c r="L317" s="37"/>
      <c r="M317" s="37"/>
      <c r="N317" s="37"/>
      <c r="O317" s="22"/>
      <c r="P317" s="22"/>
      <c r="Q317" s="42"/>
      <c r="R317" s="39"/>
      <c r="S317" s="39"/>
      <c r="T317" s="39"/>
      <c r="U317" s="321"/>
      <c r="V317" s="330"/>
      <c r="W317" s="317" t="str">
        <f t="shared" si="166"/>
        <v>0</v>
      </c>
      <c r="X317" s="101"/>
      <c r="Y317" s="40"/>
      <c r="Z317" s="41"/>
      <c r="AA317" s="40"/>
      <c r="AB317" s="40"/>
      <c r="AC317" s="40"/>
      <c r="AD317" s="40" t="str">
        <f t="shared" si="183"/>
        <v/>
      </c>
      <c r="AE317" s="186"/>
      <c r="AF317" s="106" t="str">
        <f t="shared" si="182"/>
        <v>0</v>
      </c>
      <c r="AG317" s="99">
        <f t="shared" si="178"/>
        <v>0</v>
      </c>
      <c r="AH317" s="105" t="str">
        <f t="shared" si="179"/>
        <v>0</v>
      </c>
      <c r="AI317" s="106" t="str">
        <f t="shared" si="167"/>
        <v>0</v>
      </c>
      <c r="AJ317" s="99" t="str">
        <f t="shared" si="168"/>
        <v/>
      </c>
      <c r="AK317" s="1" t="str">
        <f t="shared" si="169"/>
        <v/>
      </c>
      <c r="AL317" s="1" t="str">
        <f t="shared" si="170"/>
        <v/>
      </c>
      <c r="AM317" s="1" t="str">
        <f t="shared" si="171"/>
        <v/>
      </c>
      <c r="AN317" s="164" t="str">
        <f t="shared" si="172"/>
        <v/>
      </c>
      <c r="AO317" s="337">
        <f t="shared" si="173"/>
        <v>0</v>
      </c>
      <c r="AP317" s="259"/>
      <c r="AQ317" s="273">
        <f t="shared" si="174"/>
        <v>0</v>
      </c>
      <c r="DF317" s="104">
        <f t="shared" si="151"/>
        <v>0</v>
      </c>
      <c r="DG317" s="39" t="str">
        <f t="shared" si="180"/>
        <v/>
      </c>
      <c r="DH317" s="39" t="str">
        <f t="shared" si="181"/>
        <v/>
      </c>
      <c r="DJ317" s="98">
        <f t="shared" ref="DJ317:DJ380" si="184">AG317</f>
        <v>0</v>
      </c>
      <c r="DK317" s="93" t="e">
        <f>VLOOKUP(H317,'PORT PRODUCTIVITY 1'!$A$25:$G$83,2,FALSE)</f>
        <v>#N/A</v>
      </c>
      <c r="DL317" s="97" t="str">
        <f t="shared" si="156"/>
        <v/>
      </c>
      <c r="DM317" s="97" t="str">
        <f t="shared" si="157"/>
        <v/>
      </c>
      <c r="DN317" s="97" t="str">
        <f t="shared" si="158"/>
        <v/>
      </c>
      <c r="DO317" s="97" t="str">
        <f t="shared" si="159"/>
        <v/>
      </c>
      <c r="DP317" s="94" t="e">
        <f>VLOOKUP(H317,'PORT PRODUCTIVITY 1'!$A$25:$G$83,3,FALSE)</f>
        <v>#N/A</v>
      </c>
      <c r="DQ317" s="276" t="str">
        <f t="shared" si="160"/>
        <v/>
      </c>
      <c r="DR317" s="276" t="str">
        <f t="shared" si="161"/>
        <v/>
      </c>
      <c r="DS317" s="276" t="str">
        <f t="shared" si="162"/>
        <v/>
      </c>
      <c r="DT317" s="276" t="str">
        <f t="shared" si="163"/>
        <v/>
      </c>
      <c r="DU317" s="276" t="str">
        <f t="shared" si="164"/>
        <v/>
      </c>
      <c r="DV317" s="276" t="str">
        <f t="shared" si="165"/>
        <v/>
      </c>
      <c r="DW317" s="277" t="str">
        <f t="shared" si="152"/>
        <v/>
      </c>
      <c r="DX317" s="278" t="str">
        <f t="shared" si="153"/>
        <v>0</v>
      </c>
      <c r="DY317" s="279" t="str">
        <f t="shared" si="154"/>
        <v>0</v>
      </c>
      <c r="DZ317" s="280" t="str">
        <f t="shared" si="155"/>
        <v/>
      </c>
      <c r="EA317" s="335">
        <f t="shared" si="175"/>
        <v>0</v>
      </c>
      <c r="EB317" s="335">
        <f t="shared" si="176"/>
        <v>0</v>
      </c>
      <c r="EC317" s="335">
        <f t="shared" si="177"/>
        <v>0</v>
      </c>
    </row>
    <row r="318" spans="2:133" ht="27.75" customHeight="1" thickBot="1">
      <c r="B318" s="39"/>
      <c r="C318" s="146"/>
      <c r="D318" s="57"/>
      <c r="E318" s="43"/>
      <c r="F318" s="74"/>
      <c r="G318" s="74"/>
      <c r="H318" s="39"/>
      <c r="I318" s="37"/>
      <c r="J318" s="37"/>
      <c r="K318" s="37"/>
      <c r="L318" s="37"/>
      <c r="M318" s="37"/>
      <c r="N318" s="37"/>
      <c r="O318" s="22"/>
      <c r="P318" s="22"/>
      <c r="Q318" s="42"/>
      <c r="R318" s="39"/>
      <c r="S318" s="39"/>
      <c r="T318" s="39"/>
      <c r="U318" s="321"/>
      <c r="V318" s="330"/>
      <c r="W318" s="317" t="str">
        <f t="shared" si="166"/>
        <v>0</v>
      </c>
      <c r="X318" s="101"/>
      <c r="Y318" s="40"/>
      <c r="Z318" s="41"/>
      <c r="AA318" s="40"/>
      <c r="AB318" s="40"/>
      <c r="AC318" s="40"/>
      <c r="AD318" s="40" t="str">
        <f t="shared" si="183"/>
        <v/>
      </c>
      <c r="AE318" s="186"/>
      <c r="AF318" s="106" t="str">
        <f t="shared" si="182"/>
        <v>0</v>
      </c>
      <c r="AG318" s="99">
        <f t="shared" si="178"/>
        <v>0</v>
      </c>
      <c r="AH318" s="105" t="str">
        <f t="shared" si="179"/>
        <v>0</v>
      </c>
      <c r="AI318" s="106" t="str">
        <f t="shared" si="167"/>
        <v>0</v>
      </c>
      <c r="AJ318" s="99" t="str">
        <f t="shared" si="168"/>
        <v/>
      </c>
      <c r="AK318" s="1" t="str">
        <f t="shared" si="169"/>
        <v/>
      </c>
      <c r="AL318" s="1" t="str">
        <f t="shared" si="170"/>
        <v/>
      </c>
      <c r="AM318" s="1" t="str">
        <f t="shared" si="171"/>
        <v/>
      </c>
      <c r="AN318" s="164" t="str">
        <f t="shared" si="172"/>
        <v/>
      </c>
      <c r="AO318" s="337">
        <f t="shared" si="173"/>
        <v>0</v>
      </c>
      <c r="AP318" s="259"/>
      <c r="AQ318" s="273">
        <f t="shared" si="174"/>
        <v>0</v>
      </c>
      <c r="DF318" s="104">
        <f t="shared" ref="DF318:DF381" si="185">SUM(DG318:DH318)</f>
        <v>0</v>
      </c>
      <c r="DG318" s="39" t="str">
        <f t="shared" si="180"/>
        <v/>
      </c>
      <c r="DH318" s="39" t="str">
        <f t="shared" si="181"/>
        <v/>
      </c>
      <c r="DJ318" s="98">
        <f t="shared" si="184"/>
        <v>0</v>
      </c>
      <c r="DK318" s="93" t="e">
        <f>VLOOKUP(H318,'PORT PRODUCTIVITY 1'!$A$25:$G$83,2,FALSE)</f>
        <v>#N/A</v>
      </c>
      <c r="DL318" s="97" t="str">
        <f t="shared" si="156"/>
        <v/>
      </c>
      <c r="DM318" s="97" t="str">
        <f t="shared" si="157"/>
        <v/>
      </c>
      <c r="DN318" s="97" t="str">
        <f t="shared" si="158"/>
        <v/>
      </c>
      <c r="DO318" s="97" t="str">
        <f t="shared" si="159"/>
        <v/>
      </c>
      <c r="DP318" s="94" t="e">
        <f>VLOOKUP(H318,'PORT PRODUCTIVITY 1'!$A$25:$G$83,3,FALSE)</f>
        <v>#N/A</v>
      </c>
      <c r="DQ318" s="276" t="str">
        <f t="shared" si="160"/>
        <v/>
      </c>
      <c r="DR318" s="276" t="str">
        <f t="shared" si="161"/>
        <v/>
      </c>
      <c r="DS318" s="276" t="str">
        <f t="shared" si="162"/>
        <v/>
      </c>
      <c r="DT318" s="276" t="str">
        <f t="shared" si="163"/>
        <v/>
      </c>
      <c r="DU318" s="276" t="str">
        <f t="shared" si="164"/>
        <v/>
      </c>
      <c r="DV318" s="276" t="str">
        <f t="shared" si="165"/>
        <v/>
      </c>
      <c r="DW318" s="277" t="str">
        <f t="shared" ref="DW318:DW381" si="186">IFERROR(AVERAGE(DQ318:DV318,DL318:DO318),"")</f>
        <v/>
      </c>
      <c r="DX318" s="278" t="str">
        <f t="shared" ref="DX318:DX381" si="187">IFERROR(STDEV(DL318:DO318)/10,"0")</f>
        <v>0</v>
      </c>
      <c r="DY318" s="279" t="str">
        <f t="shared" ref="DY318:DY381" si="188">IFERROR(STDEV(DQ318:DV318)/10,"0")</f>
        <v>0</v>
      </c>
      <c r="DZ318" s="280" t="str">
        <f t="shared" ref="DZ318:DZ381" si="189">IFERROR((STDEV(DL318:DO318,DQ318:DV318)/10),"")</f>
        <v/>
      </c>
      <c r="EA318" s="335">
        <f t="shared" si="175"/>
        <v>0</v>
      </c>
      <c r="EB318" s="335">
        <f t="shared" si="176"/>
        <v>0</v>
      </c>
      <c r="EC318" s="335">
        <f t="shared" si="177"/>
        <v>0</v>
      </c>
    </row>
    <row r="319" spans="2:133" ht="27.75" customHeight="1" thickBot="1">
      <c r="B319" s="39"/>
      <c r="C319" s="146"/>
      <c r="D319" s="57"/>
      <c r="E319" s="43"/>
      <c r="F319" s="74"/>
      <c r="G319" s="74"/>
      <c r="H319" s="39"/>
      <c r="I319" s="37"/>
      <c r="J319" s="37"/>
      <c r="K319" s="37"/>
      <c r="L319" s="37"/>
      <c r="M319" s="37"/>
      <c r="N319" s="37"/>
      <c r="O319" s="22"/>
      <c r="P319" s="22"/>
      <c r="Q319" s="42"/>
      <c r="R319" s="39"/>
      <c r="S319" s="39"/>
      <c r="T319" s="39"/>
      <c r="U319" s="321"/>
      <c r="V319" s="330"/>
      <c r="W319" s="317" t="str">
        <f t="shared" si="166"/>
        <v>0</v>
      </c>
      <c r="X319" s="101"/>
      <c r="Y319" s="40"/>
      <c r="Z319" s="41"/>
      <c r="AA319" s="40"/>
      <c r="AB319" s="40"/>
      <c r="AC319" s="40"/>
      <c r="AD319" s="40" t="str">
        <f t="shared" si="183"/>
        <v/>
      </c>
      <c r="AE319" s="186"/>
      <c r="AF319" s="106" t="str">
        <f t="shared" si="182"/>
        <v>0</v>
      </c>
      <c r="AG319" s="99">
        <f t="shared" si="178"/>
        <v>0</v>
      </c>
      <c r="AH319" s="105" t="str">
        <f t="shared" si="179"/>
        <v>0</v>
      </c>
      <c r="AI319" s="106" t="str">
        <f t="shared" si="167"/>
        <v>0</v>
      </c>
      <c r="AJ319" s="99" t="str">
        <f t="shared" si="168"/>
        <v/>
      </c>
      <c r="AK319" s="1" t="str">
        <f t="shared" si="169"/>
        <v/>
      </c>
      <c r="AL319" s="1" t="str">
        <f t="shared" si="170"/>
        <v/>
      </c>
      <c r="AM319" s="1" t="str">
        <f t="shared" si="171"/>
        <v/>
      </c>
      <c r="AN319" s="164" t="str">
        <f t="shared" si="172"/>
        <v/>
      </c>
      <c r="AO319" s="337">
        <f t="shared" si="173"/>
        <v>0</v>
      </c>
      <c r="AP319" s="259"/>
      <c r="AQ319" s="273">
        <f t="shared" si="174"/>
        <v>0</v>
      </c>
      <c r="DF319" s="104">
        <f t="shared" si="185"/>
        <v>0</v>
      </c>
      <c r="DG319" s="39" t="str">
        <f t="shared" si="180"/>
        <v/>
      </c>
      <c r="DH319" s="39" t="str">
        <f t="shared" si="181"/>
        <v/>
      </c>
      <c r="DJ319" s="98">
        <f t="shared" si="184"/>
        <v>0</v>
      </c>
      <c r="DK319" s="93" t="e">
        <f>VLOOKUP(H319,'PORT PRODUCTIVITY 1'!$A$25:$G$83,2,FALSE)</f>
        <v>#N/A</v>
      </c>
      <c r="DL319" s="97" t="str">
        <f t="shared" si="156"/>
        <v/>
      </c>
      <c r="DM319" s="97" t="str">
        <f t="shared" si="157"/>
        <v/>
      </c>
      <c r="DN319" s="97" t="str">
        <f t="shared" si="158"/>
        <v/>
      </c>
      <c r="DO319" s="97" t="str">
        <f t="shared" si="159"/>
        <v/>
      </c>
      <c r="DP319" s="94" t="e">
        <f>VLOOKUP(H319,'PORT PRODUCTIVITY 1'!$A$25:$G$83,3,FALSE)</f>
        <v>#N/A</v>
      </c>
      <c r="DQ319" s="276" t="str">
        <f t="shared" si="160"/>
        <v/>
      </c>
      <c r="DR319" s="276" t="str">
        <f t="shared" si="161"/>
        <v/>
      </c>
      <c r="DS319" s="276" t="str">
        <f t="shared" si="162"/>
        <v/>
      </c>
      <c r="DT319" s="276" t="str">
        <f t="shared" si="163"/>
        <v/>
      </c>
      <c r="DU319" s="276" t="str">
        <f t="shared" si="164"/>
        <v/>
      </c>
      <c r="DV319" s="276" t="str">
        <f t="shared" si="165"/>
        <v/>
      </c>
      <c r="DW319" s="277" t="str">
        <f t="shared" si="186"/>
        <v/>
      </c>
      <c r="DX319" s="278" t="str">
        <f t="shared" si="187"/>
        <v>0</v>
      </c>
      <c r="DY319" s="279" t="str">
        <f t="shared" si="188"/>
        <v>0</v>
      </c>
      <c r="DZ319" s="280" t="str">
        <f t="shared" si="189"/>
        <v/>
      </c>
      <c r="EA319" s="335">
        <f t="shared" si="175"/>
        <v>0</v>
      </c>
      <c r="EB319" s="335">
        <f t="shared" si="176"/>
        <v>0</v>
      </c>
      <c r="EC319" s="335">
        <f t="shared" si="177"/>
        <v>0</v>
      </c>
    </row>
    <row r="320" spans="2:133" ht="27.75" customHeight="1" thickBot="1">
      <c r="B320" s="39"/>
      <c r="C320" s="146"/>
      <c r="D320" s="57"/>
      <c r="E320" s="43"/>
      <c r="F320" s="74"/>
      <c r="G320" s="74"/>
      <c r="H320" s="39"/>
      <c r="I320" s="37"/>
      <c r="J320" s="37"/>
      <c r="K320" s="37"/>
      <c r="L320" s="37"/>
      <c r="M320" s="37"/>
      <c r="N320" s="37"/>
      <c r="O320" s="22"/>
      <c r="P320" s="22"/>
      <c r="Q320" s="42"/>
      <c r="R320" s="39"/>
      <c r="S320" s="39"/>
      <c r="T320" s="39"/>
      <c r="U320" s="321"/>
      <c r="V320" s="330"/>
      <c r="W320" s="317" t="str">
        <f t="shared" si="166"/>
        <v>0</v>
      </c>
      <c r="X320" s="101"/>
      <c r="Y320" s="40"/>
      <c r="Z320" s="41"/>
      <c r="AA320" s="40"/>
      <c r="AB320" s="40"/>
      <c r="AC320" s="40"/>
      <c r="AD320" s="40" t="str">
        <f t="shared" si="183"/>
        <v/>
      </c>
      <c r="AE320" s="186"/>
      <c r="AF320" s="106" t="str">
        <f t="shared" si="182"/>
        <v>0</v>
      </c>
      <c r="AG320" s="99">
        <f t="shared" si="178"/>
        <v>0</v>
      </c>
      <c r="AH320" s="105" t="str">
        <f t="shared" si="179"/>
        <v>0</v>
      </c>
      <c r="AI320" s="106" t="str">
        <f t="shared" si="167"/>
        <v>0</v>
      </c>
      <c r="AJ320" s="99" t="str">
        <f t="shared" si="168"/>
        <v/>
      </c>
      <c r="AK320" s="1" t="str">
        <f t="shared" si="169"/>
        <v/>
      </c>
      <c r="AL320" s="1" t="str">
        <f t="shared" si="170"/>
        <v/>
      </c>
      <c r="AM320" s="1" t="str">
        <f t="shared" si="171"/>
        <v/>
      </c>
      <c r="AN320" s="164" t="str">
        <f t="shared" si="172"/>
        <v/>
      </c>
      <c r="AO320" s="337">
        <f t="shared" si="173"/>
        <v>0</v>
      </c>
      <c r="AP320" s="259"/>
      <c r="AQ320" s="273">
        <f t="shared" si="174"/>
        <v>0</v>
      </c>
      <c r="DF320" s="104">
        <f t="shared" si="185"/>
        <v>0</v>
      </c>
      <c r="DG320" s="39" t="str">
        <f t="shared" si="180"/>
        <v/>
      </c>
      <c r="DH320" s="39" t="str">
        <f t="shared" si="181"/>
        <v/>
      </c>
      <c r="DJ320" s="98">
        <f t="shared" si="184"/>
        <v>0</v>
      </c>
      <c r="DK320" s="93" t="e">
        <f>VLOOKUP(H320,'PORT PRODUCTIVITY 1'!$A$25:$G$83,2,FALSE)</f>
        <v>#N/A</v>
      </c>
      <c r="DL320" s="97" t="str">
        <f t="shared" si="156"/>
        <v/>
      </c>
      <c r="DM320" s="97" t="str">
        <f t="shared" si="157"/>
        <v/>
      </c>
      <c r="DN320" s="97" t="str">
        <f t="shared" si="158"/>
        <v/>
      </c>
      <c r="DO320" s="97" t="str">
        <f t="shared" si="159"/>
        <v/>
      </c>
      <c r="DP320" s="94" t="e">
        <f>VLOOKUP(H320,'PORT PRODUCTIVITY 1'!$A$25:$G$83,3,FALSE)</f>
        <v>#N/A</v>
      </c>
      <c r="DQ320" s="276" t="str">
        <f t="shared" si="160"/>
        <v/>
      </c>
      <c r="DR320" s="276" t="str">
        <f t="shared" si="161"/>
        <v/>
      </c>
      <c r="DS320" s="276" t="str">
        <f t="shared" si="162"/>
        <v/>
      </c>
      <c r="DT320" s="276" t="str">
        <f t="shared" si="163"/>
        <v/>
      </c>
      <c r="DU320" s="276" t="str">
        <f t="shared" si="164"/>
        <v/>
      </c>
      <c r="DV320" s="276" t="str">
        <f t="shared" si="165"/>
        <v/>
      </c>
      <c r="DW320" s="277" t="str">
        <f t="shared" si="186"/>
        <v/>
      </c>
      <c r="DX320" s="278" t="str">
        <f t="shared" si="187"/>
        <v>0</v>
      </c>
      <c r="DY320" s="279" t="str">
        <f t="shared" si="188"/>
        <v>0</v>
      </c>
      <c r="DZ320" s="280" t="str">
        <f t="shared" si="189"/>
        <v/>
      </c>
      <c r="EA320" s="335">
        <f t="shared" si="175"/>
        <v>0</v>
      </c>
      <c r="EB320" s="335">
        <f t="shared" si="176"/>
        <v>0</v>
      </c>
      <c r="EC320" s="335">
        <f t="shared" si="177"/>
        <v>0</v>
      </c>
    </row>
    <row r="321" spans="2:133" ht="27.75" customHeight="1" thickBot="1">
      <c r="B321" s="39"/>
      <c r="C321" s="146"/>
      <c r="D321" s="57"/>
      <c r="E321" s="43"/>
      <c r="F321" s="74"/>
      <c r="G321" s="74"/>
      <c r="H321" s="39"/>
      <c r="I321" s="37"/>
      <c r="J321" s="37"/>
      <c r="K321" s="37"/>
      <c r="L321" s="37"/>
      <c r="M321" s="37"/>
      <c r="N321" s="37"/>
      <c r="O321" s="22"/>
      <c r="P321" s="22"/>
      <c r="Q321" s="42"/>
      <c r="R321" s="39"/>
      <c r="S321" s="39"/>
      <c r="T321" s="39"/>
      <c r="U321" s="321"/>
      <c r="V321" s="330"/>
      <c r="W321" s="317" t="str">
        <f t="shared" si="166"/>
        <v>0</v>
      </c>
      <c r="X321" s="101"/>
      <c r="Y321" s="40"/>
      <c r="Z321" s="41"/>
      <c r="AA321" s="40"/>
      <c r="AB321" s="40"/>
      <c r="AC321" s="40"/>
      <c r="AD321" s="40" t="str">
        <f t="shared" si="183"/>
        <v/>
      </c>
      <c r="AE321" s="186"/>
      <c r="AF321" s="106" t="str">
        <f t="shared" si="182"/>
        <v>0</v>
      </c>
      <c r="AG321" s="99">
        <f t="shared" si="178"/>
        <v>0</v>
      </c>
      <c r="AH321" s="105" t="str">
        <f t="shared" si="179"/>
        <v>0</v>
      </c>
      <c r="AI321" s="106" t="str">
        <f t="shared" si="167"/>
        <v>0</v>
      </c>
      <c r="AJ321" s="99" t="str">
        <f t="shared" si="168"/>
        <v/>
      </c>
      <c r="AK321" s="1" t="str">
        <f t="shared" si="169"/>
        <v/>
      </c>
      <c r="AL321" s="1" t="str">
        <f t="shared" si="170"/>
        <v/>
      </c>
      <c r="AM321" s="1" t="str">
        <f t="shared" si="171"/>
        <v/>
      </c>
      <c r="AN321" s="164" t="str">
        <f t="shared" si="172"/>
        <v/>
      </c>
      <c r="AO321" s="337">
        <f t="shared" si="173"/>
        <v>0</v>
      </c>
      <c r="AP321" s="259"/>
      <c r="AQ321" s="273">
        <f t="shared" si="174"/>
        <v>0</v>
      </c>
      <c r="DF321" s="104">
        <f t="shared" si="185"/>
        <v>0</v>
      </c>
      <c r="DG321" s="39" t="str">
        <f t="shared" si="180"/>
        <v/>
      </c>
      <c r="DH321" s="39" t="str">
        <f t="shared" si="181"/>
        <v/>
      </c>
      <c r="DJ321" s="98">
        <f t="shared" si="184"/>
        <v>0</v>
      </c>
      <c r="DK321" s="93" t="e">
        <f>VLOOKUP(H321,'PORT PRODUCTIVITY 1'!$A$25:$G$83,2,FALSE)</f>
        <v>#N/A</v>
      </c>
      <c r="DL321" s="97" t="str">
        <f t="shared" si="156"/>
        <v/>
      </c>
      <c r="DM321" s="97" t="str">
        <f t="shared" si="157"/>
        <v/>
      </c>
      <c r="DN321" s="97" t="str">
        <f t="shared" si="158"/>
        <v/>
      </c>
      <c r="DO321" s="97" t="str">
        <f t="shared" si="159"/>
        <v/>
      </c>
      <c r="DP321" s="94" t="e">
        <f>VLOOKUP(H321,'PORT PRODUCTIVITY 1'!$A$25:$G$83,3,FALSE)</f>
        <v>#N/A</v>
      </c>
      <c r="DQ321" s="276" t="str">
        <f t="shared" si="160"/>
        <v/>
      </c>
      <c r="DR321" s="276" t="str">
        <f t="shared" si="161"/>
        <v/>
      </c>
      <c r="DS321" s="276" t="str">
        <f t="shared" si="162"/>
        <v/>
      </c>
      <c r="DT321" s="276" t="str">
        <f t="shared" si="163"/>
        <v/>
      </c>
      <c r="DU321" s="276" t="str">
        <f t="shared" si="164"/>
        <v/>
      </c>
      <c r="DV321" s="276" t="str">
        <f t="shared" si="165"/>
        <v/>
      </c>
      <c r="DW321" s="277" t="str">
        <f t="shared" si="186"/>
        <v/>
      </c>
      <c r="DX321" s="278" t="str">
        <f t="shared" si="187"/>
        <v>0</v>
      </c>
      <c r="DY321" s="279" t="str">
        <f t="shared" si="188"/>
        <v>0</v>
      </c>
      <c r="DZ321" s="280" t="str">
        <f t="shared" si="189"/>
        <v/>
      </c>
      <c r="EA321" s="335">
        <f t="shared" si="175"/>
        <v>0</v>
      </c>
      <c r="EB321" s="335">
        <f t="shared" si="176"/>
        <v>0</v>
      </c>
      <c r="EC321" s="335">
        <f t="shared" si="177"/>
        <v>0</v>
      </c>
    </row>
    <row r="322" spans="2:133" ht="27.75" customHeight="1" thickBot="1">
      <c r="B322" s="39"/>
      <c r="C322" s="146"/>
      <c r="D322" s="57"/>
      <c r="E322" s="43"/>
      <c r="F322" s="74"/>
      <c r="G322" s="74"/>
      <c r="H322" s="39"/>
      <c r="I322" s="37"/>
      <c r="J322" s="37"/>
      <c r="K322" s="37"/>
      <c r="L322" s="37"/>
      <c r="M322" s="37"/>
      <c r="N322" s="37"/>
      <c r="O322" s="22"/>
      <c r="P322" s="22"/>
      <c r="Q322" s="42"/>
      <c r="R322" s="39"/>
      <c r="S322" s="39"/>
      <c r="T322" s="39"/>
      <c r="U322" s="321"/>
      <c r="V322" s="330"/>
      <c r="W322" s="317" t="str">
        <f t="shared" si="166"/>
        <v>0</v>
      </c>
      <c r="X322" s="101"/>
      <c r="Y322" s="40"/>
      <c r="Z322" s="41"/>
      <c r="AA322" s="40"/>
      <c r="AB322" s="40"/>
      <c r="AC322" s="40"/>
      <c r="AD322" s="40" t="str">
        <f t="shared" si="183"/>
        <v/>
      </c>
      <c r="AE322" s="186"/>
      <c r="AF322" s="106" t="str">
        <f t="shared" si="182"/>
        <v>0</v>
      </c>
      <c r="AG322" s="99">
        <f t="shared" si="178"/>
        <v>0</v>
      </c>
      <c r="AH322" s="105" t="str">
        <f t="shared" si="179"/>
        <v>0</v>
      </c>
      <c r="AI322" s="106" t="str">
        <f t="shared" si="167"/>
        <v>0</v>
      </c>
      <c r="AJ322" s="99" t="str">
        <f t="shared" si="168"/>
        <v/>
      </c>
      <c r="AK322" s="1" t="str">
        <f t="shared" si="169"/>
        <v/>
      </c>
      <c r="AL322" s="1" t="str">
        <f t="shared" si="170"/>
        <v/>
      </c>
      <c r="AM322" s="1" t="str">
        <f t="shared" si="171"/>
        <v/>
      </c>
      <c r="AN322" s="164" t="str">
        <f t="shared" si="172"/>
        <v/>
      </c>
      <c r="AO322" s="337">
        <f t="shared" si="173"/>
        <v>0</v>
      </c>
      <c r="AP322" s="259"/>
      <c r="AQ322" s="273">
        <f t="shared" si="174"/>
        <v>0</v>
      </c>
      <c r="DF322" s="104">
        <f t="shared" si="185"/>
        <v>0</v>
      </c>
      <c r="DG322" s="39" t="str">
        <f t="shared" si="180"/>
        <v/>
      </c>
      <c r="DH322" s="39" t="str">
        <f t="shared" si="181"/>
        <v/>
      </c>
      <c r="DJ322" s="98">
        <f t="shared" si="184"/>
        <v>0</v>
      </c>
      <c r="DK322" s="93" t="e">
        <f>VLOOKUP(H322,'PORT PRODUCTIVITY 1'!$A$25:$G$83,2,FALSE)</f>
        <v>#N/A</v>
      </c>
      <c r="DL322" s="97" t="str">
        <f t="shared" si="156"/>
        <v/>
      </c>
      <c r="DM322" s="97" t="str">
        <f t="shared" si="157"/>
        <v/>
      </c>
      <c r="DN322" s="97" t="str">
        <f t="shared" si="158"/>
        <v/>
      </c>
      <c r="DO322" s="97" t="str">
        <f t="shared" si="159"/>
        <v/>
      </c>
      <c r="DP322" s="94" t="e">
        <f>VLOOKUP(H322,'PORT PRODUCTIVITY 1'!$A$25:$G$83,3,FALSE)</f>
        <v>#N/A</v>
      </c>
      <c r="DQ322" s="276" t="str">
        <f t="shared" si="160"/>
        <v/>
      </c>
      <c r="DR322" s="276" t="str">
        <f t="shared" si="161"/>
        <v/>
      </c>
      <c r="DS322" s="276" t="str">
        <f t="shared" si="162"/>
        <v/>
      </c>
      <c r="DT322" s="276" t="str">
        <f t="shared" si="163"/>
        <v/>
      </c>
      <c r="DU322" s="276" t="str">
        <f t="shared" si="164"/>
        <v/>
      </c>
      <c r="DV322" s="276" t="str">
        <f t="shared" si="165"/>
        <v/>
      </c>
      <c r="DW322" s="277" t="str">
        <f t="shared" si="186"/>
        <v/>
      </c>
      <c r="DX322" s="278" t="str">
        <f t="shared" si="187"/>
        <v>0</v>
      </c>
      <c r="DY322" s="279" t="str">
        <f t="shared" si="188"/>
        <v>0</v>
      </c>
      <c r="DZ322" s="280" t="str">
        <f t="shared" si="189"/>
        <v/>
      </c>
      <c r="EA322" s="335">
        <f t="shared" si="175"/>
        <v>0</v>
      </c>
      <c r="EB322" s="335">
        <f t="shared" si="176"/>
        <v>0</v>
      </c>
      <c r="EC322" s="335">
        <f t="shared" si="177"/>
        <v>0</v>
      </c>
    </row>
    <row r="323" spans="2:133" ht="27.75" customHeight="1" thickBot="1">
      <c r="B323" s="39"/>
      <c r="C323" s="146"/>
      <c r="D323" s="57"/>
      <c r="E323" s="43"/>
      <c r="F323" s="74"/>
      <c r="G323" s="74"/>
      <c r="H323" s="39"/>
      <c r="I323" s="37"/>
      <c r="J323" s="37"/>
      <c r="K323" s="37"/>
      <c r="L323" s="37"/>
      <c r="M323" s="37"/>
      <c r="N323" s="37"/>
      <c r="O323" s="22"/>
      <c r="P323" s="22"/>
      <c r="Q323" s="42"/>
      <c r="R323" s="39"/>
      <c r="S323" s="39"/>
      <c r="T323" s="39"/>
      <c r="U323" s="321"/>
      <c r="V323" s="330"/>
      <c r="W323" s="317" t="str">
        <f t="shared" si="166"/>
        <v>0</v>
      </c>
      <c r="X323" s="101"/>
      <c r="Y323" s="40"/>
      <c r="Z323" s="41"/>
      <c r="AA323" s="40"/>
      <c r="AB323" s="40"/>
      <c r="AC323" s="40"/>
      <c r="AD323" s="40" t="str">
        <f t="shared" si="183"/>
        <v/>
      </c>
      <c r="AE323" s="186"/>
      <c r="AF323" s="106" t="str">
        <f t="shared" si="182"/>
        <v>0</v>
      </c>
      <c r="AG323" s="99">
        <f t="shared" si="178"/>
        <v>0</v>
      </c>
      <c r="AH323" s="105" t="str">
        <f t="shared" si="179"/>
        <v>0</v>
      </c>
      <c r="AI323" s="106" t="str">
        <f t="shared" si="167"/>
        <v>0</v>
      </c>
      <c r="AJ323" s="99" t="str">
        <f t="shared" si="168"/>
        <v/>
      </c>
      <c r="AK323" s="1" t="str">
        <f t="shared" si="169"/>
        <v/>
      </c>
      <c r="AL323" s="1" t="str">
        <f t="shared" si="170"/>
        <v/>
      </c>
      <c r="AM323" s="1" t="str">
        <f t="shared" si="171"/>
        <v/>
      </c>
      <c r="AN323" s="164" t="str">
        <f t="shared" si="172"/>
        <v/>
      </c>
      <c r="AO323" s="337">
        <f t="shared" si="173"/>
        <v>0</v>
      </c>
      <c r="AP323" s="259"/>
      <c r="AQ323" s="273">
        <f t="shared" si="174"/>
        <v>0</v>
      </c>
      <c r="DF323" s="104">
        <f t="shared" si="185"/>
        <v>0</v>
      </c>
      <c r="DG323" s="39" t="str">
        <f t="shared" si="180"/>
        <v/>
      </c>
      <c r="DH323" s="39" t="str">
        <f t="shared" si="181"/>
        <v/>
      </c>
      <c r="DJ323" s="98">
        <f t="shared" si="184"/>
        <v>0</v>
      </c>
      <c r="DK323" s="93" t="e">
        <f>VLOOKUP(H323,'PORT PRODUCTIVITY 1'!$A$25:$G$83,2,FALSE)</f>
        <v>#N/A</v>
      </c>
      <c r="DL323" s="97" t="str">
        <f t="shared" si="156"/>
        <v/>
      </c>
      <c r="DM323" s="97" t="str">
        <f t="shared" si="157"/>
        <v/>
      </c>
      <c r="DN323" s="97" t="str">
        <f t="shared" si="158"/>
        <v/>
      </c>
      <c r="DO323" s="97" t="str">
        <f t="shared" si="159"/>
        <v/>
      </c>
      <c r="DP323" s="94" t="e">
        <f>VLOOKUP(H323,'PORT PRODUCTIVITY 1'!$A$25:$G$83,3,FALSE)</f>
        <v>#N/A</v>
      </c>
      <c r="DQ323" s="276" t="str">
        <f t="shared" si="160"/>
        <v/>
      </c>
      <c r="DR323" s="276" t="str">
        <f t="shared" si="161"/>
        <v/>
      </c>
      <c r="DS323" s="276" t="str">
        <f t="shared" si="162"/>
        <v/>
      </c>
      <c r="DT323" s="276" t="str">
        <f t="shared" si="163"/>
        <v/>
      </c>
      <c r="DU323" s="276" t="str">
        <f t="shared" si="164"/>
        <v/>
      </c>
      <c r="DV323" s="276" t="str">
        <f t="shared" si="165"/>
        <v/>
      </c>
      <c r="DW323" s="277" t="str">
        <f t="shared" si="186"/>
        <v/>
      </c>
      <c r="DX323" s="278" t="str">
        <f t="shared" si="187"/>
        <v>0</v>
      </c>
      <c r="DY323" s="279" t="str">
        <f t="shared" si="188"/>
        <v>0</v>
      </c>
      <c r="DZ323" s="280" t="str">
        <f t="shared" si="189"/>
        <v/>
      </c>
      <c r="EA323" s="335">
        <f t="shared" si="175"/>
        <v>0</v>
      </c>
      <c r="EB323" s="335">
        <f t="shared" si="176"/>
        <v>0</v>
      </c>
      <c r="EC323" s="335">
        <f t="shared" si="177"/>
        <v>0</v>
      </c>
    </row>
    <row r="324" spans="2:133" ht="27.75" customHeight="1" thickBot="1">
      <c r="B324" s="39"/>
      <c r="C324" s="146"/>
      <c r="D324" s="57"/>
      <c r="E324" s="43"/>
      <c r="F324" s="74"/>
      <c r="G324" s="74"/>
      <c r="H324" s="39"/>
      <c r="I324" s="37"/>
      <c r="J324" s="37"/>
      <c r="K324" s="37"/>
      <c r="L324" s="37"/>
      <c r="M324" s="37"/>
      <c r="N324" s="37"/>
      <c r="O324" s="22"/>
      <c r="P324" s="22"/>
      <c r="Q324" s="42"/>
      <c r="R324" s="39"/>
      <c r="S324" s="39"/>
      <c r="T324" s="39"/>
      <c r="U324" s="321"/>
      <c r="V324" s="330"/>
      <c r="W324" s="317" t="str">
        <f t="shared" si="166"/>
        <v>0</v>
      </c>
      <c r="X324" s="101"/>
      <c r="Y324" s="40"/>
      <c r="Z324" s="41"/>
      <c r="AA324" s="40"/>
      <c r="AB324" s="40"/>
      <c r="AC324" s="40"/>
      <c r="AD324" s="40" t="str">
        <f t="shared" si="183"/>
        <v/>
      </c>
      <c r="AE324" s="186"/>
      <c r="AF324" s="106" t="str">
        <f t="shared" si="182"/>
        <v>0</v>
      </c>
      <c r="AG324" s="99">
        <f t="shared" si="178"/>
        <v>0</v>
      </c>
      <c r="AH324" s="105" t="str">
        <f t="shared" si="179"/>
        <v>0</v>
      </c>
      <c r="AI324" s="106" t="str">
        <f t="shared" si="167"/>
        <v>0</v>
      </c>
      <c r="AJ324" s="99" t="str">
        <f t="shared" si="168"/>
        <v/>
      </c>
      <c r="AK324" s="1" t="str">
        <f t="shared" si="169"/>
        <v/>
      </c>
      <c r="AL324" s="1" t="str">
        <f t="shared" si="170"/>
        <v/>
      </c>
      <c r="AM324" s="1" t="str">
        <f t="shared" si="171"/>
        <v/>
      </c>
      <c r="AN324" s="164" t="str">
        <f t="shared" si="172"/>
        <v/>
      </c>
      <c r="AO324" s="337">
        <f t="shared" si="173"/>
        <v>0</v>
      </c>
      <c r="AP324" s="259"/>
      <c r="AQ324" s="273">
        <f t="shared" si="174"/>
        <v>0</v>
      </c>
      <c r="DF324" s="104">
        <f t="shared" si="185"/>
        <v>0</v>
      </c>
      <c r="DG324" s="39" t="str">
        <f t="shared" si="180"/>
        <v/>
      </c>
      <c r="DH324" s="39" t="str">
        <f t="shared" si="181"/>
        <v/>
      </c>
      <c r="DJ324" s="98">
        <f t="shared" si="184"/>
        <v>0</v>
      </c>
      <c r="DK324" s="93" t="e">
        <f>VLOOKUP(H324,'PORT PRODUCTIVITY 1'!$A$25:$G$83,2,FALSE)</f>
        <v>#N/A</v>
      </c>
      <c r="DL324" s="97" t="str">
        <f t="shared" si="156"/>
        <v/>
      </c>
      <c r="DM324" s="97" t="str">
        <f t="shared" si="157"/>
        <v/>
      </c>
      <c r="DN324" s="97" t="str">
        <f t="shared" si="158"/>
        <v/>
      </c>
      <c r="DO324" s="97" t="str">
        <f t="shared" si="159"/>
        <v/>
      </c>
      <c r="DP324" s="94" t="e">
        <f>VLOOKUP(H324,'PORT PRODUCTIVITY 1'!$A$25:$G$83,3,FALSE)</f>
        <v>#N/A</v>
      </c>
      <c r="DQ324" s="276" t="str">
        <f t="shared" si="160"/>
        <v/>
      </c>
      <c r="DR324" s="276" t="str">
        <f t="shared" si="161"/>
        <v/>
      </c>
      <c r="DS324" s="276" t="str">
        <f t="shared" si="162"/>
        <v/>
      </c>
      <c r="DT324" s="276" t="str">
        <f t="shared" si="163"/>
        <v/>
      </c>
      <c r="DU324" s="276" t="str">
        <f t="shared" si="164"/>
        <v/>
      </c>
      <c r="DV324" s="276" t="str">
        <f t="shared" si="165"/>
        <v/>
      </c>
      <c r="DW324" s="277" t="str">
        <f t="shared" si="186"/>
        <v/>
      </c>
      <c r="DX324" s="278" t="str">
        <f t="shared" si="187"/>
        <v>0</v>
      </c>
      <c r="DY324" s="279" t="str">
        <f t="shared" si="188"/>
        <v>0</v>
      </c>
      <c r="DZ324" s="280" t="str">
        <f t="shared" si="189"/>
        <v/>
      </c>
      <c r="EA324" s="335">
        <f t="shared" si="175"/>
        <v>0</v>
      </c>
      <c r="EB324" s="335">
        <f t="shared" si="176"/>
        <v>0</v>
      </c>
      <c r="EC324" s="335">
        <f t="shared" si="177"/>
        <v>0</v>
      </c>
    </row>
    <row r="325" spans="2:133" ht="27.75" customHeight="1" thickBot="1">
      <c r="B325" s="39"/>
      <c r="C325" s="146"/>
      <c r="D325" s="57"/>
      <c r="E325" s="43"/>
      <c r="F325" s="74"/>
      <c r="G325" s="74"/>
      <c r="H325" s="39"/>
      <c r="I325" s="37"/>
      <c r="J325" s="37"/>
      <c r="K325" s="37"/>
      <c r="L325" s="37"/>
      <c r="M325" s="37"/>
      <c r="N325" s="37"/>
      <c r="O325" s="22"/>
      <c r="P325" s="22"/>
      <c r="Q325" s="42"/>
      <c r="R325" s="39"/>
      <c r="S325" s="39"/>
      <c r="T325" s="39"/>
      <c r="U325" s="321"/>
      <c r="V325" s="330"/>
      <c r="W325" s="317" t="str">
        <f t="shared" si="166"/>
        <v>0</v>
      </c>
      <c r="X325" s="101"/>
      <c r="Y325" s="40"/>
      <c r="Z325" s="41"/>
      <c r="AA325" s="40"/>
      <c r="AB325" s="40"/>
      <c r="AC325" s="40"/>
      <c r="AD325" s="40" t="str">
        <f t="shared" si="183"/>
        <v/>
      </c>
      <c r="AE325" s="186"/>
      <c r="AF325" s="106" t="str">
        <f t="shared" si="182"/>
        <v>0</v>
      </c>
      <c r="AG325" s="99">
        <f t="shared" si="178"/>
        <v>0</v>
      </c>
      <c r="AH325" s="105" t="str">
        <f t="shared" si="179"/>
        <v>0</v>
      </c>
      <c r="AI325" s="106" t="str">
        <f t="shared" si="167"/>
        <v>0</v>
      </c>
      <c r="AJ325" s="99" t="str">
        <f t="shared" si="168"/>
        <v/>
      </c>
      <c r="AK325" s="1" t="str">
        <f t="shared" si="169"/>
        <v/>
      </c>
      <c r="AL325" s="1" t="str">
        <f t="shared" si="170"/>
        <v/>
      </c>
      <c r="AM325" s="1" t="str">
        <f t="shared" si="171"/>
        <v/>
      </c>
      <c r="AN325" s="164" t="str">
        <f t="shared" si="172"/>
        <v/>
      </c>
      <c r="AO325" s="337">
        <f t="shared" si="173"/>
        <v>0</v>
      </c>
      <c r="AP325" s="259"/>
      <c r="AQ325" s="273">
        <f t="shared" si="174"/>
        <v>0</v>
      </c>
      <c r="DF325" s="104">
        <f t="shared" si="185"/>
        <v>0</v>
      </c>
      <c r="DG325" s="39" t="str">
        <f t="shared" si="180"/>
        <v/>
      </c>
      <c r="DH325" s="39" t="str">
        <f t="shared" si="181"/>
        <v/>
      </c>
      <c r="DJ325" s="98">
        <f t="shared" si="184"/>
        <v>0</v>
      </c>
      <c r="DK325" s="93" t="e">
        <f>VLOOKUP(H325,'PORT PRODUCTIVITY 1'!$A$25:$G$83,2,FALSE)</f>
        <v>#N/A</v>
      </c>
      <c r="DL325" s="97" t="str">
        <f t="shared" si="156"/>
        <v/>
      </c>
      <c r="DM325" s="97" t="str">
        <f t="shared" si="157"/>
        <v/>
      </c>
      <c r="DN325" s="97" t="str">
        <f t="shared" si="158"/>
        <v/>
      </c>
      <c r="DO325" s="97" t="str">
        <f t="shared" si="159"/>
        <v/>
      </c>
      <c r="DP325" s="94" t="e">
        <f>VLOOKUP(H325,'PORT PRODUCTIVITY 1'!$A$25:$G$83,3,FALSE)</f>
        <v>#N/A</v>
      </c>
      <c r="DQ325" s="276" t="str">
        <f t="shared" si="160"/>
        <v/>
      </c>
      <c r="DR325" s="276" t="str">
        <f t="shared" si="161"/>
        <v/>
      </c>
      <c r="DS325" s="276" t="str">
        <f t="shared" si="162"/>
        <v/>
      </c>
      <c r="DT325" s="276" t="str">
        <f t="shared" si="163"/>
        <v/>
      </c>
      <c r="DU325" s="276" t="str">
        <f t="shared" si="164"/>
        <v/>
      </c>
      <c r="DV325" s="276" t="str">
        <f t="shared" si="165"/>
        <v/>
      </c>
      <c r="DW325" s="277" t="str">
        <f t="shared" si="186"/>
        <v/>
      </c>
      <c r="DX325" s="278" t="str">
        <f t="shared" si="187"/>
        <v>0</v>
      </c>
      <c r="DY325" s="279" t="str">
        <f t="shared" si="188"/>
        <v>0</v>
      </c>
      <c r="DZ325" s="280" t="str">
        <f t="shared" si="189"/>
        <v/>
      </c>
      <c r="EA325" s="335">
        <f t="shared" si="175"/>
        <v>0</v>
      </c>
      <c r="EB325" s="335">
        <f t="shared" si="176"/>
        <v>0</v>
      </c>
      <c r="EC325" s="335">
        <f t="shared" si="177"/>
        <v>0</v>
      </c>
    </row>
    <row r="326" spans="2:133" ht="27.75" customHeight="1" thickBot="1">
      <c r="B326" s="39"/>
      <c r="C326" s="146"/>
      <c r="D326" s="57"/>
      <c r="E326" s="43"/>
      <c r="F326" s="74"/>
      <c r="G326" s="74"/>
      <c r="H326" s="39"/>
      <c r="I326" s="37"/>
      <c r="J326" s="37"/>
      <c r="K326" s="37"/>
      <c r="L326" s="37"/>
      <c r="M326" s="37"/>
      <c r="N326" s="37"/>
      <c r="O326" s="22"/>
      <c r="P326" s="22"/>
      <c r="Q326" s="42"/>
      <c r="R326" s="39"/>
      <c r="S326" s="39"/>
      <c r="T326" s="39"/>
      <c r="U326" s="321"/>
      <c r="V326" s="330"/>
      <c r="W326" s="317" t="str">
        <f t="shared" si="166"/>
        <v>0</v>
      </c>
      <c r="X326" s="101"/>
      <c r="Y326" s="40"/>
      <c r="Z326" s="41"/>
      <c r="AA326" s="40"/>
      <c r="AB326" s="40"/>
      <c r="AC326" s="40"/>
      <c r="AD326" s="40" t="str">
        <f t="shared" si="183"/>
        <v/>
      </c>
      <c r="AE326" s="186"/>
      <c r="AF326" s="106" t="str">
        <f t="shared" si="182"/>
        <v>0</v>
      </c>
      <c r="AG326" s="99">
        <f t="shared" si="178"/>
        <v>0</v>
      </c>
      <c r="AH326" s="105" t="str">
        <f t="shared" si="179"/>
        <v>0</v>
      </c>
      <c r="AI326" s="106" t="str">
        <f t="shared" si="167"/>
        <v>0</v>
      </c>
      <c r="AJ326" s="99" t="str">
        <f t="shared" si="168"/>
        <v/>
      </c>
      <c r="AK326" s="1" t="str">
        <f t="shared" si="169"/>
        <v/>
      </c>
      <c r="AL326" s="1" t="str">
        <f t="shared" si="170"/>
        <v/>
      </c>
      <c r="AM326" s="1" t="str">
        <f t="shared" si="171"/>
        <v/>
      </c>
      <c r="AN326" s="164" t="str">
        <f t="shared" si="172"/>
        <v/>
      </c>
      <c r="AO326" s="337">
        <f t="shared" si="173"/>
        <v>0</v>
      </c>
      <c r="AP326" s="259"/>
      <c r="AQ326" s="273">
        <f t="shared" si="174"/>
        <v>0</v>
      </c>
      <c r="DF326" s="104">
        <f t="shared" si="185"/>
        <v>0</v>
      </c>
      <c r="DG326" s="39" t="str">
        <f t="shared" si="180"/>
        <v/>
      </c>
      <c r="DH326" s="39" t="str">
        <f t="shared" si="181"/>
        <v/>
      </c>
      <c r="DJ326" s="98">
        <f t="shared" si="184"/>
        <v>0</v>
      </c>
      <c r="DK326" s="93" t="e">
        <f>VLOOKUP(H326,'PORT PRODUCTIVITY 1'!$A$25:$G$83,2,FALSE)</f>
        <v>#N/A</v>
      </c>
      <c r="DL326" s="97" t="str">
        <f t="shared" si="156"/>
        <v/>
      </c>
      <c r="DM326" s="97" t="str">
        <f t="shared" si="157"/>
        <v/>
      </c>
      <c r="DN326" s="97" t="str">
        <f t="shared" si="158"/>
        <v/>
      </c>
      <c r="DO326" s="97" t="str">
        <f t="shared" si="159"/>
        <v/>
      </c>
      <c r="DP326" s="94" t="e">
        <f>VLOOKUP(H326,'PORT PRODUCTIVITY 1'!$A$25:$G$83,3,FALSE)</f>
        <v>#N/A</v>
      </c>
      <c r="DQ326" s="276" t="str">
        <f t="shared" si="160"/>
        <v/>
      </c>
      <c r="DR326" s="276" t="str">
        <f t="shared" si="161"/>
        <v/>
      </c>
      <c r="DS326" s="276" t="str">
        <f t="shared" si="162"/>
        <v/>
      </c>
      <c r="DT326" s="276" t="str">
        <f t="shared" si="163"/>
        <v/>
      </c>
      <c r="DU326" s="276" t="str">
        <f t="shared" si="164"/>
        <v/>
      </c>
      <c r="DV326" s="276" t="str">
        <f t="shared" si="165"/>
        <v/>
      </c>
      <c r="DW326" s="277" t="str">
        <f t="shared" si="186"/>
        <v/>
      </c>
      <c r="DX326" s="278" t="str">
        <f t="shared" si="187"/>
        <v>0</v>
      </c>
      <c r="DY326" s="279" t="str">
        <f t="shared" si="188"/>
        <v>0</v>
      </c>
      <c r="DZ326" s="280" t="str">
        <f t="shared" si="189"/>
        <v/>
      </c>
      <c r="EA326" s="335">
        <f t="shared" si="175"/>
        <v>0</v>
      </c>
      <c r="EB326" s="335">
        <f t="shared" si="176"/>
        <v>0</v>
      </c>
      <c r="EC326" s="335">
        <f t="shared" si="177"/>
        <v>0</v>
      </c>
    </row>
    <row r="327" spans="2:133" ht="27.75" customHeight="1" thickBot="1">
      <c r="B327" s="39"/>
      <c r="C327" s="146"/>
      <c r="D327" s="57"/>
      <c r="E327" s="43"/>
      <c r="F327" s="74"/>
      <c r="G327" s="74"/>
      <c r="H327" s="39"/>
      <c r="I327" s="37"/>
      <c r="J327" s="37"/>
      <c r="K327" s="37"/>
      <c r="L327" s="37"/>
      <c r="M327" s="37"/>
      <c r="N327" s="37"/>
      <c r="O327" s="22"/>
      <c r="P327" s="22"/>
      <c r="Q327" s="42"/>
      <c r="R327" s="39"/>
      <c r="S327" s="39"/>
      <c r="T327" s="39"/>
      <c r="U327" s="321"/>
      <c r="V327" s="330"/>
      <c r="W327" s="317" t="str">
        <f t="shared" si="166"/>
        <v>0</v>
      </c>
      <c r="X327" s="101"/>
      <c r="Y327" s="40"/>
      <c r="Z327" s="41"/>
      <c r="AA327" s="40"/>
      <c r="AB327" s="40"/>
      <c r="AC327" s="40"/>
      <c r="AD327" s="40" t="str">
        <f t="shared" si="183"/>
        <v/>
      </c>
      <c r="AE327" s="186"/>
      <c r="AF327" s="106" t="str">
        <f t="shared" si="182"/>
        <v>0</v>
      </c>
      <c r="AG327" s="99">
        <f t="shared" si="178"/>
        <v>0</v>
      </c>
      <c r="AH327" s="105" t="str">
        <f t="shared" si="179"/>
        <v>0</v>
      </c>
      <c r="AI327" s="106" t="str">
        <f t="shared" si="167"/>
        <v>0</v>
      </c>
      <c r="AJ327" s="99" t="str">
        <f t="shared" si="168"/>
        <v/>
      </c>
      <c r="AK327" s="1" t="str">
        <f t="shared" si="169"/>
        <v/>
      </c>
      <c r="AL327" s="1" t="str">
        <f t="shared" si="170"/>
        <v/>
      </c>
      <c r="AM327" s="1" t="str">
        <f t="shared" si="171"/>
        <v/>
      </c>
      <c r="AN327" s="164" t="str">
        <f t="shared" si="172"/>
        <v/>
      </c>
      <c r="AO327" s="337">
        <f t="shared" si="173"/>
        <v>0</v>
      </c>
      <c r="AP327" s="259"/>
      <c r="AQ327" s="273">
        <f t="shared" si="174"/>
        <v>0</v>
      </c>
      <c r="DF327" s="104">
        <f t="shared" si="185"/>
        <v>0</v>
      </c>
      <c r="DG327" s="39" t="str">
        <f t="shared" si="180"/>
        <v/>
      </c>
      <c r="DH327" s="39" t="str">
        <f t="shared" si="181"/>
        <v/>
      </c>
      <c r="DJ327" s="98">
        <f t="shared" si="184"/>
        <v>0</v>
      </c>
      <c r="DK327" s="93" t="e">
        <f>VLOOKUP(H327,'PORT PRODUCTIVITY 1'!$A$25:$G$83,2,FALSE)</f>
        <v>#N/A</v>
      </c>
      <c r="DL327" s="97" t="str">
        <f t="shared" si="156"/>
        <v/>
      </c>
      <c r="DM327" s="97" t="str">
        <f t="shared" si="157"/>
        <v/>
      </c>
      <c r="DN327" s="97" t="str">
        <f t="shared" si="158"/>
        <v/>
      </c>
      <c r="DO327" s="97" t="str">
        <f t="shared" si="159"/>
        <v/>
      </c>
      <c r="DP327" s="94" t="e">
        <f>VLOOKUP(H327,'PORT PRODUCTIVITY 1'!$A$25:$G$83,3,FALSE)</f>
        <v>#N/A</v>
      </c>
      <c r="DQ327" s="276" t="str">
        <f t="shared" si="160"/>
        <v/>
      </c>
      <c r="DR327" s="276" t="str">
        <f t="shared" si="161"/>
        <v/>
      </c>
      <c r="DS327" s="276" t="str">
        <f t="shared" si="162"/>
        <v/>
      </c>
      <c r="DT327" s="276" t="str">
        <f t="shared" si="163"/>
        <v/>
      </c>
      <c r="DU327" s="276" t="str">
        <f t="shared" si="164"/>
        <v/>
      </c>
      <c r="DV327" s="276" t="str">
        <f t="shared" si="165"/>
        <v/>
      </c>
      <c r="DW327" s="277" t="str">
        <f t="shared" si="186"/>
        <v/>
      </c>
      <c r="DX327" s="278" t="str">
        <f t="shared" si="187"/>
        <v>0</v>
      </c>
      <c r="DY327" s="279" t="str">
        <f t="shared" si="188"/>
        <v>0</v>
      </c>
      <c r="DZ327" s="280" t="str">
        <f t="shared" si="189"/>
        <v/>
      </c>
      <c r="EA327" s="335">
        <f t="shared" si="175"/>
        <v>0</v>
      </c>
      <c r="EB327" s="335">
        <f t="shared" si="176"/>
        <v>0</v>
      </c>
      <c r="EC327" s="335">
        <f t="shared" si="177"/>
        <v>0</v>
      </c>
    </row>
    <row r="328" spans="2:133" ht="27.75" customHeight="1" thickBot="1">
      <c r="B328" s="39"/>
      <c r="C328" s="146"/>
      <c r="D328" s="57"/>
      <c r="E328" s="43"/>
      <c r="F328" s="74"/>
      <c r="G328" s="74"/>
      <c r="H328" s="39"/>
      <c r="I328" s="37"/>
      <c r="J328" s="37"/>
      <c r="K328" s="37"/>
      <c r="L328" s="37"/>
      <c r="M328" s="37"/>
      <c r="N328" s="37"/>
      <c r="O328" s="22"/>
      <c r="P328" s="22"/>
      <c r="Q328" s="42"/>
      <c r="R328" s="39"/>
      <c r="S328" s="39"/>
      <c r="T328" s="39"/>
      <c r="U328" s="321"/>
      <c r="V328" s="330"/>
      <c r="W328" s="317" t="str">
        <f t="shared" si="166"/>
        <v>0</v>
      </c>
      <c r="X328" s="101"/>
      <c r="Y328" s="40"/>
      <c r="Z328" s="41"/>
      <c r="AA328" s="40"/>
      <c r="AB328" s="40"/>
      <c r="AC328" s="40"/>
      <c r="AD328" s="40" t="str">
        <f t="shared" si="183"/>
        <v/>
      </c>
      <c r="AE328" s="186"/>
      <c r="AF328" s="106" t="str">
        <f t="shared" si="182"/>
        <v>0</v>
      </c>
      <c r="AG328" s="99">
        <f t="shared" si="178"/>
        <v>0</v>
      </c>
      <c r="AH328" s="105" t="str">
        <f t="shared" si="179"/>
        <v>0</v>
      </c>
      <c r="AI328" s="106" t="str">
        <f t="shared" si="167"/>
        <v>0</v>
      </c>
      <c r="AJ328" s="99" t="str">
        <f t="shared" si="168"/>
        <v/>
      </c>
      <c r="AK328" s="1" t="str">
        <f t="shared" si="169"/>
        <v/>
      </c>
      <c r="AL328" s="1" t="str">
        <f t="shared" si="170"/>
        <v/>
      </c>
      <c r="AM328" s="1" t="str">
        <f t="shared" si="171"/>
        <v/>
      </c>
      <c r="AN328" s="164" t="str">
        <f t="shared" si="172"/>
        <v/>
      </c>
      <c r="AO328" s="337">
        <f t="shared" si="173"/>
        <v>0</v>
      </c>
      <c r="AP328" s="259"/>
      <c r="AQ328" s="273">
        <f t="shared" si="174"/>
        <v>0</v>
      </c>
      <c r="DF328" s="104">
        <f t="shared" si="185"/>
        <v>0</v>
      </c>
      <c r="DG328" s="39" t="str">
        <f t="shared" si="180"/>
        <v/>
      </c>
      <c r="DH328" s="39" t="str">
        <f t="shared" si="181"/>
        <v/>
      </c>
      <c r="DJ328" s="98">
        <f t="shared" si="184"/>
        <v>0</v>
      </c>
      <c r="DK328" s="93" t="e">
        <f>VLOOKUP(H328,'PORT PRODUCTIVITY 1'!$A$25:$G$83,2,FALSE)</f>
        <v>#N/A</v>
      </c>
      <c r="DL328" s="97" t="str">
        <f t="shared" si="156"/>
        <v/>
      </c>
      <c r="DM328" s="97" t="str">
        <f t="shared" si="157"/>
        <v/>
      </c>
      <c r="DN328" s="97" t="str">
        <f t="shared" si="158"/>
        <v/>
      </c>
      <c r="DO328" s="97" t="str">
        <f t="shared" si="159"/>
        <v/>
      </c>
      <c r="DP328" s="94" t="e">
        <f>VLOOKUP(H328,'PORT PRODUCTIVITY 1'!$A$25:$G$83,3,FALSE)</f>
        <v>#N/A</v>
      </c>
      <c r="DQ328" s="276" t="str">
        <f t="shared" si="160"/>
        <v/>
      </c>
      <c r="DR328" s="276" t="str">
        <f t="shared" si="161"/>
        <v/>
      </c>
      <c r="DS328" s="276" t="str">
        <f t="shared" si="162"/>
        <v/>
      </c>
      <c r="DT328" s="276" t="str">
        <f t="shared" si="163"/>
        <v/>
      </c>
      <c r="DU328" s="276" t="str">
        <f t="shared" si="164"/>
        <v/>
      </c>
      <c r="DV328" s="276" t="str">
        <f t="shared" si="165"/>
        <v/>
      </c>
      <c r="DW328" s="277" t="str">
        <f t="shared" si="186"/>
        <v/>
      </c>
      <c r="DX328" s="278" t="str">
        <f t="shared" si="187"/>
        <v>0</v>
      </c>
      <c r="DY328" s="279" t="str">
        <f t="shared" si="188"/>
        <v>0</v>
      </c>
      <c r="DZ328" s="280" t="str">
        <f t="shared" si="189"/>
        <v/>
      </c>
      <c r="EA328" s="335">
        <f t="shared" si="175"/>
        <v>0</v>
      </c>
      <c r="EB328" s="335">
        <f t="shared" si="176"/>
        <v>0</v>
      </c>
      <c r="EC328" s="335">
        <f t="shared" si="177"/>
        <v>0</v>
      </c>
    </row>
    <row r="329" spans="2:133" ht="27.75" customHeight="1" thickBot="1">
      <c r="B329" s="39"/>
      <c r="C329" s="146"/>
      <c r="D329" s="57"/>
      <c r="E329" s="43"/>
      <c r="F329" s="74"/>
      <c r="G329" s="74"/>
      <c r="H329" s="39"/>
      <c r="I329" s="37"/>
      <c r="J329" s="37"/>
      <c r="K329" s="37"/>
      <c r="L329" s="37"/>
      <c r="M329" s="37"/>
      <c r="N329" s="37"/>
      <c r="O329" s="22"/>
      <c r="P329" s="22"/>
      <c r="Q329" s="42"/>
      <c r="R329" s="39"/>
      <c r="S329" s="39"/>
      <c r="T329" s="39"/>
      <c r="U329" s="321"/>
      <c r="V329" s="330"/>
      <c r="W329" s="317" t="str">
        <f t="shared" si="166"/>
        <v>0</v>
      </c>
      <c r="X329" s="101"/>
      <c r="Y329" s="40"/>
      <c r="Z329" s="41"/>
      <c r="AA329" s="40"/>
      <c r="AB329" s="40"/>
      <c r="AC329" s="40"/>
      <c r="AD329" s="40" t="str">
        <f t="shared" si="183"/>
        <v/>
      </c>
      <c r="AE329" s="186"/>
      <c r="AF329" s="106" t="str">
        <f t="shared" si="182"/>
        <v>0</v>
      </c>
      <c r="AG329" s="99">
        <f t="shared" si="178"/>
        <v>0</v>
      </c>
      <c r="AH329" s="105" t="str">
        <f t="shared" si="179"/>
        <v>0</v>
      </c>
      <c r="AI329" s="106" t="str">
        <f t="shared" si="167"/>
        <v>0</v>
      </c>
      <c r="AJ329" s="99" t="str">
        <f t="shared" si="168"/>
        <v/>
      </c>
      <c r="AK329" s="1" t="str">
        <f t="shared" si="169"/>
        <v/>
      </c>
      <c r="AL329" s="1" t="str">
        <f t="shared" si="170"/>
        <v/>
      </c>
      <c r="AM329" s="1" t="str">
        <f t="shared" si="171"/>
        <v/>
      </c>
      <c r="AN329" s="164" t="str">
        <f t="shared" si="172"/>
        <v/>
      </c>
      <c r="AO329" s="337">
        <f t="shared" si="173"/>
        <v>0</v>
      </c>
      <c r="AP329" s="259"/>
      <c r="AQ329" s="273">
        <f t="shared" si="174"/>
        <v>0</v>
      </c>
      <c r="DF329" s="104">
        <f t="shared" si="185"/>
        <v>0</v>
      </c>
      <c r="DG329" s="39" t="str">
        <f t="shared" si="180"/>
        <v/>
      </c>
      <c r="DH329" s="39" t="str">
        <f t="shared" si="181"/>
        <v/>
      </c>
      <c r="DJ329" s="98">
        <f t="shared" si="184"/>
        <v>0</v>
      </c>
      <c r="DK329" s="93" t="e">
        <f>VLOOKUP(H329,'PORT PRODUCTIVITY 1'!$A$25:$G$83,2,FALSE)</f>
        <v>#N/A</v>
      </c>
      <c r="DL329" s="97" t="str">
        <f t="shared" ref="DL329:DL392" si="190">IF(S329=0,"",(X329/$DK329))</f>
        <v/>
      </c>
      <c r="DM329" s="97" t="str">
        <f t="shared" ref="DM329:DM392" si="191">IF(T329=0,"",(Y329/$DK329))</f>
        <v/>
      </c>
      <c r="DN329" s="97" t="str">
        <f t="shared" ref="DN329:DN392" si="192">IF(U329=0,"",(Z329/$DK329))</f>
        <v/>
      </c>
      <c r="DO329" s="97" t="str">
        <f t="shared" ref="DO329:DO392" si="193">IF(V329=0,"",(AA329/$DK329))</f>
        <v/>
      </c>
      <c r="DP329" s="94" t="e">
        <f>VLOOKUP(H329,'PORT PRODUCTIVITY 1'!$A$25:$G$83,3,FALSE)</f>
        <v>#N/A</v>
      </c>
      <c r="DQ329" s="276" t="str">
        <f t="shared" ref="DQ329:DQ392" si="194">IF(X329=0,"",(X329/$DP329))</f>
        <v/>
      </c>
      <c r="DR329" s="276" t="str">
        <f t="shared" ref="DR329:DR392" si="195">IF(Y329=0,"",(Y329/$DP329))</f>
        <v/>
      </c>
      <c r="DS329" s="276" t="str">
        <f t="shared" ref="DS329:DS392" si="196">IF(Z329=0,"",(Z329/$DP329))</f>
        <v/>
      </c>
      <c r="DT329" s="276" t="str">
        <f t="shared" ref="DT329:DT392" si="197">IF(AA329=0,"",(AA329/$DP329))</f>
        <v/>
      </c>
      <c r="DU329" s="276" t="str">
        <f t="shared" ref="DU329:DU392" si="198">IF(AB329=0,"",(AB329/$DP329))</f>
        <v/>
      </c>
      <c r="DV329" s="276" t="str">
        <f t="shared" ref="DV329:DV392" si="199">IF(AC329=0,"",(AC329/$DP329))</f>
        <v/>
      </c>
      <c r="DW329" s="277" t="str">
        <f t="shared" si="186"/>
        <v/>
      </c>
      <c r="DX329" s="278" t="str">
        <f t="shared" si="187"/>
        <v>0</v>
      </c>
      <c r="DY329" s="279" t="str">
        <f t="shared" si="188"/>
        <v>0</v>
      </c>
      <c r="DZ329" s="280" t="str">
        <f t="shared" si="189"/>
        <v/>
      </c>
      <c r="EA329" s="335">
        <f t="shared" si="175"/>
        <v>0</v>
      </c>
      <c r="EB329" s="335">
        <f t="shared" si="176"/>
        <v>0</v>
      </c>
      <c r="EC329" s="335">
        <f t="shared" si="177"/>
        <v>0</v>
      </c>
    </row>
    <row r="330" spans="2:133" ht="27.75" customHeight="1" thickBot="1">
      <c r="B330" s="35"/>
      <c r="C330" s="146"/>
      <c r="D330" s="56"/>
      <c r="E330" s="43"/>
      <c r="F330" s="73"/>
      <c r="G330" s="74"/>
      <c r="H330" s="39"/>
      <c r="I330" s="37"/>
      <c r="J330" s="37"/>
      <c r="K330" s="37"/>
      <c r="L330" s="37"/>
      <c r="M330" s="37"/>
      <c r="N330" s="37"/>
      <c r="O330" s="22"/>
      <c r="P330" s="22"/>
      <c r="Q330" s="42"/>
      <c r="R330" s="139"/>
      <c r="S330" s="35"/>
      <c r="T330" s="35"/>
      <c r="U330" s="322"/>
      <c r="V330" s="333"/>
      <c r="W330" s="317" t="str">
        <f t="shared" ref="W330:W393" si="200">IFERROR(IF(OR(G330="15A CRX",G330="84K ECUBEX"),(STDEV(S330:U330)/100), IF(G330="84A SPONDYLUS",(STDEV(S330:T330)/100),(STDEV(S330:V330)/100))),"0")</f>
        <v>0</v>
      </c>
      <c r="X330" s="101"/>
      <c r="Y330" s="40"/>
      <c r="Z330" s="41"/>
      <c r="AA330" s="40"/>
      <c r="AB330" s="40"/>
      <c r="AC330" s="40"/>
      <c r="AD330" s="40" t="str">
        <f t="shared" si="183"/>
        <v/>
      </c>
      <c r="AE330" s="186"/>
      <c r="AF330" s="106" t="str">
        <f t="shared" si="182"/>
        <v>0</v>
      </c>
      <c r="AG330" s="99">
        <f t="shared" si="178"/>
        <v>0</v>
      </c>
      <c r="AH330" s="105" t="str">
        <f t="shared" si="179"/>
        <v>0</v>
      </c>
      <c r="AI330" s="106" t="str">
        <f t="shared" ref="AI330:AI393" si="201">IF(DF330=2,"S&amp;S",IF(DG330=1,W330,IF(DH330=1,AF330,"0")))</f>
        <v>0</v>
      </c>
      <c r="AJ330" s="99" t="str">
        <f t="shared" ref="AJ330:AJ393" si="202">IF(AI330="0","",IF(AI330&gt;15%,1,0))</f>
        <v/>
      </c>
      <c r="AK330" s="1" t="str">
        <f t="shared" ref="AK330:AK393" si="203">IF(AI330="0","",IF(AJ330=1,0,IF(AI330&gt;10%,1,0)))</f>
        <v/>
      </c>
      <c r="AL330" s="1" t="str">
        <f t="shared" ref="AL330:AL393" si="204">IF(AI330="0","",IF(AJ330=1,0,IF(AK330=1,0,IF(AI330&gt;5%,1,0))))</f>
        <v/>
      </c>
      <c r="AM330" s="1" t="str">
        <f t="shared" ref="AM330:AM393" si="205">IF(AI330="0","",IF(AJ330=1,0,IF(AK330=1,0,IF(AL330=1,0,IF(AI330&gt;=0%,1,0)))))</f>
        <v/>
      </c>
      <c r="AN330" s="164" t="str">
        <f t="shared" ref="AN330:AN393" si="206">IF(AG330=0,"",IF(AQ330=2,"SHIP &amp; SHORE CRANE",IF(AJ330=1,"PLS INSERT COMMENT",IF(AK330=1,"CAN YOU IMPROVE IT?",IF(AL330=1,"GOOD JOB &amp; HOW GET BETTER?",IF(AM330=1,"EXCELENT-BE CONSISTENT AND SHARE BEST PRACTICES","SINGLE CRANE"))))))</f>
        <v/>
      </c>
      <c r="AO330" s="337">
        <f t="shared" ref="AO330:AO393" si="207">IFERROR(EC330,"")</f>
        <v>0</v>
      </c>
      <c r="AP330" s="259"/>
      <c r="AQ330" s="273">
        <f t="shared" ref="AQ330:AQ393" si="208">DF330</f>
        <v>0</v>
      </c>
      <c r="DF330" s="104">
        <f t="shared" si="185"/>
        <v>0</v>
      </c>
      <c r="DG330" s="39" t="str">
        <f t="shared" si="180"/>
        <v/>
      </c>
      <c r="DH330" s="39" t="str">
        <f t="shared" si="181"/>
        <v/>
      </c>
      <c r="DJ330" s="98">
        <f t="shared" si="184"/>
        <v>0</v>
      </c>
      <c r="DK330" s="93" t="e">
        <f>VLOOKUP(H330,'PORT PRODUCTIVITY 1'!$A$25:$G$83,2,FALSE)</f>
        <v>#N/A</v>
      </c>
      <c r="DL330" s="97" t="str">
        <f t="shared" si="190"/>
        <v/>
      </c>
      <c r="DM330" s="97" t="str">
        <f t="shared" si="191"/>
        <v/>
      </c>
      <c r="DN330" s="97" t="str">
        <f t="shared" si="192"/>
        <v/>
      </c>
      <c r="DO330" s="97" t="str">
        <f t="shared" si="193"/>
        <v/>
      </c>
      <c r="DP330" s="94" t="e">
        <f>VLOOKUP(H330,'PORT PRODUCTIVITY 1'!$A$25:$G$83,3,FALSE)</f>
        <v>#N/A</v>
      </c>
      <c r="DQ330" s="276" t="str">
        <f t="shared" si="194"/>
        <v/>
      </c>
      <c r="DR330" s="276" t="str">
        <f t="shared" si="195"/>
        <v/>
      </c>
      <c r="DS330" s="276" t="str">
        <f t="shared" si="196"/>
        <v/>
      </c>
      <c r="DT330" s="276" t="str">
        <f t="shared" si="197"/>
        <v/>
      </c>
      <c r="DU330" s="276" t="str">
        <f t="shared" si="198"/>
        <v/>
      </c>
      <c r="DV330" s="276" t="str">
        <f t="shared" si="199"/>
        <v/>
      </c>
      <c r="DW330" s="277" t="str">
        <f t="shared" si="186"/>
        <v/>
      </c>
      <c r="DX330" s="278" t="str">
        <f t="shared" si="187"/>
        <v>0</v>
      </c>
      <c r="DY330" s="279" t="str">
        <f t="shared" si="188"/>
        <v>0</v>
      </c>
      <c r="DZ330" s="280" t="str">
        <f t="shared" si="189"/>
        <v/>
      </c>
      <c r="EA330" s="335">
        <f t="shared" ref="EA330:EA393" si="209">MAX(DL330:DO330,DQ330:DV330)</f>
        <v>0</v>
      </c>
      <c r="EB330" s="335">
        <f t="shared" ref="EB330:EB393" si="210">MIN(DL330:DO330,DQ330:DV330)</f>
        <v>0</v>
      </c>
      <c r="EC330" s="335">
        <f t="shared" ref="EC330:EC393" si="211">EA330-EB330</f>
        <v>0</v>
      </c>
    </row>
    <row r="331" spans="2:133" ht="27.75" customHeight="1" thickBot="1">
      <c r="B331" s="39"/>
      <c r="C331" s="146"/>
      <c r="D331" s="57"/>
      <c r="E331" s="43"/>
      <c r="F331" s="74"/>
      <c r="G331" s="74"/>
      <c r="H331" s="39"/>
      <c r="I331" s="37"/>
      <c r="J331" s="37"/>
      <c r="K331" s="37"/>
      <c r="L331" s="37"/>
      <c r="M331" s="37"/>
      <c r="N331" s="37"/>
      <c r="O331" s="22"/>
      <c r="P331" s="22"/>
      <c r="Q331" s="42"/>
      <c r="R331" s="140"/>
      <c r="S331" s="39"/>
      <c r="T331" s="39"/>
      <c r="U331" s="321"/>
      <c r="V331" s="332"/>
      <c r="W331" s="317" t="str">
        <f t="shared" si="200"/>
        <v>0</v>
      </c>
      <c r="X331" s="101"/>
      <c r="Y331" s="40"/>
      <c r="Z331" s="41"/>
      <c r="AA331" s="40"/>
      <c r="AB331" s="40"/>
      <c r="AC331" s="40"/>
      <c r="AD331" s="40" t="str">
        <f t="shared" si="183"/>
        <v/>
      </c>
      <c r="AE331" s="186"/>
      <c r="AF331" s="106" t="str">
        <f t="shared" si="182"/>
        <v>0</v>
      </c>
      <c r="AG331" s="99">
        <f t="shared" si="178"/>
        <v>0</v>
      </c>
      <c r="AH331" s="105" t="str">
        <f t="shared" si="179"/>
        <v>0</v>
      </c>
      <c r="AI331" s="106" t="str">
        <f t="shared" si="201"/>
        <v>0</v>
      </c>
      <c r="AJ331" s="99" t="str">
        <f t="shared" si="202"/>
        <v/>
      </c>
      <c r="AK331" s="1" t="str">
        <f t="shared" si="203"/>
        <v/>
      </c>
      <c r="AL331" s="1" t="str">
        <f t="shared" si="204"/>
        <v/>
      </c>
      <c r="AM331" s="1" t="str">
        <f t="shared" si="205"/>
        <v/>
      </c>
      <c r="AN331" s="164" t="str">
        <f t="shared" si="206"/>
        <v/>
      </c>
      <c r="AO331" s="337">
        <f t="shared" si="207"/>
        <v>0</v>
      </c>
      <c r="AP331" s="259"/>
      <c r="AQ331" s="273">
        <f t="shared" si="208"/>
        <v>0</v>
      </c>
      <c r="DF331" s="104">
        <f t="shared" si="185"/>
        <v>0</v>
      </c>
      <c r="DG331" s="39" t="str">
        <f t="shared" si="180"/>
        <v/>
      </c>
      <c r="DH331" s="39" t="str">
        <f t="shared" si="181"/>
        <v/>
      </c>
      <c r="DJ331" s="98">
        <f t="shared" si="184"/>
        <v>0</v>
      </c>
      <c r="DK331" s="93" t="e">
        <f>VLOOKUP(H331,'PORT PRODUCTIVITY 1'!$A$25:$G$83,2,FALSE)</f>
        <v>#N/A</v>
      </c>
      <c r="DL331" s="97" t="str">
        <f t="shared" si="190"/>
        <v/>
      </c>
      <c r="DM331" s="97" t="str">
        <f t="shared" si="191"/>
        <v/>
      </c>
      <c r="DN331" s="97" t="str">
        <f t="shared" si="192"/>
        <v/>
      </c>
      <c r="DO331" s="97" t="str">
        <f t="shared" si="193"/>
        <v/>
      </c>
      <c r="DP331" s="94" t="e">
        <f>VLOOKUP(H331,'PORT PRODUCTIVITY 1'!$A$25:$G$83,3,FALSE)</f>
        <v>#N/A</v>
      </c>
      <c r="DQ331" s="276" t="str">
        <f t="shared" si="194"/>
        <v/>
      </c>
      <c r="DR331" s="276" t="str">
        <f t="shared" si="195"/>
        <v/>
      </c>
      <c r="DS331" s="276" t="str">
        <f t="shared" si="196"/>
        <v/>
      </c>
      <c r="DT331" s="276" t="str">
        <f t="shared" si="197"/>
        <v/>
      </c>
      <c r="DU331" s="276" t="str">
        <f t="shared" si="198"/>
        <v/>
      </c>
      <c r="DV331" s="276" t="str">
        <f t="shared" si="199"/>
        <v/>
      </c>
      <c r="DW331" s="277" t="str">
        <f t="shared" si="186"/>
        <v/>
      </c>
      <c r="DX331" s="278" t="str">
        <f t="shared" si="187"/>
        <v>0</v>
      </c>
      <c r="DY331" s="279" t="str">
        <f t="shared" si="188"/>
        <v>0</v>
      </c>
      <c r="DZ331" s="280" t="str">
        <f t="shared" si="189"/>
        <v/>
      </c>
      <c r="EA331" s="335">
        <f t="shared" si="209"/>
        <v>0</v>
      </c>
      <c r="EB331" s="335">
        <f t="shared" si="210"/>
        <v>0</v>
      </c>
      <c r="EC331" s="335">
        <f t="shared" si="211"/>
        <v>0</v>
      </c>
    </row>
    <row r="332" spans="2:133" ht="27.75" customHeight="1" thickBot="1">
      <c r="B332" s="39"/>
      <c r="C332" s="146"/>
      <c r="D332" s="57"/>
      <c r="E332" s="43"/>
      <c r="F332" s="59"/>
      <c r="G332" s="74"/>
      <c r="H332" s="39"/>
      <c r="I332" s="37"/>
      <c r="J332" s="37"/>
      <c r="K332" s="37"/>
      <c r="L332" s="37"/>
      <c r="M332" s="37"/>
      <c r="N332" s="37"/>
      <c r="O332" s="22"/>
      <c r="P332" s="22"/>
      <c r="Q332" s="42"/>
      <c r="R332" s="140"/>
      <c r="S332" s="39"/>
      <c r="T332" s="39"/>
      <c r="U332" s="321"/>
      <c r="V332" s="332"/>
      <c r="W332" s="317" t="str">
        <f t="shared" si="200"/>
        <v>0</v>
      </c>
      <c r="X332" s="101"/>
      <c r="Y332" s="40"/>
      <c r="Z332" s="41"/>
      <c r="AA332" s="40"/>
      <c r="AB332" s="40"/>
      <c r="AC332" s="40"/>
      <c r="AD332" s="40" t="str">
        <f t="shared" si="183"/>
        <v/>
      </c>
      <c r="AE332" s="186"/>
      <c r="AF332" s="106" t="str">
        <f t="shared" si="182"/>
        <v>0</v>
      </c>
      <c r="AG332" s="99">
        <f t="shared" si="178"/>
        <v>0</v>
      </c>
      <c r="AH332" s="105" t="str">
        <f t="shared" si="179"/>
        <v>0</v>
      </c>
      <c r="AI332" s="106" t="str">
        <f t="shared" si="201"/>
        <v>0</v>
      </c>
      <c r="AJ332" s="99" t="str">
        <f t="shared" si="202"/>
        <v/>
      </c>
      <c r="AK332" s="1" t="str">
        <f t="shared" si="203"/>
        <v/>
      </c>
      <c r="AL332" s="1" t="str">
        <f t="shared" si="204"/>
        <v/>
      </c>
      <c r="AM332" s="1" t="str">
        <f t="shared" si="205"/>
        <v/>
      </c>
      <c r="AN332" s="164" t="str">
        <f t="shared" si="206"/>
        <v/>
      </c>
      <c r="AO332" s="337">
        <f t="shared" si="207"/>
        <v>0</v>
      </c>
      <c r="AP332" s="259"/>
      <c r="AQ332" s="273">
        <f t="shared" si="208"/>
        <v>0</v>
      </c>
      <c r="DF332" s="104">
        <f t="shared" si="185"/>
        <v>0</v>
      </c>
      <c r="DG332" s="39" t="str">
        <f t="shared" si="180"/>
        <v/>
      </c>
      <c r="DH332" s="39" t="str">
        <f t="shared" si="181"/>
        <v/>
      </c>
      <c r="DJ332" s="98">
        <f t="shared" si="184"/>
        <v>0</v>
      </c>
      <c r="DK332" s="93" t="e">
        <f>VLOOKUP(H332,'PORT PRODUCTIVITY 1'!$A$25:$G$83,2,FALSE)</f>
        <v>#N/A</v>
      </c>
      <c r="DL332" s="97" t="str">
        <f t="shared" si="190"/>
        <v/>
      </c>
      <c r="DM332" s="97" t="str">
        <f t="shared" si="191"/>
        <v/>
      </c>
      <c r="DN332" s="97" t="str">
        <f t="shared" si="192"/>
        <v/>
      </c>
      <c r="DO332" s="97" t="str">
        <f t="shared" si="193"/>
        <v/>
      </c>
      <c r="DP332" s="94" t="e">
        <f>VLOOKUP(H332,'PORT PRODUCTIVITY 1'!$A$25:$G$83,3,FALSE)</f>
        <v>#N/A</v>
      </c>
      <c r="DQ332" s="276" t="str">
        <f t="shared" si="194"/>
        <v/>
      </c>
      <c r="DR332" s="276" t="str">
        <f t="shared" si="195"/>
        <v/>
      </c>
      <c r="DS332" s="276" t="str">
        <f t="shared" si="196"/>
        <v/>
      </c>
      <c r="DT332" s="276" t="str">
        <f t="shared" si="197"/>
        <v/>
      </c>
      <c r="DU332" s="276" t="str">
        <f t="shared" si="198"/>
        <v/>
      </c>
      <c r="DV332" s="276" t="str">
        <f t="shared" si="199"/>
        <v/>
      </c>
      <c r="DW332" s="277" t="str">
        <f t="shared" si="186"/>
        <v/>
      </c>
      <c r="DX332" s="278" t="str">
        <f t="shared" si="187"/>
        <v>0</v>
      </c>
      <c r="DY332" s="279" t="str">
        <f t="shared" si="188"/>
        <v>0</v>
      </c>
      <c r="DZ332" s="280" t="str">
        <f t="shared" si="189"/>
        <v/>
      </c>
      <c r="EA332" s="335">
        <f t="shared" si="209"/>
        <v>0</v>
      </c>
      <c r="EB332" s="335">
        <f t="shared" si="210"/>
        <v>0</v>
      </c>
      <c r="EC332" s="335">
        <f t="shared" si="211"/>
        <v>0</v>
      </c>
    </row>
    <row r="333" spans="2:133" ht="27.75" customHeight="1" thickBot="1">
      <c r="B333" s="39"/>
      <c r="C333" s="146"/>
      <c r="D333" s="57"/>
      <c r="E333" s="43"/>
      <c r="F333" s="75"/>
      <c r="G333" s="74"/>
      <c r="H333" s="39"/>
      <c r="I333" s="37"/>
      <c r="J333" s="37"/>
      <c r="K333" s="37"/>
      <c r="L333" s="37"/>
      <c r="M333" s="37"/>
      <c r="N333" s="37"/>
      <c r="O333" s="22"/>
      <c r="P333" s="22"/>
      <c r="Q333" s="42"/>
      <c r="R333" s="140"/>
      <c r="S333" s="39"/>
      <c r="T333" s="39"/>
      <c r="U333" s="321"/>
      <c r="V333" s="332"/>
      <c r="W333" s="317" t="str">
        <f t="shared" si="200"/>
        <v>0</v>
      </c>
      <c r="X333" s="101"/>
      <c r="Y333" s="40"/>
      <c r="Z333" s="41"/>
      <c r="AA333" s="40"/>
      <c r="AB333" s="40"/>
      <c r="AC333" s="40"/>
      <c r="AD333" s="40" t="str">
        <f t="shared" si="183"/>
        <v/>
      </c>
      <c r="AE333" s="186"/>
      <c r="AF333" s="106" t="str">
        <f t="shared" si="182"/>
        <v>0</v>
      </c>
      <c r="AG333" s="99">
        <f t="shared" si="178"/>
        <v>0</v>
      </c>
      <c r="AH333" s="105" t="str">
        <f t="shared" si="179"/>
        <v>0</v>
      </c>
      <c r="AI333" s="106" t="str">
        <f t="shared" si="201"/>
        <v>0</v>
      </c>
      <c r="AJ333" s="99" t="str">
        <f t="shared" si="202"/>
        <v/>
      </c>
      <c r="AK333" s="1" t="str">
        <f t="shared" si="203"/>
        <v/>
      </c>
      <c r="AL333" s="1" t="str">
        <f t="shared" si="204"/>
        <v/>
      </c>
      <c r="AM333" s="1" t="str">
        <f t="shared" si="205"/>
        <v/>
      </c>
      <c r="AN333" s="164" t="str">
        <f t="shared" si="206"/>
        <v/>
      </c>
      <c r="AO333" s="337">
        <f t="shared" si="207"/>
        <v>0</v>
      </c>
      <c r="AP333" s="259"/>
      <c r="AQ333" s="273">
        <f t="shared" si="208"/>
        <v>0</v>
      </c>
      <c r="DF333" s="104">
        <f t="shared" si="185"/>
        <v>0</v>
      </c>
      <c r="DG333" s="39" t="str">
        <f t="shared" si="180"/>
        <v/>
      </c>
      <c r="DH333" s="39" t="str">
        <f t="shared" si="181"/>
        <v/>
      </c>
      <c r="DJ333" s="98">
        <f t="shared" si="184"/>
        <v>0</v>
      </c>
      <c r="DK333" s="93" t="e">
        <f>VLOOKUP(H333,'PORT PRODUCTIVITY 1'!$A$25:$G$83,2,FALSE)</f>
        <v>#N/A</v>
      </c>
      <c r="DL333" s="97" t="str">
        <f t="shared" si="190"/>
        <v/>
      </c>
      <c r="DM333" s="97" t="str">
        <f t="shared" si="191"/>
        <v/>
      </c>
      <c r="DN333" s="97" t="str">
        <f t="shared" si="192"/>
        <v/>
      </c>
      <c r="DO333" s="97" t="str">
        <f t="shared" si="193"/>
        <v/>
      </c>
      <c r="DP333" s="94" t="e">
        <f>VLOOKUP(H333,'PORT PRODUCTIVITY 1'!$A$25:$G$83,3,FALSE)</f>
        <v>#N/A</v>
      </c>
      <c r="DQ333" s="276" t="str">
        <f t="shared" si="194"/>
        <v/>
      </c>
      <c r="DR333" s="276" t="str">
        <f t="shared" si="195"/>
        <v/>
      </c>
      <c r="DS333" s="276" t="str">
        <f t="shared" si="196"/>
        <v/>
      </c>
      <c r="DT333" s="276" t="str">
        <f t="shared" si="197"/>
        <v/>
      </c>
      <c r="DU333" s="276" t="str">
        <f t="shared" si="198"/>
        <v/>
      </c>
      <c r="DV333" s="276" t="str">
        <f t="shared" si="199"/>
        <v/>
      </c>
      <c r="DW333" s="277" t="str">
        <f t="shared" si="186"/>
        <v/>
      </c>
      <c r="DX333" s="278" t="str">
        <f t="shared" si="187"/>
        <v>0</v>
      </c>
      <c r="DY333" s="279" t="str">
        <f t="shared" si="188"/>
        <v>0</v>
      </c>
      <c r="DZ333" s="280" t="str">
        <f t="shared" si="189"/>
        <v/>
      </c>
      <c r="EA333" s="335">
        <f t="shared" si="209"/>
        <v>0</v>
      </c>
      <c r="EB333" s="335">
        <f t="shared" si="210"/>
        <v>0</v>
      </c>
      <c r="EC333" s="335">
        <f t="shared" si="211"/>
        <v>0</v>
      </c>
    </row>
    <row r="334" spans="2:133" ht="27.75" customHeight="1" thickBot="1">
      <c r="B334" s="39"/>
      <c r="C334" s="146"/>
      <c r="D334" s="57"/>
      <c r="E334" s="43"/>
      <c r="F334" s="74"/>
      <c r="G334" s="74"/>
      <c r="H334" s="39"/>
      <c r="I334" s="37"/>
      <c r="J334" s="37"/>
      <c r="K334" s="37"/>
      <c r="L334" s="37"/>
      <c r="M334" s="37"/>
      <c r="N334" s="37"/>
      <c r="O334" s="22"/>
      <c r="P334" s="22"/>
      <c r="Q334" s="42"/>
      <c r="R334" s="140"/>
      <c r="S334" s="39"/>
      <c r="T334" s="39"/>
      <c r="U334" s="321"/>
      <c r="V334" s="332"/>
      <c r="W334" s="317" t="str">
        <f t="shared" si="200"/>
        <v>0</v>
      </c>
      <c r="X334" s="101"/>
      <c r="Y334" s="40"/>
      <c r="Z334" s="41"/>
      <c r="AA334" s="40"/>
      <c r="AB334" s="40"/>
      <c r="AC334" s="40"/>
      <c r="AD334" s="40" t="str">
        <f t="shared" si="183"/>
        <v/>
      </c>
      <c r="AE334" s="186"/>
      <c r="AF334" s="106" t="str">
        <f t="shared" si="182"/>
        <v>0</v>
      </c>
      <c r="AG334" s="99">
        <f t="shared" si="178"/>
        <v>0</v>
      </c>
      <c r="AH334" s="105" t="str">
        <f t="shared" si="179"/>
        <v>0</v>
      </c>
      <c r="AI334" s="106" t="str">
        <f t="shared" si="201"/>
        <v>0</v>
      </c>
      <c r="AJ334" s="99" t="str">
        <f t="shared" si="202"/>
        <v/>
      </c>
      <c r="AK334" s="1" t="str">
        <f t="shared" si="203"/>
        <v/>
      </c>
      <c r="AL334" s="1" t="str">
        <f t="shared" si="204"/>
        <v/>
      </c>
      <c r="AM334" s="1" t="str">
        <f t="shared" si="205"/>
        <v/>
      </c>
      <c r="AN334" s="164" t="str">
        <f t="shared" si="206"/>
        <v/>
      </c>
      <c r="AO334" s="337">
        <f t="shared" si="207"/>
        <v>0</v>
      </c>
      <c r="AP334" s="259"/>
      <c r="AQ334" s="273">
        <f t="shared" si="208"/>
        <v>0</v>
      </c>
      <c r="DF334" s="104">
        <f t="shared" si="185"/>
        <v>0</v>
      </c>
      <c r="DG334" s="39" t="str">
        <f t="shared" si="180"/>
        <v/>
      </c>
      <c r="DH334" s="39" t="str">
        <f t="shared" si="181"/>
        <v/>
      </c>
      <c r="DJ334" s="98">
        <f t="shared" si="184"/>
        <v>0</v>
      </c>
      <c r="DK334" s="93" t="e">
        <f>VLOOKUP(H334,'PORT PRODUCTIVITY 1'!$A$25:$G$83,2,FALSE)</f>
        <v>#N/A</v>
      </c>
      <c r="DL334" s="97" t="str">
        <f t="shared" si="190"/>
        <v/>
      </c>
      <c r="DM334" s="97" t="str">
        <f t="shared" si="191"/>
        <v/>
      </c>
      <c r="DN334" s="97" t="str">
        <f t="shared" si="192"/>
        <v/>
      </c>
      <c r="DO334" s="97" t="str">
        <f t="shared" si="193"/>
        <v/>
      </c>
      <c r="DP334" s="94" t="e">
        <f>VLOOKUP(H334,'PORT PRODUCTIVITY 1'!$A$25:$G$83,3,FALSE)</f>
        <v>#N/A</v>
      </c>
      <c r="DQ334" s="276" t="str">
        <f t="shared" si="194"/>
        <v/>
      </c>
      <c r="DR334" s="276" t="str">
        <f t="shared" si="195"/>
        <v/>
      </c>
      <c r="DS334" s="276" t="str">
        <f t="shared" si="196"/>
        <v/>
      </c>
      <c r="DT334" s="276" t="str">
        <f t="shared" si="197"/>
        <v/>
      </c>
      <c r="DU334" s="276" t="str">
        <f t="shared" si="198"/>
        <v/>
      </c>
      <c r="DV334" s="276" t="str">
        <f t="shared" si="199"/>
        <v/>
      </c>
      <c r="DW334" s="277" t="str">
        <f t="shared" si="186"/>
        <v/>
      </c>
      <c r="DX334" s="278" t="str">
        <f t="shared" si="187"/>
        <v>0</v>
      </c>
      <c r="DY334" s="279" t="str">
        <f t="shared" si="188"/>
        <v>0</v>
      </c>
      <c r="DZ334" s="280" t="str">
        <f t="shared" si="189"/>
        <v/>
      </c>
      <c r="EA334" s="335">
        <f t="shared" si="209"/>
        <v>0</v>
      </c>
      <c r="EB334" s="335">
        <f t="shared" si="210"/>
        <v>0</v>
      </c>
      <c r="EC334" s="335">
        <f t="shared" si="211"/>
        <v>0</v>
      </c>
    </row>
    <row r="335" spans="2:133" ht="27.75" customHeight="1" thickBot="1">
      <c r="B335" s="39"/>
      <c r="C335" s="146"/>
      <c r="D335" s="57"/>
      <c r="E335" s="43"/>
      <c r="F335" s="74"/>
      <c r="G335" s="74"/>
      <c r="H335" s="39"/>
      <c r="I335" s="37"/>
      <c r="J335" s="37"/>
      <c r="K335" s="37"/>
      <c r="L335" s="37"/>
      <c r="M335" s="37"/>
      <c r="N335" s="37"/>
      <c r="O335" s="22"/>
      <c r="P335" s="22"/>
      <c r="Q335" s="42"/>
      <c r="R335" s="140"/>
      <c r="S335" s="39"/>
      <c r="T335" s="39"/>
      <c r="U335" s="321"/>
      <c r="V335" s="332"/>
      <c r="W335" s="317" t="str">
        <f t="shared" si="200"/>
        <v>0</v>
      </c>
      <c r="X335" s="101"/>
      <c r="Y335" s="40"/>
      <c r="Z335" s="41"/>
      <c r="AA335" s="40"/>
      <c r="AB335" s="40"/>
      <c r="AC335" s="40"/>
      <c r="AD335" s="40" t="str">
        <f t="shared" si="183"/>
        <v/>
      </c>
      <c r="AE335" s="186"/>
      <c r="AF335" s="106" t="str">
        <f t="shared" si="182"/>
        <v>0</v>
      </c>
      <c r="AG335" s="99">
        <f t="shared" si="178"/>
        <v>0</v>
      </c>
      <c r="AH335" s="105" t="str">
        <f t="shared" si="179"/>
        <v>0</v>
      </c>
      <c r="AI335" s="106" t="str">
        <f t="shared" si="201"/>
        <v>0</v>
      </c>
      <c r="AJ335" s="99" t="str">
        <f t="shared" si="202"/>
        <v/>
      </c>
      <c r="AK335" s="1" t="str">
        <f t="shared" si="203"/>
        <v/>
      </c>
      <c r="AL335" s="1" t="str">
        <f t="shared" si="204"/>
        <v/>
      </c>
      <c r="AM335" s="1" t="str">
        <f t="shared" si="205"/>
        <v/>
      </c>
      <c r="AN335" s="164" t="str">
        <f t="shared" si="206"/>
        <v/>
      </c>
      <c r="AO335" s="337">
        <f t="shared" si="207"/>
        <v>0</v>
      </c>
      <c r="AP335" s="259"/>
      <c r="AQ335" s="273">
        <f t="shared" si="208"/>
        <v>0</v>
      </c>
      <c r="DF335" s="104">
        <f t="shared" si="185"/>
        <v>0</v>
      </c>
      <c r="DG335" s="39" t="str">
        <f t="shared" si="180"/>
        <v/>
      </c>
      <c r="DH335" s="39" t="str">
        <f t="shared" si="181"/>
        <v/>
      </c>
      <c r="DJ335" s="98">
        <f t="shared" si="184"/>
        <v>0</v>
      </c>
      <c r="DK335" s="93" t="e">
        <f>VLOOKUP(H335,'PORT PRODUCTIVITY 1'!$A$25:$G$83,2,FALSE)</f>
        <v>#N/A</v>
      </c>
      <c r="DL335" s="97" t="str">
        <f t="shared" si="190"/>
        <v/>
      </c>
      <c r="DM335" s="97" t="str">
        <f t="shared" si="191"/>
        <v/>
      </c>
      <c r="DN335" s="97" t="str">
        <f t="shared" si="192"/>
        <v/>
      </c>
      <c r="DO335" s="97" t="str">
        <f t="shared" si="193"/>
        <v/>
      </c>
      <c r="DP335" s="94" t="e">
        <f>VLOOKUP(H335,'PORT PRODUCTIVITY 1'!$A$25:$G$83,3,FALSE)</f>
        <v>#N/A</v>
      </c>
      <c r="DQ335" s="276" t="str">
        <f t="shared" si="194"/>
        <v/>
      </c>
      <c r="DR335" s="276" t="str">
        <f t="shared" si="195"/>
        <v/>
      </c>
      <c r="DS335" s="276" t="str">
        <f t="shared" si="196"/>
        <v/>
      </c>
      <c r="DT335" s="276" t="str">
        <f t="shared" si="197"/>
        <v/>
      </c>
      <c r="DU335" s="276" t="str">
        <f t="shared" si="198"/>
        <v/>
      </c>
      <c r="DV335" s="276" t="str">
        <f t="shared" si="199"/>
        <v/>
      </c>
      <c r="DW335" s="277" t="str">
        <f t="shared" si="186"/>
        <v/>
      </c>
      <c r="DX335" s="278" t="str">
        <f t="shared" si="187"/>
        <v>0</v>
      </c>
      <c r="DY335" s="279" t="str">
        <f t="shared" si="188"/>
        <v>0</v>
      </c>
      <c r="DZ335" s="280" t="str">
        <f t="shared" si="189"/>
        <v/>
      </c>
      <c r="EA335" s="335">
        <f t="shared" si="209"/>
        <v>0</v>
      </c>
      <c r="EB335" s="335">
        <f t="shared" si="210"/>
        <v>0</v>
      </c>
      <c r="EC335" s="335">
        <f t="shared" si="211"/>
        <v>0</v>
      </c>
    </row>
    <row r="336" spans="2:133" ht="27.75" customHeight="1" thickBot="1">
      <c r="B336" s="39"/>
      <c r="C336" s="146"/>
      <c r="D336" s="57"/>
      <c r="E336" s="43"/>
      <c r="F336" s="74"/>
      <c r="G336" s="74"/>
      <c r="H336" s="39"/>
      <c r="I336" s="37"/>
      <c r="J336" s="37"/>
      <c r="K336" s="37"/>
      <c r="L336" s="37"/>
      <c r="M336" s="37"/>
      <c r="N336" s="37"/>
      <c r="O336" s="22"/>
      <c r="P336" s="22"/>
      <c r="Q336" s="42"/>
      <c r="R336" s="39"/>
      <c r="S336" s="39"/>
      <c r="T336" s="39"/>
      <c r="U336" s="321"/>
      <c r="V336" s="332"/>
      <c r="W336" s="317" t="str">
        <f t="shared" si="200"/>
        <v>0</v>
      </c>
      <c r="X336" s="101"/>
      <c r="Y336" s="40"/>
      <c r="Z336" s="41"/>
      <c r="AA336" s="40"/>
      <c r="AB336" s="40"/>
      <c r="AC336" s="40"/>
      <c r="AD336" s="40" t="str">
        <f t="shared" si="183"/>
        <v/>
      </c>
      <c r="AE336" s="186"/>
      <c r="AF336" s="106" t="str">
        <f t="shared" si="182"/>
        <v>0</v>
      </c>
      <c r="AG336" s="99">
        <f t="shared" si="178"/>
        <v>0</v>
      </c>
      <c r="AH336" s="105" t="str">
        <f t="shared" si="179"/>
        <v>0</v>
      </c>
      <c r="AI336" s="106" t="str">
        <f t="shared" si="201"/>
        <v>0</v>
      </c>
      <c r="AJ336" s="99" t="str">
        <f t="shared" si="202"/>
        <v/>
      </c>
      <c r="AK336" s="1" t="str">
        <f t="shared" si="203"/>
        <v/>
      </c>
      <c r="AL336" s="1" t="str">
        <f t="shared" si="204"/>
        <v/>
      </c>
      <c r="AM336" s="1" t="str">
        <f t="shared" si="205"/>
        <v/>
      </c>
      <c r="AN336" s="164" t="str">
        <f t="shared" si="206"/>
        <v/>
      </c>
      <c r="AO336" s="337">
        <f t="shared" si="207"/>
        <v>0</v>
      </c>
      <c r="AP336" s="259"/>
      <c r="AQ336" s="273">
        <f t="shared" si="208"/>
        <v>0</v>
      </c>
      <c r="DF336" s="104">
        <f t="shared" si="185"/>
        <v>0</v>
      </c>
      <c r="DG336" s="39" t="str">
        <f t="shared" si="180"/>
        <v/>
      </c>
      <c r="DH336" s="39" t="str">
        <f t="shared" si="181"/>
        <v/>
      </c>
      <c r="DJ336" s="98">
        <f t="shared" si="184"/>
        <v>0</v>
      </c>
      <c r="DK336" s="93" t="e">
        <f>VLOOKUP(H336,'PORT PRODUCTIVITY 1'!$A$25:$G$83,2,FALSE)</f>
        <v>#N/A</v>
      </c>
      <c r="DL336" s="97" t="str">
        <f t="shared" si="190"/>
        <v/>
      </c>
      <c r="DM336" s="97" t="str">
        <f t="shared" si="191"/>
        <v/>
      </c>
      <c r="DN336" s="97" t="str">
        <f t="shared" si="192"/>
        <v/>
      </c>
      <c r="DO336" s="97" t="str">
        <f t="shared" si="193"/>
        <v/>
      </c>
      <c r="DP336" s="94" t="e">
        <f>VLOOKUP(H336,'PORT PRODUCTIVITY 1'!$A$25:$G$83,3,FALSE)</f>
        <v>#N/A</v>
      </c>
      <c r="DQ336" s="276" t="str">
        <f t="shared" si="194"/>
        <v/>
      </c>
      <c r="DR336" s="276" t="str">
        <f t="shared" si="195"/>
        <v/>
      </c>
      <c r="DS336" s="276" t="str">
        <f t="shared" si="196"/>
        <v/>
      </c>
      <c r="DT336" s="276" t="str">
        <f t="shared" si="197"/>
        <v/>
      </c>
      <c r="DU336" s="276" t="str">
        <f t="shared" si="198"/>
        <v/>
      </c>
      <c r="DV336" s="276" t="str">
        <f t="shared" si="199"/>
        <v/>
      </c>
      <c r="DW336" s="277" t="str">
        <f t="shared" si="186"/>
        <v/>
      </c>
      <c r="DX336" s="278" t="str">
        <f t="shared" si="187"/>
        <v>0</v>
      </c>
      <c r="DY336" s="279" t="str">
        <f t="shared" si="188"/>
        <v>0</v>
      </c>
      <c r="DZ336" s="280" t="str">
        <f t="shared" si="189"/>
        <v/>
      </c>
      <c r="EA336" s="335">
        <f t="shared" si="209"/>
        <v>0</v>
      </c>
      <c r="EB336" s="335">
        <f t="shared" si="210"/>
        <v>0</v>
      </c>
      <c r="EC336" s="335">
        <f t="shared" si="211"/>
        <v>0</v>
      </c>
    </row>
    <row r="337" spans="2:133" ht="27.75" customHeight="1" thickBot="1">
      <c r="B337" s="39"/>
      <c r="C337" s="146"/>
      <c r="D337" s="57"/>
      <c r="E337" s="43"/>
      <c r="F337" s="75"/>
      <c r="G337" s="74"/>
      <c r="H337" s="39"/>
      <c r="I337" s="37"/>
      <c r="J337" s="37"/>
      <c r="K337" s="37"/>
      <c r="L337" s="37"/>
      <c r="M337" s="37"/>
      <c r="N337" s="37"/>
      <c r="O337" s="22"/>
      <c r="P337" s="22"/>
      <c r="Q337" s="42"/>
      <c r="R337" s="39"/>
      <c r="S337" s="39"/>
      <c r="T337" s="39"/>
      <c r="U337" s="321"/>
      <c r="V337" s="332"/>
      <c r="W337" s="317" t="str">
        <f t="shared" si="200"/>
        <v>0</v>
      </c>
      <c r="X337" s="101"/>
      <c r="Y337" s="40"/>
      <c r="Z337" s="41"/>
      <c r="AA337" s="40"/>
      <c r="AB337" s="40"/>
      <c r="AC337" s="40"/>
      <c r="AD337" s="40" t="str">
        <f t="shared" si="183"/>
        <v/>
      </c>
      <c r="AE337" s="186"/>
      <c r="AF337" s="106" t="str">
        <f t="shared" si="182"/>
        <v>0</v>
      </c>
      <c r="AG337" s="99">
        <f t="shared" si="178"/>
        <v>0</v>
      </c>
      <c r="AH337" s="105" t="str">
        <f t="shared" si="179"/>
        <v>0</v>
      </c>
      <c r="AI337" s="106" t="str">
        <f t="shared" si="201"/>
        <v>0</v>
      </c>
      <c r="AJ337" s="99" t="str">
        <f t="shared" si="202"/>
        <v/>
      </c>
      <c r="AK337" s="1" t="str">
        <f t="shared" si="203"/>
        <v/>
      </c>
      <c r="AL337" s="1" t="str">
        <f t="shared" si="204"/>
        <v/>
      </c>
      <c r="AM337" s="1" t="str">
        <f t="shared" si="205"/>
        <v/>
      </c>
      <c r="AN337" s="164" t="str">
        <f t="shared" si="206"/>
        <v/>
      </c>
      <c r="AO337" s="337">
        <f t="shared" si="207"/>
        <v>0</v>
      </c>
      <c r="AP337" s="259"/>
      <c r="AQ337" s="273">
        <f t="shared" si="208"/>
        <v>0</v>
      </c>
      <c r="DF337" s="104">
        <f t="shared" si="185"/>
        <v>0</v>
      </c>
      <c r="DG337" s="39" t="str">
        <f t="shared" si="180"/>
        <v/>
      </c>
      <c r="DH337" s="39" t="str">
        <f t="shared" si="181"/>
        <v/>
      </c>
      <c r="DJ337" s="98">
        <f t="shared" si="184"/>
        <v>0</v>
      </c>
      <c r="DK337" s="93" t="e">
        <f>VLOOKUP(H337,'PORT PRODUCTIVITY 1'!$A$25:$G$83,2,FALSE)</f>
        <v>#N/A</v>
      </c>
      <c r="DL337" s="97" t="str">
        <f t="shared" si="190"/>
        <v/>
      </c>
      <c r="DM337" s="97" t="str">
        <f t="shared" si="191"/>
        <v/>
      </c>
      <c r="DN337" s="97" t="str">
        <f t="shared" si="192"/>
        <v/>
      </c>
      <c r="DO337" s="97" t="str">
        <f t="shared" si="193"/>
        <v/>
      </c>
      <c r="DP337" s="94" t="e">
        <f>VLOOKUP(H337,'PORT PRODUCTIVITY 1'!$A$25:$G$83,3,FALSE)</f>
        <v>#N/A</v>
      </c>
      <c r="DQ337" s="276" t="str">
        <f t="shared" si="194"/>
        <v/>
      </c>
      <c r="DR337" s="276" t="str">
        <f t="shared" si="195"/>
        <v/>
      </c>
      <c r="DS337" s="276" t="str">
        <f t="shared" si="196"/>
        <v/>
      </c>
      <c r="DT337" s="276" t="str">
        <f t="shared" si="197"/>
        <v/>
      </c>
      <c r="DU337" s="276" t="str">
        <f t="shared" si="198"/>
        <v/>
      </c>
      <c r="DV337" s="276" t="str">
        <f t="shared" si="199"/>
        <v/>
      </c>
      <c r="DW337" s="277" t="str">
        <f t="shared" si="186"/>
        <v/>
      </c>
      <c r="DX337" s="278" t="str">
        <f t="shared" si="187"/>
        <v>0</v>
      </c>
      <c r="DY337" s="279" t="str">
        <f t="shared" si="188"/>
        <v>0</v>
      </c>
      <c r="DZ337" s="280" t="str">
        <f t="shared" si="189"/>
        <v/>
      </c>
      <c r="EA337" s="335">
        <f t="shared" si="209"/>
        <v>0</v>
      </c>
      <c r="EB337" s="335">
        <f t="shared" si="210"/>
        <v>0</v>
      </c>
      <c r="EC337" s="335">
        <f t="shared" si="211"/>
        <v>0</v>
      </c>
    </row>
    <row r="338" spans="2:133" ht="27.75" customHeight="1" thickBot="1">
      <c r="B338" s="39"/>
      <c r="C338" s="146"/>
      <c r="D338" s="57"/>
      <c r="E338" s="43"/>
      <c r="F338" s="74"/>
      <c r="G338" s="74"/>
      <c r="H338" s="39"/>
      <c r="I338" s="37"/>
      <c r="J338" s="37"/>
      <c r="K338" s="37"/>
      <c r="L338" s="37"/>
      <c r="M338" s="37"/>
      <c r="N338" s="37"/>
      <c r="O338" s="22"/>
      <c r="P338" s="22"/>
      <c r="Q338" s="42"/>
      <c r="R338" s="39"/>
      <c r="S338" s="39"/>
      <c r="T338" s="39"/>
      <c r="U338" s="321"/>
      <c r="V338" s="332"/>
      <c r="W338" s="317" t="str">
        <f t="shared" si="200"/>
        <v>0</v>
      </c>
      <c r="X338" s="101"/>
      <c r="Y338" s="40"/>
      <c r="Z338" s="41"/>
      <c r="AA338" s="40"/>
      <c r="AB338" s="40"/>
      <c r="AC338" s="40"/>
      <c r="AD338" s="40" t="str">
        <f t="shared" si="183"/>
        <v/>
      </c>
      <c r="AE338" s="186"/>
      <c r="AF338" s="106" t="str">
        <f t="shared" si="182"/>
        <v>0</v>
      </c>
      <c r="AG338" s="99">
        <f t="shared" si="178"/>
        <v>0</v>
      </c>
      <c r="AH338" s="105" t="str">
        <f t="shared" si="179"/>
        <v>0</v>
      </c>
      <c r="AI338" s="106" t="str">
        <f t="shared" si="201"/>
        <v>0</v>
      </c>
      <c r="AJ338" s="99" t="str">
        <f t="shared" si="202"/>
        <v/>
      </c>
      <c r="AK338" s="1" t="str">
        <f t="shared" si="203"/>
        <v/>
      </c>
      <c r="AL338" s="1" t="str">
        <f t="shared" si="204"/>
        <v/>
      </c>
      <c r="AM338" s="1" t="str">
        <f t="shared" si="205"/>
        <v/>
      </c>
      <c r="AN338" s="164" t="str">
        <f t="shared" si="206"/>
        <v/>
      </c>
      <c r="AO338" s="337">
        <f t="shared" si="207"/>
        <v>0</v>
      </c>
      <c r="AP338" s="259"/>
      <c r="AQ338" s="273">
        <f t="shared" si="208"/>
        <v>0</v>
      </c>
      <c r="DF338" s="104">
        <f t="shared" si="185"/>
        <v>0</v>
      </c>
      <c r="DG338" s="39" t="str">
        <f t="shared" si="180"/>
        <v/>
      </c>
      <c r="DH338" s="39" t="str">
        <f t="shared" si="181"/>
        <v/>
      </c>
      <c r="DJ338" s="98">
        <f t="shared" si="184"/>
        <v>0</v>
      </c>
      <c r="DK338" s="93" t="e">
        <f>VLOOKUP(H338,'PORT PRODUCTIVITY 1'!$A$25:$G$83,2,FALSE)</f>
        <v>#N/A</v>
      </c>
      <c r="DL338" s="97" t="str">
        <f t="shared" si="190"/>
        <v/>
      </c>
      <c r="DM338" s="97" t="str">
        <f t="shared" si="191"/>
        <v/>
      </c>
      <c r="DN338" s="97" t="str">
        <f t="shared" si="192"/>
        <v/>
      </c>
      <c r="DO338" s="97" t="str">
        <f t="shared" si="193"/>
        <v/>
      </c>
      <c r="DP338" s="94" t="e">
        <f>VLOOKUP(H338,'PORT PRODUCTIVITY 1'!$A$25:$G$83,3,FALSE)</f>
        <v>#N/A</v>
      </c>
      <c r="DQ338" s="276" t="str">
        <f t="shared" si="194"/>
        <v/>
      </c>
      <c r="DR338" s="276" t="str">
        <f t="shared" si="195"/>
        <v/>
      </c>
      <c r="DS338" s="276" t="str">
        <f t="shared" si="196"/>
        <v/>
      </c>
      <c r="DT338" s="276" t="str">
        <f t="shared" si="197"/>
        <v/>
      </c>
      <c r="DU338" s="276" t="str">
        <f t="shared" si="198"/>
        <v/>
      </c>
      <c r="DV338" s="276" t="str">
        <f t="shared" si="199"/>
        <v/>
      </c>
      <c r="DW338" s="277" t="str">
        <f t="shared" si="186"/>
        <v/>
      </c>
      <c r="DX338" s="278" t="str">
        <f t="shared" si="187"/>
        <v>0</v>
      </c>
      <c r="DY338" s="279" t="str">
        <f t="shared" si="188"/>
        <v>0</v>
      </c>
      <c r="DZ338" s="280" t="str">
        <f t="shared" si="189"/>
        <v/>
      </c>
      <c r="EA338" s="335">
        <f t="shared" si="209"/>
        <v>0</v>
      </c>
      <c r="EB338" s="335">
        <f t="shared" si="210"/>
        <v>0</v>
      </c>
      <c r="EC338" s="335">
        <f t="shared" si="211"/>
        <v>0</v>
      </c>
    </row>
    <row r="339" spans="2:133" ht="27.75" customHeight="1" thickBot="1">
      <c r="B339" s="39"/>
      <c r="C339" s="146"/>
      <c r="D339" s="57"/>
      <c r="E339" s="43"/>
      <c r="F339" s="77"/>
      <c r="G339" s="74"/>
      <c r="H339" s="39"/>
      <c r="I339" s="37"/>
      <c r="J339" s="37"/>
      <c r="K339" s="37"/>
      <c r="L339" s="37"/>
      <c r="M339" s="37"/>
      <c r="N339" s="37"/>
      <c r="O339" s="22"/>
      <c r="P339" s="22"/>
      <c r="Q339" s="42"/>
      <c r="R339" s="140"/>
      <c r="S339" s="39"/>
      <c r="T339" s="39"/>
      <c r="U339" s="321"/>
      <c r="V339" s="332"/>
      <c r="W339" s="317" t="str">
        <f t="shared" si="200"/>
        <v>0</v>
      </c>
      <c r="X339" s="101"/>
      <c r="Y339" s="40"/>
      <c r="Z339" s="41"/>
      <c r="AA339" s="40"/>
      <c r="AB339" s="40"/>
      <c r="AC339" s="40"/>
      <c r="AD339" s="40" t="str">
        <f t="shared" si="183"/>
        <v/>
      </c>
      <c r="AE339" s="186"/>
      <c r="AF339" s="106" t="str">
        <f t="shared" si="182"/>
        <v>0</v>
      </c>
      <c r="AG339" s="99">
        <f t="shared" si="178"/>
        <v>0</v>
      </c>
      <c r="AH339" s="105" t="str">
        <f t="shared" si="179"/>
        <v>0</v>
      </c>
      <c r="AI339" s="106" t="str">
        <f t="shared" si="201"/>
        <v>0</v>
      </c>
      <c r="AJ339" s="99" t="str">
        <f t="shared" si="202"/>
        <v/>
      </c>
      <c r="AK339" s="1" t="str">
        <f t="shared" si="203"/>
        <v/>
      </c>
      <c r="AL339" s="1" t="str">
        <f t="shared" si="204"/>
        <v/>
      </c>
      <c r="AM339" s="1" t="str">
        <f t="shared" si="205"/>
        <v/>
      </c>
      <c r="AN339" s="164" t="str">
        <f t="shared" si="206"/>
        <v/>
      </c>
      <c r="AO339" s="337">
        <f t="shared" si="207"/>
        <v>0</v>
      </c>
      <c r="AP339" s="259"/>
      <c r="AQ339" s="273">
        <f t="shared" si="208"/>
        <v>0</v>
      </c>
      <c r="DF339" s="104">
        <f t="shared" si="185"/>
        <v>0</v>
      </c>
      <c r="DG339" s="39" t="str">
        <f t="shared" si="180"/>
        <v/>
      </c>
      <c r="DH339" s="39" t="str">
        <f t="shared" si="181"/>
        <v/>
      </c>
      <c r="DJ339" s="98">
        <f t="shared" si="184"/>
        <v>0</v>
      </c>
      <c r="DK339" s="93" t="e">
        <f>VLOOKUP(H339,'PORT PRODUCTIVITY 1'!$A$25:$G$83,2,FALSE)</f>
        <v>#N/A</v>
      </c>
      <c r="DL339" s="97" t="str">
        <f t="shared" si="190"/>
        <v/>
      </c>
      <c r="DM339" s="97" t="str">
        <f t="shared" si="191"/>
        <v/>
      </c>
      <c r="DN339" s="97" t="str">
        <f t="shared" si="192"/>
        <v/>
      </c>
      <c r="DO339" s="97" t="str">
        <f t="shared" si="193"/>
        <v/>
      </c>
      <c r="DP339" s="94" t="e">
        <f>VLOOKUP(H339,'PORT PRODUCTIVITY 1'!$A$25:$G$83,3,FALSE)</f>
        <v>#N/A</v>
      </c>
      <c r="DQ339" s="276" t="str">
        <f t="shared" si="194"/>
        <v/>
      </c>
      <c r="DR339" s="276" t="str">
        <f t="shared" si="195"/>
        <v/>
      </c>
      <c r="DS339" s="276" t="str">
        <f t="shared" si="196"/>
        <v/>
      </c>
      <c r="DT339" s="276" t="str">
        <f t="shared" si="197"/>
        <v/>
      </c>
      <c r="DU339" s="276" t="str">
        <f t="shared" si="198"/>
        <v/>
      </c>
      <c r="DV339" s="276" t="str">
        <f t="shared" si="199"/>
        <v/>
      </c>
      <c r="DW339" s="277" t="str">
        <f t="shared" si="186"/>
        <v/>
      </c>
      <c r="DX339" s="278" t="str">
        <f t="shared" si="187"/>
        <v>0</v>
      </c>
      <c r="DY339" s="279" t="str">
        <f t="shared" si="188"/>
        <v>0</v>
      </c>
      <c r="DZ339" s="280" t="str">
        <f t="shared" si="189"/>
        <v/>
      </c>
      <c r="EA339" s="335">
        <f t="shared" si="209"/>
        <v>0</v>
      </c>
      <c r="EB339" s="335">
        <f t="shared" si="210"/>
        <v>0</v>
      </c>
      <c r="EC339" s="335">
        <f t="shared" si="211"/>
        <v>0</v>
      </c>
    </row>
    <row r="340" spans="2:133" ht="27.75" customHeight="1" thickBot="1">
      <c r="B340" s="39"/>
      <c r="C340" s="146"/>
      <c r="D340" s="57"/>
      <c r="E340" s="43"/>
      <c r="F340" s="76"/>
      <c r="G340" s="74"/>
      <c r="H340" s="39"/>
      <c r="I340" s="37"/>
      <c r="J340" s="37"/>
      <c r="K340" s="37"/>
      <c r="L340" s="37"/>
      <c r="M340" s="37"/>
      <c r="N340" s="37"/>
      <c r="O340" s="22"/>
      <c r="P340" s="22"/>
      <c r="Q340" s="42"/>
      <c r="R340" s="138"/>
      <c r="S340" s="40"/>
      <c r="T340" s="40"/>
      <c r="U340" s="318"/>
      <c r="V340" s="331"/>
      <c r="W340" s="317" t="str">
        <f t="shared" si="200"/>
        <v>0</v>
      </c>
      <c r="X340" s="101"/>
      <c r="Y340" s="40"/>
      <c r="Z340" s="41"/>
      <c r="AA340" s="40"/>
      <c r="AB340" s="40"/>
      <c r="AC340" s="40"/>
      <c r="AD340" s="40" t="str">
        <f t="shared" si="183"/>
        <v/>
      </c>
      <c r="AE340" s="186"/>
      <c r="AF340" s="106" t="str">
        <f t="shared" si="182"/>
        <v>0</v>
      </c>
      <c r="AG340" s="99">
        <f t="shared" ref="AG340:AG403" si="212">SUM(S340:V340)+SUM(X340:AC340)+AE340</f>
        <v>0</v>
      </c>
      <c r="AH340" s="105" t="str">
        <f t="shared" ref="AH340:AH403" si="213">IF(DF340=2,DZ340,"0")</f>
        <v>0</v>
      </c>
      <c r="AI340" s="106" t="str">
        <f t="shared" si="201"/>
        <v>0</v>
      </c>
      <c r="AJ340" s="99" t="str">
        <f t="shared" si="202"/>
        <v/>
      </c>
      <c r="AK340" s="1" t="str">
        <f t="shared" si="203"/>
        <v/>
      </c>
      <c r="AL340" s="1" t="str">
        <f t="shared" si="204"/>
        <v/>
      </c>
      <c r="AM340" s="1" t="str">
        <f t="shared" si="205"/>
        <v/>
      </c>
      <c r="AN340" s="164" t="str">
        <f t="shared" si="206"/>
        <v/>
      </c>
      <c r="AO340" s="337">
        <f t="shared" si="207"/>
        <v>0</v>
      </c>
      <c r="AP340" s="259"/>
      <c r="AQ340" s="273">
        <f t="shared" si="208"/>
        <v>0</v>
      </c>
      <c r="DF340" s="104">
        <f t="shared" si="185"/>
        <v>0</v>
      </c>
      <c r="DG340" s="39" t="str">
        <f t="shared" ref="DG340:DG403" si="214">IF(SUM(S340:V340)&lt;1,"",1)</f>
        <v/>
      </c>
      <c r="DH340" s="39" t="str">
        <f t="shared" ref="DH340:DH403" si="215">IF(SUM(X340:AC340)&lt;1,"",1)</f>
        <v/>
      </c>
      <c r="DJ340" s="98">
        <f t="shared" si="184"/>
        <v>0</v>
      </c>
      <c r="DK340" s="93" t="e">
        <f>VLOOKUP(H340,'PORT PRODUCTIVITY 1'!$A$25:$G$83,2,FALSE)</f>
        <v>#N/A</v>
      </c>
      <c r="DL340" s="97" t="str">
        <f t="shared" si="190"/>
        <v/>
      </c>
      <c r="DM340" s="97" t="str">
        <f t="shared" si="191"/>
        <v/>
      </c>
      <c r="DN340" s="97" t="str">
        <f t="shared" si="192"/>
        <v/>
      </c>
      <c r="DO340" s="97" t="str">
        <f t="shared" si="193"/>
        <v/>
      </c>
      <c r="DP340" s="94" t="e">
        <f>VLOOKUP(H340,'PORT PRODUCTIVITY 1'!$A$25:$G$83,3,FALSE)</f>
        <v>#N/A</v>
      </c>
      <c r="DQ340" s="276" t="str">
        <f t="shared" si="194"/>
        <v/>
      </c>
      <c r="DR340" s="276" t="str">
        <f t="shared" si="195"/>
        <v/>
      </c>
      <c r="DS340" s="276" t="str">
        <f t="shared" si="196"/>
        <v/>
      </c>
      <c r="DT340" s="276" t="str">
        <f t="shared" si="197"/>
        <v/>
      </c>
      <c r="DU340" s="276" t="str">
        <f t="shared" si="198"/>
        <v/>
      </c>
      <c r="DV340" s="276" t="str">
        <f t="shared" si="199"/>
        <v/>
      </c>
      <c r="DW340" s="277" t="str">
        <f t="shared" si="186"/>
        <v/>
      </c>
      <c r="DX340" s="278" t="str">
        <f t="shared" si="187"/>
        <v>0</v>
      </c>
      <c r="DY340" s="279" t="str">
        <f t="shared" si="188"/>
        <v>0</v>
      </c>
      <c r="DZ340" s="280" t="str">
        <f t="shared" si="189"/>
        <v/>
      </c>
      <c r="EA340" s="335">
        <f t="shared" si="209"/>
        <v>0</v>
      </c>
      <c r="EB340" s="335">
        <f t="shared" si="210"/>
        <v>0</v>
      </c>
      <c r="EC340" s="335">
        <f t="shared" si="211"/>
        <v>0</v>
      </c>
    </row>
    <row r="341" spans="2:133" ht="27.75" customHeight="1" thickBot="1">
      <c r="B341" s="39"/>
      <c r="C341" s="146"/>
      <c r="D341" s="57"/>
      <c r="E341" s="43"/>
      <c r="F341" s="59"/>
      <c r="G341" s="74"/>
      <c r="H341" s="39"/>
      <c r="I341" s="37"/>
      <c r="J341" s="37"/>
      <c r="K341" s="37"/>
      <c r="L341" s="37"/>
      <c r="M341" s="37"/>
      <c r="N341" s="37"/>
      <c r="O341" s="22"/>
      <c r="P341" s="22"/>
      <c r="Q341" s="42"/>
      <c r="R341" s="138"/>
      <c r="S341" s="40"/>
      <c r="T341" s="40"/>
      <c r="U341" s="318"/>
      <c r="V341" s="331"/>
      <c r="W341" s="317" t="str">
        <f t="shared" si="200"/>
        <v>0</v>
      </c>
      <c r="X341" s="101"/>
      <c r="Y341" s="40"/>
      <c r="Z341" s="41"/>
      <c r="AA341" s="40"/>
      <c r="AB341" s="40"/>
      <c r="AC341" s="40"/>
      <c r="AD341" s="40" t="str">
        <f t="shared" si="183"/>
        <v/>
      </c>
      <c r="AE341" s="186"/>
      <c r="AF341" s="106" t="str">
        <f t="shared" si="182"/>
        <v>0</v>
      </c>
      <c r="AG341" s="99">
        <f t="shared" si="212"/>
        <v>0</v>
      </c>
      <c r="AH341" s="105" t="str">
        <f t="shared" si="213"/>
        <v>0</v>
      </c>
      <c r="AI341" s="106" t="str">
        <f t="shared" si="201"/>
        <v>0</v>
      </c>
      <c r="AJ341" s="99" t="str">
        <f t="shared" si="202"/>
        <v/>
      </c>
      <c r="AK341" s="1" t="str">
        <f t="shared" si="203"/>
        <v/>
      </c>
      <c r="AL341" s="1" t="str">
        <f t="shared" si="204"/>
        <v/>
      </c>
      <c r="AM341" s="1" t="str">
        <f t="shared" si="205"/>
        <v/>
      </c>
      <c r="AN341" s="164" t="str">
        <f t="shared" si="206"/>
        <v/>
      </c>
      <c r="AO341" s="337">
        <f t="shared" si="207"/>
        <v>0</v>
      </c>
      <c r="AP341" s="259"/>
      <c r="AQ341" s="273">
        <f t="shared" si="208"/>
        <v>0</v>
      </c>
      <c r="DF341" s="104">
        <f t="shared" si="185"/>
        <v>0</v>
      </c>
      <c r="DG341" s="39" t="str">
        <f t="shared" si="214"/>
        <v/>
      </c>
      <c r="DH341" s="39" t="str">
        <f t="shared" si="215"/>
        <v/>
      </c>
      <c r="DJ341" s="98">
        <f t="shared" si="184"/>
        <v>0</v>
      </c>
      <c r="DK341" s="93" t="e">
        <f>VLOOKUP(H341,'PORT PRODUCTIVITY 1'!$A$25:$G$83,2,FALSE)</f>
        <v>#N/A</v>
      </c>
      <c r="DL341" s="97" t="str">
        <f t="shared" si="190"/>
        <v/>
      </c>
      <c r="DM341" s="97" t="str">
        <f t="shared" si="191"/>
        <v/>
      </c>
      <c r="DN341" s="97" t="str">
        <f t="shared" si="192"/>
        <v/>
      </c>
      <c r="DO341" s="97" t="str">
        <f t="shared" si="193"/>
        <v/>
      </c>
      <c r="DP341" s="94" t="e">
        <f>VLOOKUP(H341,'PORT PRODUCTIVITY 1'!$A$25:$G$83,3,FALSE)</f>
        <v>#N/A</v>
      </c>
      <c r="DQ341" s="276" t="str">
        <f t="shared" si="194"/>
        <v/>
      </c>
      <c r="DR341" s="276" t="str">
        <f t="shared" si="195"/>
        <v/>
      </c>
      <c r="DS341" s="276" t="str">
        <f t="shared" si="196"/>
        <v/>
      </c>
      <c r="DT341" s="276" t="str">
        <f t="shared" si="197"/>
        <v/>
      </c>
      <c r="DU341" s="276" t="str">
        <f t="shared" si="198"/>
        <v/>
      </c>
      <c r="DV341" s="276" t="str">
        <f t="shared" si="199"/>
        <v/>
      </c>
      <c r="DW341" s="277" t="str">
        <f t="shared" si="186"/>
        <v/>
      </c>
      <c r="DX341" s="278" t="str">
        <f t="shared" si="187"/>
        <v>0</v>
      </c>
      <c r="DY341" s="279" t="str">
        <f t="shared" si="188"/>
        <v>0</v>
      </c>
      <c r="DZ341" s="280" t="str">
        <f t="shared" si="189"/>
        <v/>
      </c>
      <c r="EA341" s="335">
        <f t="shared" si="209"/>
        <v>0</v>
      </c>
      <c r="EB341" s="335">
        <f t="shared" si="210"/>
        <v>0</v>
      </c>
      <c r="EC341" s="335">
        <f t="shared" si="211"/>
        <v>0</v>
      </c>
    </row>
    <row r="342" spans="2:133" ht="27.75" customHeight="1" thickBot="1">
      <c r="B342" s="39"/>
      <c r="C342" s="146"/>
      <c r="D342" s="57"/>
      <c r="E342" s="43"/>
      <c r="F342" s="59"/>
      <c r="G342" s="74"/>
      <c r="H342" s="39"/>
      <c r="I342" s="37"/>
      <c r="J342" s="37"/>
      <c r="K342" s="37"/>
      <c r="L342" s="37"/>
      <c r="M342" s="37"/>
      <c r="N342" s="37"/>
      <c r="O342" s="22"/>
      <c r="P342" s="22"/>
      <c r="Q342" s="42"/>
      <c r="R342" s="138"/>
      <c r="S342" s="40"/>
      <c r="T342" s="40"/>
      <c r="U342" s="318"/>
      <c r="V342" s="331"/>
      <c r="W342" s="317" t="str">
        <f t="shared" si="200"/>
        <v>0</v>
      </c>
      <c r="X342" s="101"/>
      <c r="Y342" s="40"/>
      <c r="Z342" s="41"/>
      <c r="AA342" s="40"/>
      <c r="AB342" s="40"/>
      <c r="AC342" s="40"/>
      <c r="AD342" s="40" t="str">
        <f t="shared" si="183"/>
        <v/>
      </c>
      <c r="AE342" s="186"/>
      <c r="AF342" s="106" t="str">
        <f t="shared" si="182"/>
        <v>0</v>
      </c>
      <c r="AG342" s="99">
        <f t="shared" si="212"/>
        <v>0</v>
      </c>
      <c r="AH342" s="105" t="str">
        <f t="shared" si="213"/>
        <v>0</v>
      </c>
      <c r="AI342" s="106" t="str">
        <f t="shared" si="201"/>
        <v>0</v>
      </c>
      <c r="AJ342" s="99" t="str">
        <f t="shared" si="202"/>
        <v/>
      </c>
      <c r="AK342" s="1" t="str">
        <f t="shared" si="203"/>
        <v/>
      </c>
      <c r="AL342" s="1" t="str">
        <f t="shared" si="204"/>
        <v/>
      </c>
      <c r="AM342" s="1" t="str">
        <f t="shared" si="205"/>
        <v/>
      </c>
      <c r="AN342" s="164" t="str">
        <f t="shared" si="206"/>
        <v/>
      </c>
      <c r="AO342" s="337">
        <f t="shared" si="207"/>
        <v>0</v>
      </c>
      <c r="AP342" s="259"/>
      <c r="AQ342" s="273">
        <f t="shared" si="208"/>
        <v>0</v>
      </c>
      <c r="DF342" s="104">
        <f t="shared" si="185"/>
        <v>0</v>
      </c>
      <c r="DG342" s="39" t="str">
        <f t="shared" si="214"/>
        <v/>
      </c>
      <c r="DH342" s="39" t="str">
        <f t="shared" si="215"/>
        <v/>
      </c>
      <c r="DJ342" s="98">
        <f t="shared" si="184"/>
        <v>0</v>
      </c>
      <c r="DK342" s="93" t="e">
        <f>VLOOKUP(H342,'PORT PRODUCTIVITY 1'!$A$25:$G$83,2,FALSE)</f>
        <v>#N/A</v>
      </c>
      <c r="DL342" s="97" t="str">
        <f t="shared" si="190"/>
        <v/>
      </c>
      <c r="DM342" s="97" t="str">
        <f t="shared" si="191"/>
        <v/>
      </c>
      <c r="DN342" s="97" t="str">
        <f t="shared" si="192"/>
        <v/>
      </c>
      <c r="DO342" s="97" t="str">
        <f t="shared" si="193"/>
        <v/>
      </c>
      <c r="DP342" s="94" t="e">
        <f>VLOOKUP(H342,'PORT PRODUCTIVITY 1'!$A$25:$G$83,3,FALSE)</f>
        <v>#N/A</v>
      </c>
      <c r="DQ342" s="276" t="str">
        <f t="shared" si="194"/>
        <v/>
      </c>
      <c r="DR342" s="276" t="str">
        <f t="shared" si="195"/>
        <v/>
      </c>
      <c r="DS342" s="276" t="str">
        <f t="shared" si="196"/>
        <v/>
      </c>
      <c r="DT342" s="276" t="str">
        <f t="shared" si="197"/>
        <v/>
      </c>
      <c r="DU342" s="276" t="str">
        <f t="shared" si="198"/>
        <v/>
      </c>
      <c r="DV342" s="276" t="str">
        <f t="shared" si="199"/>
        <v/>
      </c>
      <c r="DW342" s="277" t="str">
        <f t="shared" si="186"/>
        <v/>
      </c>
      <c r="DX342" s="278" t="str">
        <f t="shared" si="187"/>
        <v>0</v>
      </c>
      <c r="DY342" s="279" t="str">
        <f t="shared" si="188"/>
        <v>0</v>
      </c>
      <c r="DZ342" s="280" t="str">
        <f t="shared" si="189"/>
        <v/>
      </c>
      <c r="EA342" s="335">
        <f t="shared" si="209"/>
        <v>0</v>
      </c>
      <c r="EB342" s="335">
        <f t="shared" si="210"/>
        <v>0</v>
      </c>
      <c r="EC342" s="335">
        <f t="shared" si="211"/>
        <v>0</v>
      </c>
    </row>
    <row r="343" spans="2:133" ht="27.75" customHeight="1" thickBot="1">
      <c r="B343" s="39"/>
      <c r="C343" s="146"/>
      <c r="D343" s="57"/>
      <c r="E343" s="43"/>
      <c r="F343" s="59"/>
      <c r="G343" s="74"/>
      <c r="H343" s="39"/>
      <c r="I343" s="37"/>
      <c r="J343" s="37"/>
      <c r="K343" s="37"/>
      <c r="L343" s="37"/>
      <c r="M343" s="37"/>
      <c r="N343" s="37"/>
      <c r="O343" s="22"/>
      <c r="P343" s="22"/>
      <c r="Q343" s="42"/>
      <c r="R343" s="138"/>
      <c r="S343" s="40"/>
      <c r="T343" s="40"/>
      <c r="U343" s="318"/>
      <c r="V343" s="331"/>
      <c r="W343" s="317" t="str">
        <f t="shared" si="200"/>
        <v>0</v>
      </c>
      <c r="X343" s="101"/>
      <c r="Y343" s="40"/>
      <c r="Z343" s="41"/>
      <c r="AA343" s="40"/>
      <c r="AB343" s="40"/>
      <c r="AC343" s="40"/>
      <c r="AD343" s="40" t="str">
        <f t="shared" si="183"/>
        <v/>
      </c>
      <c r="AE343" s="186"/>
      <c r="AF343" s="106" t="str">
        <f t="shared" si="182"/>
        <v>0</v>
      </c>
      <c r="AG343" s="99">
        <f t="shared" si="212"/>
        <v>0</v>
      </c>
      <c r="AH343" s="105" t="str">
        <f t="shared" si="213"/>
        <v>0</v>
      </c>
      <c r="AI343" s="106" t="str">
        <f t="shared" si="201"/>
        <v>0</v>
      </c>
      <c r="AJ343" s="99" t="str">
        <f t="shared" si="202"/>
        <v/>
      </c>
      <c r="AK343" s="1" t="str">
        <f t="shared" si="203"/>
        <v/>
      </c>
      <c r="AL343" s="1" t="str">
        <f t="shared" si="204"/>
        <v/>
      </c>
      <c r="AM343" s="1" t="str">
        <f t="shared" si="205"/>
        <v/>
      </c>
      <c r="AN343" s="164" t="str">
        <f t="shared" si="206"/>
        <v/>
      </c>
      <c r="AO343" s="337">
        <f t="shared" si="207"/>
        <v>0</v>
      </c>
      <c r="AP343" s="259"/>
      <c r="AQ343" s="273">
        <f t="shared" si="208"/>
        <v>0</v>
      </c>
      <c r="DF343" s="104">
        <f t="shared" si="185"/>
        <v>0</v>
      </c>
      <c r="DG343" s="39" t="str">
        <f t="shared" si="214"/>
        <v/>
      </c>
      <c r="DH343" s="39" t="str">
        <f t="shared" si="215"/>
        <v/>
      </c>
      <c r="DJ343" s="98">
        <f t="shared" si="184"/>
        <v>0</v>
      </c>
      <c r="DK343" s="93" t="e">
        <f>VLOOKUP(H343,'PORT PRODUCTIVITY 1'!$A$25:$G$83,2,FALSE)</f>
        <v>#N/A</v>
      </c>
      <c r="DL343" s="97" t="str">
        <f t="shared" si="190"/>
        <v/>
      </c>
      <c r="DM343" s="97" t="str">
        <f t="shared" si="191"/>
        <v/>
      </c>
      <c r="DN343" s="97" t="str">
        <f t="shared" si="192"/>
        <v/>
      </c>
      <c r="DO343" s="97" t="str">
        <f t="shared" si="193"/>
        <v/>
      </c>
      <c r="DP343" s="94" t="e">
        <f>VLOOKUP(H343,'PORT PRODUCTIVITY 1'!$A$25:$G$83,3,FALSE)</f>
        <v>#N/A</v>
      </c>
      <c r="DQ343" s="276" t="str">
        <f t="shared" si="194"/>
        <v/>
      </c>
      <c r="DR343" s="276" t="str">
        <f t="shared" si="195"/>
        <v/>
      </c>
      <c r="DS343" s="276" t="str">
        <f t="shared" si="196"/>
        <v/>
      </c>
      <c r="DT343" s="276" t="str">
        <f t="shared" si="197"/>
        <v/>
      </c>
      <c r="DU343" s="276" t="str">
        <f t="shared" si="198"/>
        <v/>
      </c>
      <c r="DV343" s="276" t="str">
        <f t="shared" si="199"/>
        <v/>
      </c>
      <c r="DW343" s="277" t="str">
        <f t="shared" si="186"/>
        <v/>
      </c>
      <c r="DX343" s="278" t="str">
        <f t="shared" si="187"/>
        <v>0</v>
      </c>
      <c r="DY343" s="279" t="str">
        <f t="shared" si="188"/>
        <v>0</v>
      </c>
      <c r="DZ343" s="280" t="str">
        <f t="shared" si="189"/>
        <v/>
      </c>
      <c r="EA343" s="335">
        <f t="shared" si="209"/>
        <v>0</v>
      </c>
      <c r="EB343" s="335">
        <f t="shared" si="210"/>
        <v>0</v>
      </c>
      <c r="EC343" s="335">
        <f t="shared" si="211"/>
        <v>0</v>
      </c>
    </row>
    <row r="344" spans="2:133" ht="27.75" customHeight="1" thickBot="1">
      <c r="B344" s="39"/>
      <c r="C344" s="146"/>
      <c r="D344" s="57"/>
      <c r="E344" s="43"/>
      <c r="F344" s="59"/>
      <c r="G344" s="74"/>
      <c r="H344" s="39"/>
      <c r="I344" s="37"/>
      <c r="J344" s="37"/>
      <c r="K344" s="37"/>
      <c r="L344" s="37"/>
      <c r="M344" s="37"/>
      <c r="N344" s="37"/>
      <c r="O344" s="22"/>
      <c r="P344" s="22"/>
      <c r="Q344" s="42"/>
      <c r="R344" s="138"/>
      <c r="S344" s="40"/>
      <c r="T344" s="40"/>
      <c r="U344" s="318"/>
      <c r="V344" s="331"/>
      <c r="W344" s="317" t="str">
        <f t="shared" si="200"/>
        <v>0</v>
      </c>
      <c r="X344" s="101"/>
      <c r="Y344" s="40"/>
      <c r="Z344" s="41"/>
      <c r="AA344" s="40"/>
      <c r="AB344" s="40"/>
      <c r="AC344" s="40"/>
      <c r="AD344" s="40" t="str">
        <f t="shared" si="183"/>
        <v/>
      </c>
      <c r="AE344" s="186"/>
      <c r="AF344" s="106" t="str">
        <f t="shared" si="182"/>
        <v>0</v>
      </c>
      <c r="AG344" s="99">
        <f t="shared" si="212"/>
        <v>0</v>
      </c>
      <c r="AH344" s="105" t="str">
        <f t="shared" si="213"/>
        <v>0</v>
      </c>
      <c r="AI344" s="106" t="str">
        <f t="shared" si="201"/>
        <v>0</v>
      </c>
      <c r="AJ344" s="99" t="str">
        <f t="shared" si="202"/>
        <v/>
      </c>
      <c r="AK344" s="1" t="str">
        <f t="shared" si="203"/>
        <v/>
      </c>
      <c r="AL344" s="1" t="str">
        <f t="shared" si="204"/>
        <v/>
      </c>
      <c r="AM344" s="1" t="str">
        <f t="shared" si="205"/>
        <v/>
      </c>
      <c r="AN344" s="164" t="str">
        <f t="shared" si="206"/>
        <v/>
      </c>
      <c r="AO344" s="337">
        <f t="shared" si="207"/>
        <v>0</v>
      </c>
      <c r="AP344" s="259"/>
      <c r="AQ344" s="273">
        <f t="shared" si="208"/>
        <v>0</v>
      </c>
      <c r="DF344" s="104">
        <f t="shared" si="185"/>
        <v>0</v>
      </c>
      <c r="DG344" s="39" t="str">
        <f t="shared" si="214"/>
        <v/>
      </c>
      <c r="DH344" s="39" t="str">
        <f t="shared" si="215"/>
        <v/>
      </c>
      <c r="DJ344" s="98">
        <f t="shared" si="184"/>
        <v>0</v>
      </c>
      <c r="DK344" s="93" t="e">
        <f>VLOOKUP(H344,'PORT PRODUCTIVITY 1'!$A$25:$G$83,2,FALSE)</f>
        <v>#N/A</v>
      </c>
      <c r="DL344" s="97" t="str">
        <f t="shared" si="190"/>
        <v/>
      </c>
      <c r="DM344" s="97" t="str">
        <f t="shared" si="191"/>
        <v/>
      </c>
      <c r="DN344" s="97" t="str">
        <f t="shared" si="192"/>
        <v/>
      </c>
      <c r="DO344" s="97" t="str">
        <f t="shared" si="193"/>
        <v/>
      </c>
      <c r="DP344" s="94" t="e">
        <f>VLOOKUP(H344,'PORT PRODUCTIVITY 1'!$A$25:$G$83,3,FALSE)</f>
        <v>#N/A</v>
      </c>
      <c r="DQ344" s="276" t="str">
        <f t="shared" si="194"/>
        <v/>
      </c>
      <c r="DR344" s="276" t="str">
        <f t="shared" si="195"/>
        <v/>
      </c>
      <c r="DS344" s="276" t="str">
        <f t="shared" si="196"/>
        <v/>
      </c>
      <c r="DT344" s="276" t="str">
        <f t="shared" si="197"/>
        <v/>
      </c>
      <c r="DU344" s="276" t="str">
        <f t="shared" si="198"/>
        <v/>
      </c>
      <c r="DV344" s="276" t="str">
        <f t="shared" si="199"/>
        <v/>
      </c>
      <c r="DW344" s="277" t="str">
        <f t="shared" si="186"/>
        <v/>
      </c>
      <c r="DX344" s="278" t="str">
        <f t="shared" si="187"/>
        <v>0</v>
      </c>
      <c r="DY344" s="279" t="str">
        <f t="shared" si="188"/>
        <v>0</v>
      </c>
      <c r="DZ344" s="280" t="str">
        <f t="shared" si="189"/>
        <v/>
      </c>
      <c r="EA344" s="335">
        <f t="shared" si="209"/>
        <v>0</v>
      </c>
      <c r="EB344" s="335">
        <f t="shared" si="210"/>
        <v>0</v>
      </c>
      <c r="EC344" s="335">
        <f t="shared" si="211"/>
        <v>0</v>
      </c>
    </row>
    <row r="345" spans="2:133" ht="27.75" customHeight="1" thickBot="1">
      <c r="B345" s="39"/>
      <c r="C345" s="146"/>
      <c r="D345" s="57"/>
      <c r="E345" s="43"/>
      <c r="F345" s="59"/>
      <c r="G345" s="74"/>
      <c r="H345" s="39"/>
      <c r="I345" s="37"/>
      <c r="J345" s="37"/>
      <c r="K345" s="37"/>
      <c r="L345" s="37"/>
      <c r="M345" s="37"/>
      <c r="N345" s="37"/>
      <c r="O345" s="22"/>
      <c r="P345" s="22"/>
      <c r="Q345" s="42"/>
      <c r="R345" s="138"/>
      <c r="S345" s="40"/>
      <c r="T345" s="40"/>
      <c r="U345" s="318"/>
      <c r="V345" s="331"/>
      <c r="W345" s="317" t="str">
        <f t="shared" si="200"/>
        <v>0</v>
      </c>
      <c r="X345" s="101"/>
      <c r="Y345" s="40"/>
      <c r="Z345" s="41"/>
      <c r="AA345" s="40"/>
      <c r="AB345" s="40"/>
      <c r="AC345" s="40"/>
      <c r="AD345" s="40" t="str">
        <f t="shared" si="183"/>
        <v/>
      </c>
      <c r="AE345" s="186"/>
      <c r="AF345" s="106" t="str">
        <f t="shared" si="182"/>
        <v>0</v>
      </c>
      <c r="AG345" s="99">
        <f t="shared" si="212"/>
        <v>0</v>
      </c>
      <c r="AH345" s="105" t="str">
        <f t="shared" si="213"/>
        <v>0</v>
      </c>
      <c r="AI345" s="106" t="str">
        <f t="shared" si="201"/>
        <v>0</v>
      </c>
      <c r="AJ345" s="99" t="str">
        <f t="shared" si="202"/>
        <v/>
      </c>
      <c r="AK345" s="1" t="str">
        <f t="shared" si="203"/>
        <v/>
      </c>
      <c r="AL345" s="1" t="str">
        <f t="shared" si="204"/>
        <v/>
      </c>
      <c r="AM345" s="1" t="str">
        <f t="shared" si="205"/>
        <v/>
      </c>
      <c r="AN345" s="164" t="str">
        <f t="shared" si="206"/>
        <v/>
      </c>
      <c r="AO345" s="337">
        <f t="shared" si="207"/>
        <v>0</v>
      </c>
      <c r="AP345" s="259"/>
      <c r="AQ345" s="273">
        <f t="shared" si="208"/>
        <v>0</v>
      </c>
      <c r="DF345" s="104">
        <f t="shared" si="185"/>
        <v>0</v>
      </c>
      <c r="DG345" s="39" t="str">
        <f t="shared" si="214"/>
        <v/>
      </c>
      <c r="DH345" s="39" t="str">
        <f t="shared" si="215"/>
        <v/>
      </c>
      <c r="DJ345" s="98">
        <f t="shared" si="184"/>
        <v>0</v>
      </c>
      <c r="DK345" s="93" t="e">
        <f>VLOOKUP(H345,'PORT PRODUCTIVITY 1'!$A$25:$G$83,2,FALSE)</f>
        <v>#N/A</v>
      </c>
      <c r="DL345" s="97" t="str">
        <f t="shared" si="190"/>
        <v/>
      </c>
      <c r="DM345" s="97" t="str">
        <f t="shared" si="191"/>
        <v/>
      </c>
      <c r="DN345" s="97" t="str">
        <f t="shared" si="192"/>
        <v/>
      </c>
      <c r="DO345" s="97" t="str">
        <f t="shared" si="193"/>
        <v/>
      </c>
      <c r="DP345" s="94" t="e">
        <f>VLOOKUP(H345,'PORT PRODUCTIVITY 1'!$A$25:$G$83,3,FALSE)</f>
        <v>#N/A</v>
      </c>
      <c r="DQ345" s="276" t="str">
        <f t="shared" si="194"/>
        <v/>
      </c>
      <c r="DR345" s="276" t="str">
        <f t="shared" si="195"/>
        <v/>
      </c>
      <c r="DS345" s="276" t="str">
        <f t="shared" si="196"/>
        <v/>
      </c>
      <c r="DT345" s="276" t="str">
        <f t="shared" si="197"/>
        <v/>
      </c>
      <c r="DU345" s="276" t="str">
        <f t="shared" si="198"/>
        <v/>
      </c>
      <c r="DV345" s="276" t="str">
        <f t="shared" si="199"/>
        <v/>
      </c>
      <c r="DW345" s="277" t="str">
        <f t="shared" si="186"/>
        <v/>
      </c>
      <c r="DX345" s="278" t="str">
        <f t="shared" si="187"/>
        <v>0</v>
      </c>
      <c r="DY345" s="279" t="str">
        <f t="shared" si="188"/>
        <v>0</v>
      </c>
      <c r="DZ345" s="280" t="str">
        <f t="shared" si="189"/>
        <v/>
      </c>
      <c r="EA345" s="335">
        <f t="shared" si="209"/>
        <v>0</v>
      </c>
      <c r="EB345" s="335">
        <f t="shared" si="210"/>
        <v>0</v>
      </c>
      <c r="EC345" s="335">
        <f t="shared" si="211"/>
        <v>0</v>
      </c>
    </row>
    <row r="346" spans="2:133" ht="27.75" customHeight="1" thickBot="1">
      <c r="B346" s="39"/>
      <c r="C346" s="146"/>
      <c r="D346" s="57"/>
      <c r="E346" s="43"/>
      <c r="F346" s="59"/>
      <c r="G346" s="74"/>
      <c r="H346" s="39"/>
      <c r="I346" s="37"/>
      <c r="J346" s="37"/>
      <c r="K346" s="37"/>
      <c r="L346" s="37"/>
      <c r="M346" s="37"/>
      <c r="N346" s="37"/>
      <c r="O346" s="22"/>
      <c r="P346" s="22"/>
      <c r="Q346" s="42"/>
      <c r="R346" s="40"/>
      <c r="S346" s="40"/>
      <c r="T346" s="40"/>
      <c r="U346" s="318"/>
      <c r="V346" s="331"/>
      <c r="W346" s="317" t="str">
        <f t="shared" si="200"/>
        <v>0</v>
      </c>
      <c r="X346" s="101"/>
      <c r="Y346" s="40"/>
      <c r="Z346" s="41"/>
      <c r="AA346" s="40"/>
      <c r="AB346" s="40"/>
      <c r="AC346" s="40"/>
      <c r="AD346" s="40" t="str">
        <f t="shared" si="183"/>
        <v/>
      </c>
      <c r="AE346" s="186"/>
      <c r="AF346" s="106" t="str">
        <f t="shared" si="182"/>
        <v>0</v>
      </c>
      <c r="AG346" s="99">
        <f t="shared" si="212"/>
        <v>0</v>
      </c>
      <c r="AH346" s="105" t="str">
        <f t="shared" si="213"/>
        <v>0</v>
      </c>
      <c r="AI346" s="106" t="str">
        <f t="shared" si="201"/>
        <v>0</v>
      </c>
      <c r="AJ346" s="99" t="str">
        <f t="shared" si="202"/>
        <v/>
      </c>
      <c r="AK346" s="1" t="str">
        <f t="shared" si="203"/>
        <v/>
      </c>
      <c r="AL346" s="1" t="str">
        <f t="shared" si="204"/>
        <v/>
      </c>
      <c r="AM346" s="1" t="str">
        <f t="shared" si="205"/>
        <v/>
      </c>
      <c r="AN346" s="164" t="str">
        <f t="shared" si="206"/>
        <v/>
      </c>
      <c r="AO346" s="337">
        <f t="shared" si="207"/>
        <v>0</v>
      </c>
      <c r="AP346" s="259"/>
      <c r="AQ346" s="273">
        <f t="shared" si="208"/>
        <v>0</v>
      </c>
      <c r="DF346" s="104">
        <f t="shared" si="185"/>
        <v>0</v>
      </c>
      <c r="DG346" s="39" t="str">
        <f t="shared" si="214"/>
        <v/>
      </c>
      <c r="DH346" s="39" t="str">
        <f t="shared" si="215"/>
        <v/>
      </c>
      <c r="DJ346" s="98">
        <f t="shared" si="184"/>
        <v>0</v>
      </c>
      <c r="DK346" s="93" t="e">
        <f>VLOOKUP(H346,'PORT PRODUCTIVITY 1'!$A$25:$G$83,2,FALSE)</f>
        <v>#N/A</v>
      </c>
      <c r="DL346" s="97" t="str">
        <f t="shared" si="190"/>
        <v/>
      </c>
      <c r="DM346" s="97" t="str">
        <f t="shared" si="191"/>
        <v/>
      </c>
      <c r="DN346" s="97" t="str">
        <f t="shared" si="192"/>
        <v/>
      </c>
      <c r="DO346" s="97" t="str">
        <f t="shared" si="193"/>
        <v/>
      </c>
      <c r="DP346" s="94" t="e">
        <f>VLOOKUP(H346,'PORT PRODUCTIVITY 1'!$A$25:$G$83,3,FALSE)</f>
        <v>#N/A</v>
      </c>
      <c r="DQ346" s="276" t="str">
        <f t="shared" si="194"/>
        <v/>
      </c>
      <c r="DR346" s="276" t="str">
        <f t="shared" si="195"/>
        <v/>
      </c>
      <c r="DS346" s="276" t="str">
        <f t="shared" si="196"/>
        <v/>
      </c>
      <c r="DT346" s="276" t="str">
        <f t="shared" si="197"/>
        <v/>
      </c>
      <c r="DU346" s="276" t="str">
        <f t="shared" si="198"/>
        <v/>
      </c>
      <c r="DV346" s="276" t="str">
        <f t="shared" si="199"/>
        <v/>
      </c>
      <c r="DW346" s="277" t="str">
        <f t="shared" si="186"/>
        <v/>
      </c>
      <c r="DX346" s="278" t="str">
        <f t="shared" si="187"/>
        <v>0</v>
      </c>
      <c r="DY346" s="279" t="str">
        <f t="shared" si="188"/>
        <v>0</v>
      </c>
      <c r="DZ346" s="280" t="str">
        <f t="shared" si="189"/>
        <v/>
      </c>
      <c r="EA346" s="335">
        <f t="shared" si="209"/>
        <v>0</v>
      </c>
      <c r="EB346" s="335">
        <f t="shared" si="210"/>
        <v>0</v>
      </c>
      <c r="EC346" s="335">
        <f t="shared" si="211"/>
        <v>0</v>
      </c>
    </row>
    <row r="347" spans="2:133" ht="27.75" customHeight="1" thickBot="1">
      <c r="B347" s="39"/>
      <c r="C347" s="146"/>
      <c r="D347" s="57"/>
      <c r="E347" s="43"/>
      <c r="F347" s="74"/>
      <c r="G347" s="74"/>
      <c r="H347" s="39"/>
      <c r="I347" s="37"/>
      <c r="J347" s="37"/>
      <c r="K347" s="37"/>
      <c r="L347" s="37"/>
      <c r="M347" s="37"/>
      <c r="N347" s="37"/>
      <c r="O347" s="22"/>
      <c r="P347" s="22"/>
      <c r="Q347" s="42"/>
      <c r="R347" s="39"/>
      <c r="S347" s="39"/>
      <c r="T347" s="39"/>
      <c r="U347" s="321"/>
      <c r="V347" s="332"/>
      <c r="W347" s="317" t="str">
        <f t="shared" si="200"/>
        <v>0</v>
      </c>
      <c r="X347" s="101"/>
      <c r="Y347" s="40"/>
      <c r="Z347" s="41"/>
      <c r="AA347" s="40"/>
      <c r="AB347" s="40"/>
      <c r="AC347" s="40"/>
      <c r="AD347" s="40" t="str">
        <f t="shared" si="183"/>
        <v/>
      </c>
      <c r="AE347" s="186"/>
      <c r="AF347" s="106" t="str">
        <f t="shared" si="182"/>
        <v>0</v>
      </c>
      <c r="AG347" s="99">
        <f t="shared" si="212"/>
        <v>0</v>
      </c>
      <c r="AH347" s="105" t="str">
        <f t="shared" si="213"/>
        <v>0</v>
      </c>
      <c r="AI347" s="106" t="str">
        <f t="shared" si="201"/>
        <v>0</v>
      </c>
      <c r="AJ347" s="99" t="str">
        <f t="shared" si="202"/>
        <v/>
      </c>
      <c r="AK347" s="1" t="str">
        <f t="shared" si="203"/>
        <v/>
      </c>
      <c r="AL347" s="1" t="str">
        <f t="shared" si="204"/>
        <v/>
      </c>
      <c r="AM347" s="1" t="str">
        <f t="shared" si="205"/>
        <v/>
      </c>
      <c r="AN347" s="164" t="str">
        <f t="shared" si="206"/>
        <v/>
      </c>
      <c r="AO347" s="337">
        <f t="shared" si="207"/>
        <v>0</v>
      </c>
      <c r="AP347" s="259"/>
      <c r="AQ347" s="273">
        <f t="shared" si="208"/>
        <v>0</v>
      </c>
      <c r="DF347" s="104">
        <f t="shared" si="185"/>
        <v>0</v>
      </c>
      <c r="DG347" s="39" t="str">
        <f t="shared" si="214"/>
        <v/>
      </c>
      <c r="DH347" s="39" t="str">
        <f t="shared" si="215"/>
        <v/>
      </c>
      <c r="DJ347" s="98">
        <f t="shared" si="184"/>
        <v>0</v>
      </c>
      <c r="DK347" s="93" t="e">
        <f>VLOOKUP(H347,'PORT PRODUCTIVITY 1'!$A$25:$G$83,2,FALSE)</f>
        <v>#N/A</v>
      </c>
      <c r="DL347" s="97" t="str">
        <f t="shared" si="190"/>
        <v/>
      </c>
      <c r="DM347" s="97" t="str">
        <f t="shared" si="191"/>
        <v/>
      </c>
      <c r="DN347" s="97" t="str">
        <f t="shared" si="192"/>
        <v/>
      </c>
      <c r="DO347" s="97" t="str">
        <f t="shared" si="193"/>
        <v/>
      </c>
      <c r="DP347" s="94" t="e">
        <f>VLOOKUP(H347,'PORT PRODUCTIVITY 1'!$A$25:$G$83,3,FALSE)</f>
        <v>#N/A</v>
      </c>
      <c r="DQ347" s="276" t="str">
        <f t="shared" si="194"/>
        <v/>
      </c>
      <c r="DR347" s="276" t="str">
        <f t="shared" si="195"/>
        <v/>
      </c>
      <c r="DS347" s="276" t="str">
        <f t="shared" si="196"/>
        <v/>
      </c>
      <c r="DT347" s="276" t="str">
        <f t="shared" si="197"/>
        <v/>
      </c>
      <c r="DU347" s="276" t="str">
        <f t="shared" si="198"/>
        <v/>
      </c>
      <c r="DV347" s="276" t="str">
        <f t="shared" si="199"/>
        <v/>
      </c>
      <c r="DW347" s="277" t="str">
        <f t="shared" si="186"/>
        <v/>
      </c>
      <c r="DX347" s="278" t="str">
        <f t="shared" si="187"/>
        <v>0</v>
      </c>
      <c r="DY347" s="279" t="str">
        <f t="shared" si="188"/>
        <v>0</v>
      </c>
      <c r="DZ347" s="280" t="str">
        <f t="shared" si="189"/>
        <v/>
      </c>
      <c r="EA347" s="335">
        <f t="shared" si="209"/>
        <v>0</v>
      </c>
      <c r="EB347" s="335">
        <f t="shared" si="210"/>
        <v>0</v>
      </c>
      <c r="EC347" s="335">
        <f t="shared" si="211"/>
        <v>0</v>
      </c>
    </row>
    <row r="348" spans="2:133" ht="27.75" customHeight="1" thickBot="1">
      <c r="B348" s="39"/>
      <c r="C348" s="146"/>
      <c r="D348" s="57"/>
      <c r="E348" s="43"/>
      <c r="F348" s="74"/>
      <c r="G348" s="74"/>
      <c r="H348" s="39"/>
      <c r="I348" s="37"/>
      <c r="J348" s="37"/>
      <c r="K348" s="37"/>
      <c r="L348" s="37"/>
      <c r="M348" s="37"/>
      <c r="N348" s="37"/>
      <c r="O348" s="22"/>
      <c r="P348" s="22"/>
      <c r="Q348" s="42"/>
      <c r="R348" s="39"/>
      <c r="S348" s="39"/>
      <c r="T348" s="39"/>
      <c r="U348" s="321"/>
      <c r="V348" s="330"/>
      <c r="W348" s="317" t="str">
        <f t="shared" si="200"/>
        <v>0</v>
      </c>
      <c r="X348" s="101"/>
      <c r="Y348" s="40"/>
      <c r="Z348" s="41"/>
      <c r="AA348" s="40"/>
      <c r="AB348" s="40"/>
      <c r="AC348" s="40"/>
      <c r="AD348" s="40" t="str">
        <f t="shared" si="183"/>
        <v/>
      </c>
      <c r="AE348" s="186"/>
      <c r="AF348" s="106" t="str">
        <f t="shared" si="182"/>
        <v>0</v>
      </c>
      <c r="AG348" s="99">
        <f t="shared" si="212"/>
        <v>0</v>
      </c>
      <c r="AH348" s="105" t="str">
        <f t="shared" si="213"/>
        <v>0</v>
      </c>
      <c r="AI348" s="106" t="str">
        <f t="shared" si="201"/>
        <v>0</v>
      </c>
      <c r="AJ348" s="99" t="str">
        <f t="shared" si="202"/>
        <v/>
      </c>
      <c r="AK348" s="1" t="str">
        <f t="shared" si="203"/>
        <v/>
      </c>
      <c r="AL348" s="1" t="str">
        <f t="shared" si="204"/>
        <v/>
      </c>
      <c r="AM348" s="1" t="str">
        <f t="shared" si="205"/>
        <v/>
      </c>
      <c r="AN348" s="164" t="str">
        <f t="shared" si="206"/>
        <v/>
      </c>
      <c r="AO348" s="337">
        <f t="shared" si="207"/>
        <v>0</v>
      </c>
      <c r="AP348" s="259"/>
      <c r="AQ348" s="273">
        <f t="shared" si="208"/>
        <v>0</v>
      </c>
      <c r="DF348" s="104">
        <f t="shared" si="185"/>
        <v>0</v>
      </c>
      <c r="DG348" s="39" t="str">
        <f t="shared" si="214"/>
        <v/>
      </c>
      <c r="DH348" s="39" t="str">
        <f t="shared" si="215"/>
        <v/>
      </c>
      <c r="DJ348" s="98">
        <f t="shared" si="184"/>
        <v>0</v>
      </c>
      <c r="DK348" s="93" t="e">
        <f>VLOOKUP(H348,'PORT PRODUCTIVITY 1'!$A$25:$G$83,2,FALSE)</f>
        <v>#N/A</v>
      </c>
      <c r="DL348" s="97" t="str">
        <f t="shared" si="190"/>
        <v/>
      </c>
      <c r="DM348" s="97" t="str">
        <f t="shared" si="191"/>
        <v/>
      </c>
      <c r="DN348" s="97" t="str">
        <f t="shared" si="192"/>
        <v/>
      </c>
      <c r="DO348" s="97" t="str">
        <f t="shared" si="193"/>
        <v/>
      </c>
      <c r="DP348" s="94" t="e">
        <f>VLOOKUP(H348,'PORT PRODUCTIVITY 1'!$A$25:$G$83,3,FALSE)</f>
        <v>#N/A</v>
      </c>
      <c r="DQ348" s="276" t="str">
        <f t="shared" si="194"/>
        <v/>
      </c>
      <c r="DR348" s="276" t="str">
        <f t="shared" si="195"/>
        <v/>
      </c>
      <c r="DS348" s="276" t="str">
        <f t="shared" si="196"/>
        <v/>
      </c>
      <c r="DT348" s="276" t="str">
        <f t="shared" si="197"/>
        <v/>
      </c>
      <c r="DU348" s="276" t="str">
        <f t="shared" si="198"/>
        <v/>
      </c>
      <c r="DV348" s="276" t="str">
        <f t="shared" si="199"/>
        <v/>
      </c>
      <c r="DW348" s="277" t="str">
        <f t="shared" si="186"/>
        <v/>
      </c>
      <c r="DX348" s="278" t="str">
        <f t="shared" si="187"/>
        <v>0</v>
      </c>
      <c r="DY348" s="279" t="str">
        <f t="shared" si="188"/>
        <v>0</v>
      </c>
      <c r="DZ348" s="280" t="str">
        <f t="shared" si="189"/>
        <v/>
      </c>
      <c r="EA348" s="335">
        <f t="shared" si="209"/>
        <v>0</v>
      </c>
      <c r="EB348" s="335">
        <f t="shared" si="210"/>
        <v>0</v>
      </c>
      <c r="EC348" s="335">
        <f t="shared" si="211"/>
        <v>0</v>
      </c>
    </row>
    <row r="349" spans="2:133" ht="27.75" customHeight="1" thickBot="1">
      <c r="B349" s="39"/>
      <c r="C349" s="146"/>
      <c r="D349" s="57"/>
      <c r="E349" s="43"/>
      <c r="F349" s="74"/>
      <c r="G349" s="74"/>
      <c r="H349" s="39"/>
      <c r="I349" s="37"/>
      <c r="J349" s="37"/>
      <c r="K349" s="37"/>
      <c r="L349" s="37"/>
      <c r="M349" s="37"/>
      <c r="N349" s="37"/>
      <c r="O349" s="22"/>
      <c r="P349" s="22"/>
      <c r="Q349" s="42"/>
      <c r="R349" s="39"/>
      <c r="S349" s="39"/>
      <c r="T349" s="39"/>
      <c r="U349" s="321"/>
      <c r="V349" s="330"/>
      <c r="W349" s="317" t="str">
        <f t="shared" si="200"/>
        <v>0</v>
      </c>
      <c r="X349" s="101"/>
      <c r="Y349" s="40"/>
      <c r="Z349" s="41"/>
      <c r="AA349" s="40"/>
      <c r="AB349" s="40"/>
      <c r="AC349" s="40"/>
      <c r="AD349" s="40" t="str">
        <f t="shared" si="183"/>
        <v/>
      </c>
      <c r="AE349" s="186"/>
      <c r="AF349" s="106" t="str">
        <f t="shared" si="182"/>
        <v>0</v>
      </c>
      <c r="AG349" s="99">
        <f t="shared" si="212"/>
        <v>0</v>
      </c>
      <c r="AH349" s="105" t="str">
        <f t="shared" si="213"/>
        <v>0</v>
      </c>
      <c r="AI349" s="106" t="str">
        <f t="shared" si="201"/>
        <v>0</v>
      </c>
      <c r="AJ349" s="99" t="str">
        <f t="shared" si="202"/>
        <v/>
      </c>
      <c r="AK349" s="1" t="str">
        <f t="shared" si="203"/>
        <v/>
      </c>
      <c r="AL349" s="1" t="str">
        <f t="shared" si="204"/>
        <v/>
      </c>
      <c r="AM349" s="1" t="str">
        <f t="shared" si="205"/>
        <v/>
      </c>
      <c r="AN349" s="164" t="str">
        <f t="shared" si="206"/>
        <v/>
      </c>
      <c r="AO349" s="337">
        <f t="shared" si="207"/>
        <v>0</v>
      </c>
      <c r="AP349" s="259"/>
      <c r="AQ349" s="273">
        <f t="shared" si="208"/>
        <v>0</v>
      </c>
      <c r="DF349" s="104">
        <f t="shared" si="185"/>
        <v>0</v>
      </c>
      <c r="DG349" s="39" t="str">
        <f t="shared" si="214"/>
        <v/>
      </c>
      <c r="DH349" s="39" t="str">
        <f t="shared" si="215"/>
        <v/>
      </c>
      <c r="DJ349" s="98">
        <f t="shared" si="184"/>
        <v>0</v>
      </c>
      <c r="DK349" s="93" t="e">
        <f>VLOOKUP(H349,'PORT PRODUCTIVITY 1'!$A$25:$G$83,2,FALSE)</f>
        <v>#N/A</v>
      </c>
      <c r="DL349" s="97" t="str">
        <f t="shared" si="190"/>
        <v/>
      </c>
      <c r="DM349" s="97" t="str">
        <f t="shared" si="191"/>
        <v/>
      </c>
      <c r="DN349" s="97" t="str">
        <f t="shared" si="192"/>
        <v/>
      </c>
      <c r="DO349" s="97" t="str">
        <f t="shared" si="193"/>
        <v/>
      </c>
      <c r="DP349" s="94" t="e">
        <f>VLOOKUP(H349,'PORT PRODUCTIVITY 1'!$A$25:$G$83,3,FALSE)</f>
        <v>#N/A</v>
      </c>
      <c r="DQ349" s="276" t="str">
        <f t="shared" si="194"/>
        <v/>
      </c>
      <c r="DR349" s="276" t="str">
        <f t="shared" si="195"/>
        <v/>
      </c>
      <c r="DS349" s="276" t="str">
        <f t="shared" si="196"/>
        <v/>
      </c>
      <c r="DT349" s="276" t="str">
        <f t="shared" si="197"/>
        <v/>
      </c>
      <c r="DU349" s="276" t="str">
        <f t="shared" si="198"/>
        <v/>
      </c>
      <c r="DV349" s="276" t="str">
        <f t="shared" si="199"/>
        <v/>
      </c>
      <c r="DW349" s="277" t="str">
        <f t="shared" si="186"/>
        <v/>
      </c>
      <c r="DX349" s="278" t="str">
        <f t="shared" si="187"/>
        <v>0</v>
      </c>
      <c r="DY349" s="279" t="str">
        <f t="shared" si="188"/>
        <v>0</v>
      </c>
      <c r="DZ349" s="280" t="str">
        <f t="shared" si="189"/>
        <v/>
      </c>
      <c r="EA349" s="335">
        <f t="shared" si="209"/>
        <v>0</v>
      </c>
      <c r="EB349" s="335">
        <f t="shared" si="210"/>
        <v>0</v>
      </c>
      <c r="EC349" s="335">
        <f t="shared" si="211"/>
        <v>0</v>
      </c>
    </row>
    <row r="350" spans="2:133" ht="27.75" customHeight="1" thickBot="1">
      <c r="B350" s="39"/>
      <c r="C350" s="146"/>
      <c r="D350" s="57"/>
      <c r="E350" s="43"/>
      <c r="F350" s="74"/>
      <c r="G350" s="74"/>
      <c r="H350" s="39"/>
      <c r="I350" s="37"/>
      <c r="J350" s="37"/>
      <c r="K350" s="37"/>
      <c r="L350" s="37"/>
      <c r="M350" s="37"/>
      <c r="N350" s="37"/>
      <c r="O350" s="22"/>
      <c r="P350" s="22"/>
      <c r="Q350" s="42"/>
      <c r="R350" s="39"/>
      <c r="S350" s="39"/>
      <c r="T350" s="39"/>
      <c r="U350" s="321"/>
      <c r="V350" s="330"/>
      <c r="W350" s="317" t="str">
        <f t="shared" si="200"/>
        <v>0</v>
      </c>
      <c r="X350" s="101"/>
      <c r="Y350" s="40"/>
      <c r="Z350" s="41"/>
      <c r="AA350" s="40"/>
      <c r="AB350" s="40"/>
      <c r="AC350" s="40"/>
      <c r="AD350" s="40" t="str">
        <f t="shared" si="183"/>
        <v/>
      </c>
      <c r="AE350" s="186"/>
      <c r="AF350" s="106" t="str">
        <f t="shared" si="182"/>
        <v>0</v>
      </c>
      <c r="AG350" s="99">
        <f t="shared" si="212"/>
        <v>0</v>
      </c>
      <c r="AH350" s="105" t="str">
        <f t="shared" si="213"/>
        <v>0</v>
      </c>
      <c r="AI350" s="106" t="str">
        <f t="shared" si="201"/>
        <v>0</v>
      </c>
      <c r="AJ350" s="99" t="str">
        <f t="shared" si="202"/>
        <v/>
      </c>
      <c r="AK350" s="1" t="str">
        <f t="shared" si="203"/>
        <v/>
      </c>
      <c r="AL350" s="1" t="str">
        <f t="shared" si="204"/>
        <v/>
      </c>
      <c r="AM350" s="1" t="str">
        <f t="shared" si="205"/>
        <v/>
      </c>
      <c r="AN350" s="164" t="str">
        <f t="shared" si="206"/>
        <v/>
      </c>
      <c r="AO350" s="337">
        <f t="shared" si="207"/>
        <v>0</v>
      </c>
      <c r="AP350" s="259"/>
      <c r="AQ350" s="273">
        <f t="shared" si="208"/>
        <v>0</v>
      </c>
      <c r="DF350" s="104">
        <f t="shared" si="185"/>
        <v>0</v>
      </c>
      <c r="DG350" s="39" t="str">
        <f t="shared" si="214"/>
        <v/>
      </c>
      <c r="DH350" s="39" t="str">
        <f t="shared" si="215"/>
        <v/>
      </c>
      <c r="DJ350" s="98">
        <f t="shared" si="184"/>
        <v>0</v>
      </c>
      <c r="DK350" s="93" t="e">
        <f>VLOOKUP(H350,'PORT PRODUCTIVITY 1'!$A$25:$G$83,2,FALSE)</f>
        <v>#N/A</v>
      </c>
      <c r="DL350" s="97" t="str">
        <f t="shared" si="190"/>
        <v/>
      </c>
      <c r="DM350" s="97" t="str">
        <f t="shared" si="191"/>
        <v/>
      </c>
      <c r="DN350" s="97" t="str">
        <f t="shared" si="192"/>
        <v/>
      </c>
      <c r="DO350" s="97" t="str">
        <f t="shared" si="193"/>
        <v/>
      </c>
      <c r="DP350" s="94" t="e">
        <f>VLOOKUP(H350,'PORT PRODUCTIVITY 1'!$A$25:$G$83,3,FALSE)</f>
        <v>#N/A</v>
      </c>
      <c r="DQ350" s="276" t="str">
        <f t="shared" si="194"/>
        <v/>
      </c>
      <c r="DR350" s="276" t="str">
        <f t="shared" si="195"/>
        <v/>
      </c>
      <c r="DS350" s="276" t="str">
        <f t="shared" si="196"/>
        <v/>
      </c>
      <c r="DT350" s="276" t="str">
        <f t="shared" si="197"/>
        <v/>
      </c>
      <c r="DU350" s="276" t="str">
        <f t="shared" si="198"/>
        <v/>
      </c>
      <c r="DV350" s="276" t="str">
        <f t="shared" si="199"/>
        <v/>
      </c>
      <c r="DW350" s="277" t="str">
        <f t="shared" si="186"/>
        <v/>
      </c>
      <c r="DX350" s="278" t="str">
        <f t="shared" si="187"/>
        <v>0</v>
      </c>
      <c r="DY350" s="279" t="str">
        <f t="shared" si="188"/>
        <v>0</v>
      </c>
      <c r="DZ350" s="280" t="str">
        <f t="shared" si="189"/>
        <v/>
      </c>
      <c r="EA350" s="335">
        <f t="shared" si="209"/>
        <v>0</v>
      </c>
      <c r="EB350" s="335">
        <f t="shared" si="210"/>
        <v>0</v>
      </c>
      <c r="EC350" s="335">
        <f t="shared" si="211"/>
        <v>0</v>
      </c>
    </row>
    <row r="351" spans="2:133" ht="27.75" customHeight="1" thickBot="1">
      <c r="B351" s="39"/>
      <c r="C351" s="146"/>
      <c r="D351" s="57"/>
      <c r="E351" s="43"/>
      <c r="F351" s="74"/>
      <c r="G351" s="74"/>
      <c r="H351" s="39"/>
      <c r="I351" s="37"/>
      <c r="J351" s="37"/>
      <c r="K351" s="37"/>
      <c r="L351" s="37"/>
      <c r="M351" s="37"/>
      <c r="N351" s="37"/>
      <c r="O351" s="22"/>
      <c r="P351" s="22"/>
      <c r="Q351" s="42"/>
      <c r="R351" s="39"/>
      <c r="S351" s="39"/>
      <c r="T351" s="39"/>
      <c r="U351" s="321"/>
      <c r="V351" s="330"/>
      <c r="W351" s="317" t="str">
        <f t="shared" si="200"/>
        <v>0</v>
      </c>
      <c r="X351" s="101"/>
      <c r="Y351" s="40"/>
      <c r="Z351" s="41"/>
      <c r="AA351" s="40"/>
      <c r="AB351" s="40"/>
      <c r="AC351" s="40"/>
      <c r="AD351" s="40" t="str">
        <f t="shared" si="183"/>
        <v/>
      </c>
      <c r="AE351" s="186"/>
      <c r="AF351" s="106" t="str">
        <f t="shared" si="182"/>
        <v>0</v>
      </c>
      <c r="AG351" s="99">
        <f t="shared" si="212"/>
        <v>0</v>
      </c>
      <c r="AH351" s="105" t="str">
        <f t="shared" si="213"/>
        <v>0</v>
      </c>
      <c r="AI351" s="106" t="str">
        <f t="shared" si="201"/>
        <v>0</v>
      </c>
      <c r="AJ351" s="99" t="str">
        <f t="shared" si="202"/>
        <v/>
      </c>
      <c r="AK351" s="1" t="str">
        <f t="shared" si="203"/>
        <v/>
      </c>
      <c r="AL351" s="1" t="str">
        <f t="shared" si="204"/>
        <v/>
      </c>
      <c r="AM351" s="1" t="str">
        <f t="shared" si="205"/>
        <v/>
      </c>
      <c r="AN351" s="164" t="str">
        <f t="shared" si="206"/>
        <v/>
      </c>
      <c r="AO351" s="337">
        <f t="shared" si="207"/>
        <v>0</v>
      </c>
      <c r="AP351" s="259"/>
      <c r="AQ351" s="273">
        <f t="shared" si="208"/>
        <v>0</v>
      </c>
      <c r="DF351" s="104">
        <f t="shared" si="185"/>
        <v>0</v>
      </c>
      <c r="DG351" s="39" t="str">
        <f t="shared" si="214"/>
        <v/>
      </c>
      <c r="DH351" s="39" t="str">
        <f t="shared" si="215"/>
        <v/>
      </c>
      <c r="DJ351" s="98">
        <f t="shared" si="184"/>
        <v>0</v>
      </c>
      <c r="DK351" s="93" t="e">
        <f>VLOOKUP(H351,'PORT PRODUCTIVITY 1'!$A$25:$G$83,2,FALSE)</f>
        <v>#N/A</v>
      </c>
      <c r="DL351" s="97" t="str">
        <f t="shared" si="190"/>
        <v/>
      </c>
      <c r="DM351" s="97" t="str">
        <f t="shared" si="191"/>
        <v/>
      </c>
      <c r="DN351" s="97" t="str">
        <f t="shared" si="192"/>
        <v/>
      </c>
      <c r="DO351" s="97" t="str">
        <f t="shared" si="193"/>
        <v/>
      </c>
      <c r="DP351" s="94" t="e">
        <f>VLOOKUP(H351,'PORT PRODUCTIVITY 1'!$A$25:$G$83,3,FALSE)</f>
        <v>#N/A</v>
      </c>
      <c r="DQ351" s="276" t="str">
        <f t="shared" si="194"/>
        <v/>
      </c>
      <c r="DR351" s="276" t="str">
        <f t="shared" si="195"/>
        <v/>
      </c>
      <c r="DS351" s="276" t="str">
        <f t="shared" si="196"/>
        <v/>
      </c>
      <c r="DT351" s="276" t="str">
        <f t="shared" si="197"/>
        <v/>
      </c>
      <c r="DU351" s="276" t="str">
        <f t="shared" si="198"/>
        <v/>
      </c>
      <c r="DV351" s="276" t="str">
        <f t="shared" si="199"/>
        <v/>
      </c>
      <c r="DW351" s="277" t="str">
        <f t="shared" si="186"/>
        <v/>
      </c>
      <c r="DX351" s="278" t="str">
        <f t="shared" si="187"/>
        <v>0</v>
      </c>
      <c r="DY351" s="279" t="str">
        <f t="shared" si="188"/>
        <v>0</v>
      </c>
      <c r="DZ351" s="280" t="str">
        <f t="shared" si="189"/>
        <v/>
      </c>
      <c r="EA351" s="335">
        <f t="shared" si="209"/>
        <v>0</v>
      </c>
      <c r="EB351" s="335">
        <f t="shared" si="210"/>
        <v>0</v>
      </c>
      <c r="EC351" s="335">
        <f t="shared" si="211"/>
        <v>0</v>
      </c>
    </row>
    <row r="352" spans="2:133" ht="27.75" customHeight="1" thickBot="1">
      <c r="B352" s="39"/>
      <c r="C352" s="146"/>
      <c r="D352" s="57"/>
      <c r="E352" s="43"/>
      <c r="F352" s="74"/>
      <c r="G352" s="74"/>
      <c r="H352" s="39"/>
      <c r="I352" s="37"/>
      <c r="J352" s="37"/>
      <c r="K352" s="37"/>
      <c r="L352" s="37"/>
      <c r="M352" s="37"/>
      <c r="N352" s="37"/>
      <c r="O352" s="22"/>
      <c r="P352" s="22"/>
      <c r="Q352" s="42"/>
      <c r="R352" s="39"/>
      <c r="S352" s="39"/>
      <c r="T352" s="39"/>
      <c r="U352" s="321"/>
      <c r="V352" s="330"/>
      <c r="W352" s="317" t="str">
        <f t="shared" si="200"/>
        <v>0</v>
      </c>
      <c r="X352" s="101"/>
      <c r="Y352" s="40"/>
      <c r="Z352" s="41"/>
      <c r="AA352" s="40"/>
      <c r="AB352" s="40"/>
      <c r="AC352" s="40"/>
      <c r="AD352" s="40" t="str">
        <f t="shared" si="183"/>
        <v/>
      </c>
      <c r="AE352" s="186"/>
      <c r="AF352" s="106" t="str">
        <f t="shared" si="182"/>
        <v>0</v>
      </c>
      <c r="AG352" s="99">
        <f t="shared" si="212"/>
        <v>0</v>
      </c>
      <c r="AH352" s="105" t="str">
        <f t="shared" si="213"/>
        <v>0</v>
      </c>
      <c r="AI352" s="106" t="str">
        <f t="shared" si="201"/>
        <v>0</v>
      </c>
      <c r="AJ352" s="99" t="str">
        <f t="shared" si="202"/>
        <v/>
      </c>
      <c r="AK352" s="1" t="str">
        <f t="shared" si="203"/>
        <v/>
      </c>
      <c r="AL352" s="1" t="str">
        <f t="shared" si="204"/>
        <v/>
      </c>
      <c r="AM352" s="1" t="str">
        <f t="shared" si="205"/>
        <v/>
      </c>
      <c r="AN352" s="164" t="str">
        <f t="shared" si="206"/>
        <v/>
      </c>
      <c r="AO352" s="337">
        <f t="shared" si="207"/>
        <v>0</v>
      </c>
      <c r="AP352" s="259"/>
      <c r="AQ352" s="273">
        <f t="shared" si="208"/>
        <v>0</v>
      </c>
      <c r="DF352" s="104">
        <f t="shared" si="185"/>
        <v>0</v>
      </c>
      <c r="DG352" s="39" t="str">
        <f t="shared" si="214"/>
        <v/>
      </c>
      <c r="DH352" s="39" t="str">
        <f t="shared" si="215"/>
        <v/>
      </c>
      <c r="DJ352" s="98">
        <f t="shared" si="184"/>
        <v>0</v>
      </c>
      <c r="DK352" s="93" t="e">
        <f>VLOOKUP(H352,'PORT PRODUCTIVITY 1'!$A$25:$G$83,2,FALSE)</f>
        <v>#N/A</v>
      </c>
      <c r="DL352" s="97" t="str">
        <f t="shared" si="190"/>
        <v/>
      </c>
      <c r="DM352" s="97" t="str">
        <f t="shared" si="191"/>
        <v/>
      </c>
      <c r="DN352" s="97" t="str">
        <f t="shared" si="192"/>
        <v/>
      </c>
      <c r="DO352" s="97" t="str">
        <f t="shared" si="193"/>
        <v/>
      </c>
      <c r="DP352" s="94" t="e">
        <f>VLOOKUP(H352,'PORT PRODUCTIVITY 1'!$A$25:$G$83,3,FALSE)</f>
        <v>#N/A</v>
      </c>
      <c r="DQ352" s="276" t="str">
        <f t="shared" si="194"/>
        <v/>
      </c>
      <c r="DR352" s="276" t="str">
        <f t="shared" si="195"/>
        <v/>
      </c>
      <c r="DS352" s="276" t="str">
        <f t="shared" si="196"/>
        <v/>
      </c>
      <c r="DT352" s="276" t="str">
        <f t="shared" si="197"/>
        <v/>
      </c>
      <c r="DU352" s="276" t="str">
        <f t="shared" si="198"/>
        <v/>
      </c>
      <c r="DV352" s="276" t="str">
        <f t="shared" si="199"/>
        <v/>
      </c>
      <c r="DW352" s="277" t="str">
        <f t="shared" si="186"/>
        <v/>
      </c>
      <c r="DX352" s="278" t="str">
        <f t="shared" si="187"/>
        <v>0</v>
      </c>
      <c r="DY352" s="279" t="str">
        <f t="shared" si="188"/>
        <v>0</v>
      </c>
      <c r="DZ352" s="280" t="str">
        <f t="shared" si="189"/>
        <v/>
      </c>
      <c r="EA352" s="335">
        <f t="shared" si="209"/>
        <v>0</v>
      </c>
      <c r="EB352" s="335">
        <f t="shared" si="210"/>
        <v>0</v>
      </c>
      <c r="EC352" s="335">
        <f t="shared" si="211"/>
        <v>0</v>
      </c>
    </row>
    <row r="353" spans="2:133" ht="27.75" customHeight="1" thickBot="1">
      <c r="B353" s="39"/>
      <c r="C353" s="146"/>
      <c r="D353" s="57"/>
      <c r="E353" s="43"/>
      <c r="F353" s="74"/>
      <c r="G353" s="74"/>
      <c r="H353" s="39"/>
      <c r="I353" s="37"/>
      <c r="J353" s="37"/>
      <c r="K353" s="37"/>
      <c r="L353" s="37"/>
      <c r="M353" s="37"/>
      <c r="N353" s="37"/>
      <c r="O353" s="22"/>
      <c r="P353" s="22"/>
      <c r="Q353" s="42"/>
      <c r="R353" s="39"/>
      <c r="S353" s="39"/>
      <c r="T353" s="39"/>
      <c r="U353" s="321"/>
      <c r="V353" s="330"/>
      <c r="W353" s="317" t="str">
        <f t="shared" si="200"/>
        <v>0</v>
      </c>
      <c r="X353" s="101"/>
      <c r="Y353" s="40"/>
      <c r="Z353" s="41"/>
      <c r="AA353" s="40"/>
      <c r="AB353" s="40"/>
      <c r="AC353" s="40"/>
      <c r="AD353" s="40" t="str">
        <f t="shared" si="183"/>
        <v/>
      </c>
      <c r="AE353" s="186"/>
      <c r="AF353" s="106" t="str">
        <f t="shared" si="182"/>
        <v>0</v>
      </c>
      <c r="AG353" s="99">
        <f t="shared" si="212"/>
        <v>0</v>
      </c>
      <c r="AH353" s="105" t="str">
        <f t="shared" si="213"/>
        <v>0</v>
      </c>
      <c r="AI353" s="106" t="str">
        <f t="shared" si="201"/>
        <v>0</v>
      </c>
      <c r="AJ353" s="99" t="str">
        <f t="shared" si="202"/>
        <v/>
      </c>
      <c r="AK353" s="1" t="str">
        <f t="shared" si="203"/>
        <v/>
      </c>
      <c r="AL353" s="1" t="str">
        <f t="shared" si="204"/>
        <v/>
      </c>
      <c r="AM353" s="1" t="str">
        <f t="shared" si="205"/>
        <v/>
      </c>
      <c r="AN353" s="164" t="str">
        <f t="shared" si="206"/>
        <v/>
      </c>
      <c r="AO353" s="337">
        <f t="shared" si="207"/>
        <v>0</v>
      </c>
      <c r="AP353" s="259"/>
      <c r="AQ353" s="273">
        <f t="shared" si="208"/>
        <v>0</v>
      </c>
      <c r="DF353" s="104">
        <f t="shared" si="185"/>
        <v>0</v>
      </c>
      <c r="DG353" s="39" t="str">
        <f t="shared" si="214"/>
        <v/>
      </c>
      <c r="DH353" s="39" t="str">
        <f t="shared" si="215"/>
        <v/>
      </c>
      <c r="DJ353" s="98">
        <f t="shared" si="184"/>
        <v>0</v>
      </c>
      <c r="DK353" s="93" t="e">
        <f>VLOOKUP(H353,'PORT PRODUCTIVITY 1'!$A$25:$G$83,2,FALSE)</f>
        <v>#N/A</v>
      </c>
      <c r="DL353" s="97" t="str">
        <f t="shared" si="190"/>
        <v/>
      </c>
      <c r="DM353" s="97" t="str">
        <f t="shared" si="191"/>
        <v/>
      </c>
      <c r="DN353" s="97" t="str">
        <f t="shared" si="192"/>
        <v/>
      </c>
      <c r="DO353" s="97" t="str">
        <f t="shared" si="193"/>
        <v/>
      </c>
      <c r="DP353" s="94" t="e">
        <f>VLOOKUP(H353,'PORT PRODUCTIVITY 1'!$A$25:$G$83,3,FALSE)</f>
        <v>#N/A</v>
      </c>
      <c r="DQ353" s="276" t="str">
        <f t="shared" si="194"/>
        <v/>
      </c>
      <c r="DR353" s="276" t="str">
        <f t="shared" si="195"/>
        <v/>
      </c>
      <c r="DS353" s="276" t="str">
        <f t="shared" si="196"/>
        <v/>
      </c>
      <c r="DT353" s="276" t="str">
        <f t="shared" si="197"/>
        <v/>
      </c>
      <c r="DU353" s="276" t="str">
        <f t="shared" si="198"/>
        <v/>
      </c>
      <c r="DV353" s="276" t="str">
        <f t="shared" si="199"/>
        <v/>
      </c>
      <c r="DW353" s="277" t="str">
        <f t="shared" si="186"/>
        <v/>
      </c>
      <c r="DX353" s="278" t="str">
        <f t="shared" si="187"/>
        <v>0</v>
      </c>
      <c r="DY353" s="279" t="str">
        <f t="shared" si="188"/>
        <v>0</v>
      </c>
      <c r="DZ353" s="280" t="str">
        <f t="shared" si="189"/>
        <v/>
      </c>
      <c r="EA353" s="335">
        <f t="shared" si="209"/>
        <v>0</v>
      </c>
      <c r="EB353" s="335">
        <f t="shared" si="210"/>
        <v>0</v>
      </c>
      <c r="EC353" s="335">
        <f t="shared" si="211"/>
        <v>0</v>
      </c>
    </row>
    <row r="354" spans="2:133" ht="27.75" customHeight="1" thickBot="1">
      <c r="B354" s="39"/>
      <c r="C354" s="146"/>
      <c r="D354" s="57"/>
      <c r="E354" s="43"/>
      <c r="F354" s="74"/>
      <c r="G354" s="74"/>
      <c r="H354" s="39"/>
      <c r="I354" s="37"/>
      <c r="J354" s="37"/>
      <c r="K354" s="37"/>
      <c r="L354" s="37"/>
      <c r="M354" s="37"/>
      <c r="N354" s="37"/>
      <c r="O354" s="22"/>
      <c r="P354" s="22"/>
      <c r="Q354" s="42"/>
      <c r="R354" s="39"/>
      <c r="S354" s="39"/>
      <c r="T354" s="39"/>
      <c r="U354" s="321"/>
      <c r="V354" s="330"/>
      <c r="W354" s="317" t="str">
        <f t="shared" si="200"/>
        <v>0</v>
      </c>
      <c r="X354" s="101"/>
      <c r="Y354" s="40"/>
      <c r="Z354" s="41"/>
      <c r="AA354" s="40"/>
      <c r="AB354" s="40"/>
      <c r="AC354" s="40"/>
      <c r="AD354" s="40" t="str">
        <f t="shared" si="183"/>
        <v/>
      </c>
      <c r="AE354" s="186"/>
      <c r="AF354" s="106" t="str">
        <f t="shared" si="182"/>
        <v>0</v>
      </c>
      <c r="AG354" s="99">
        <f t="shared" si="212"/>
        <v>0</v>
      </c>
      <c r="AH354" s="105" t="str">
        <f t="shared" si="213"/>
        <v>0</v>
      </c>
      <c r="AI354" s="106" t="str">
        <f t="shared" si="201"/>
        <v>0</v>
      </c>
      <c r="AJ354" s="99" t="str">
        <f t="shared" si="202"/>
        <v/>
      </c>
      <c r="AK354" s="1" t="str">
        <f t="shared" si="203"/>
        <v/>
      </c>
      <c r="AL354" s="1" t="str">
        <f t="shared" si="204"/>
        <v/>
      </c>
      <c r="AM354" s="1" t="str">
        <f t="shared" si="205"/>
        <v/>
      </c>
      <c r="AN354" s="164" t="str">
        <f t="shared" si="206"/>
        <v/>
      </c>
      <c r="AO354" s="337">
        <f t="shared" si="207"/>
        <v>0</v>
      </c>
      <c r="AP354" s="259"/>
      <c r="AQ354" s="273">
        <f t="shared" si="208"/>
        <v>0</v>
      </c>
      <c r="DF354" s="104">
        <f t="shared" si="185"/>
        <v>0</v>
      </c>
      <c r="DG354" s="39" t="str">
        <f t="shared" si="214"/>
        <v/>
      </c>
      <c r="DH354" s="39" t="str">
        <f t="shared" si="215"/>
        <v/>
      </c>
      <c r="DJ354" s="98">
        <f t="shared" si="184"/>
        <v>0</v>
      </c>
      <c r="DK354" s="93" t="e">
        <f>VLOOKUP(H354,'PORT PRODUCTIVITY 1'!$A$25:$G$83,2,FALSE)</f>
        <v>#N/A</v>
      </c>
      <c r="DL354" s="97" t="str">
        <f t="shared" si="190"/>
        <v/>
      </c>
      <c r="DM354" s="97" t="str">
        <f t="shared" si="191"/>
        <v/>
      </c>
      <c r="DN354" s="97" t="str">
        <f t="shared" si="192"/>
        <v/>
      </c>
      <c r="DO354" s="97" t="str">
        <f t="shared" si="193"/>
        <v/>
      </c>
      <c r="DP354" s="94" t="e">
        <f>VLOOKUP(H354,'PORT PRODUCTIVITY 1'!$A$25:$G$83,3,FALSE)</f>
        <v>#N/A</v>
      </c>
      <c r="DQ354" s="276" t="str">
        <f t="shared" si="194"/>
        <v/>
      </c>
      <c r="DR354" s="276" t="str">
        <f t="shared" si="195"/>
        <v/>
      </c>
      <c r="DS354" s="276" t="str">
        <f t="shared" si="196"/>
        <v/>
      </c>
      <c r="DT354" s="276" t="str">
        <f t="shared" si="197"/>
        <v/>
      </c>
      <c r="DU354" s="276" t="str">
        <f t="shared" si="198"/>
        <v/>
      </c>
      <c r="DV354" s="276" t="str">
        <f t="shared" si="199"/>
        <v/>
      </c>
      <c r="DW354" s="277" t="str">
        <f t="shared" si="186"/>
        <v/>
      </c>
      <c r="DX354" s="278" t="str">
        <f t="shared" si="187"/>
        <v>0</v>
      </c>
      <c r="DY354" s="279" t="str">
        <f t="shared" si="188"/>
        <v>0</v>
      </c>
      <c r="DZ354" s="280" t="str">
        <f t="shared" si="189"/>
        <v/>
      </c>
      <c r="EA354" s="335">
        <f t="shared" si="209"/>
        <v>0</v>
      </c>
      <c r="EB354" s="335">
        <f t="shared" si="210"/>
        <v>0</v>
      </c>
      <c r="EC354" s="335">
        <f t="shared" si="211"/>
        <v>0</v>
      </c>
    </row>
    <row r="355" spans="2:133" ht="27.75" customHeight="1" thickBot="1">
      <c r="B355" s="39"/>
      <c r="C355" s="146"/>
      <c r="D355" s="57"/>
      <c r="E355" s="43"/>
      <c r="F355" s="74"/>
      <c r="G355" s="74"/>
      <c r="H355" s="39"/>
      <c r="I355" s="37"/>
      <c r="J355" s="37"/>
      <c r="K355" s="37"/>
      <c r="L355" s="37"/>
      <c r="M355" s="37"/>
      <c r="N355" s="37"/>
      <c r="O355" s="22"/>
      <c r="P355" s="22"/>
      <c r="Q355" s="42"/>
      <c r="R355" s="39"/>
      <c r="S355" s="39"/>
      <c r="T355" s="39"/>
      <c r="U355" s="321"/>
      <c r="V355" s="330"/>
      <c r="W355" s="317" t="str">
        <f t="shared" si="200"/>
        <v>0</v>
      </c>
      <c r="X355" s="101"/>
      <c r="Y355" s="40"/>
      <c r="Z355" s="41"/>
      <c r="AA355" s="40"/>
      <c r="AB355" s="40"/>
      <c r="AC355" s="40"/>
      <c r="AD355" s="40" t="str">
        <f t="shared" si="183"/>
        <v/>
      </c>
      <c r="AE355" s="186"/>
      <c r="AF355" s="106" t="str">
        <f t="shared" si="182"/>
        <v>0</v>
      </c>
      <c r="AG355" s="99">
        <f t="shared" si="212"/>
        <v>0</v>
      </c>
      <c r="AH355" s="105" t="str">
        <f t="shared" si="213"/>
        <v>0</v>
      </c>
      <c r="AI355" s="106" t="str">
        <f t="shared" si="201"/>
        <v>0</v>
      </c>
      <c r="AJ355" s="99" t="str">
        <f t="shared" si="202"/>
        <v/>
      </c>
      <c r="AK355" s="1" t="str">
        <f t="shared" si="203"/>
        <v/>
      </c>
      <c r="AL355" s="1" t="str">
        <f t="shared" si="204"/>
        <v/>
      </c>
      <c r="AM355" s="1" t="str">
        <f t="shared" si="205"/>
        <v/>
      </c>
      <c r="AN355" s="164" t="str">
        <f t="shared" si="206"/>
        <v/>
      </c>
      <c r="AO355" s="337">
        <f t="shared" si="207"/>
        <v>0</v>
      </c>
      <c r="AP355" s="259"/>
      <c r="AQ355" s="273">
        <f t="shared" si="208"/>
        <v>0</v>
      </c>
      <c r="DF355" s="104">
        <f t="shared" si="185"/>
        <v>0</v>
      </c>
      <c r="DG355" s="39" t="str">
        <f t="shared" si="214"/>
        <v/>
      </c>
      <c r="DH355" s="39" t="str">
        <f t="shared" si="215"/>
        <v/>
      </c>
      <c r="DJ355" s="98">
        <f t="shared" si="184"/>
        <v>0</v>
      </c>
      <c r="DK355" s="93" t="e">
        <f>VLOOKUP(H355,'PORT PRODUCTIVITY 1'!$A$25:$G$83,2,FALSE)</f>
        <v>#N/A</v>
      </c>
      <c r="DL355" s="97" t="str">
        <f t="shared" si="190"/>
        <v/>
      </c>
      <c r="DM355" s="97" t="str">
        <f t="shared" si="191"/>
        <v/>
      </c>
      <c r="DN355" s="97" t="str">
        <f t="shared" si="192"/>
        <v/>
      </c>
      <c r="DO355" s="97" t="str">
        <f t="shared" si="193"/>
        <v/>
      </c>
      <c r="DP355" s="94" t="e">
        <f>VLOOKUP(H355,'PORT PRODUCTIVITY 1'!$A$25:$G$83,3,FALSE)</f>
        <v>#N/A</v>
      </c>
      <c r="DQ355" s="276" t="str">
        <f t="shared" si="194"/>
        <v/>
      </c>
      <c r="DR355" s="276" t="str">
        <f t="shared" si="195"/>
        <v/>
      </c>
      <c r="DS355" s="276" t="str">
        <f t="shared" si="196"/>
        <v/>
      </c>
      <c r="DT355" s="276" t="str">
        <f t="shared" si="197"/>
        <v/>
      </c>
      <c r="DU355" s="276" t="str">
        <f t="shared" si="198"/>
        <v/>
      </c>
      <c r="DV355" s="276" t="str">
        <f t="shared" si="199"/>
        <v/>
      </c>
      <c r="DW355" s="277" t="str">
        <f t="shared" si="186"/>
        <v/>
      </c>
      <c r="DX355" s="278" t="str">
        <f t="shared" si="187"/>
        <v>0</v>
      </c>
      <c r="DY355" s="279" t="str">
        <f t="shared" si="188"/>
        <v>0</v>
      </c>
      <c r="DZ355" s="280" t="str">
        <f t="shared" si="189"/>
        <v/>
      </c>
      <c r="EA355" s="335">
        <f t="shared" si="209"/>
        <v>0</v>
      </c>
      <c r="EB355" s="335">
        <f t="shared" si="210"/>
        <v>0</v>
      </c>
      <c r="EC355" s="335">
        <f t="shared" si="211"/>
        <v>0</v>
      </c>
    </row>
    <row r="356" spans="2:133" ht="27.75" customHeight="1" thickBot="1">
      <c r="B356" s="39"/>
      <c r="C356" s="146"/>
      <c r="D356" s="57"/>
      <c r="E356" s="43"/>
      <c r="F356" s="74"/>
      <c r="G356" s="74"/>
      <c r="H356" s="39"/>
      <c r="I356" s="37"/>
      <c r="J356" s="37"/>
      <c r="K356" s="37"/>
      <c r="L356" s="37"/>
      <c r="M356" s="37"/>
      <c r="N356" s="37"/>
      <c r="O356" s="22"/>
      <c r="P356" s="22"/>
      <c r="Q356" s="42"/>
      <c r="R356" s="39"/>
      <c r="S356" s="39"/>
      <c r="T356" s="39"/>
      <c r="U356" s="321"/>
      <c r="V356" s="330"/>
      <c r="W356" s="317" t="str">
        <f t="shared" si="200"/>
        <v>0</v>
      </c>
      <c r="X356" s="101"/>
      <c r="Y356" s="40"/>
      <c r="Z356" s="41"/>
      <c r="AA356" s="40"/>
      <c r="AB356" s="40"/>
      <c r="AC356" s="40"/>
      <c r="AD356" s="40" t="str">
        <f t="shared" si="183"/>
        <v/>
      </c>
      <c r="AE356" s="186"/>
      <c r="AF356" s="106" t="str">
        <f t="shared" si="182"/>
        <v>0</v>
      </c>
      <c r="AG356" s="99">
        <f t="shared" si="212"/>
        <v>0</v>
      </c>
      <c r="AH356" s="105" t="str">
        <f t="shared" si="213"/>
        <v>0</v>
      </c>
      <c r="AI356" s="106" t="str">
        <f t="shared" si="201"/>
        <v>0</v>
      </c>
      <c r="AJ356" s="99" t="str">
        <f t="shared" si="202"/>
        <v/>
      </c>
      <c r="AK356" s="1" t="str">
        <f t="shared" si="203"/>
        <v/>
      </c>
      <c r="AL356" s="1" t="str">
        <f t="shared" si="204"/>
        <v/>
      </c>
      <c r="AM356" s="1" t="str">
        <f t="shared" si="205"/>
        <v/>
      </c>
      <c r="AN356" s="164" t="str">
        <f t="shared" si="206"/>
        <v/>
      </c>
      <c r="AO356" s="337">
        <f t="shared" si="207"/>
        <v>0</v>
      </c>
      <c r="AP356" s="259"/>
      <c r="AQ356" s="273">
        <f t="shared" si="208"/>
        <v>0</v>
      </c>
      <c r="DF356" s="104">
        <f t="shared" si="185"/>
        <v>0</v>
      </c>
      <c r="DG356" s="39" t="str">
        <f t="shared" si="214"/>
        <v/>
      </c>
      <c r="DH356" s="39" t="str">
        <f t="shared" si="215"/>
        <v/>
      </c>
      <c r="DJ356" s="98">
        <f t="shared" si="184"/>
        <v>0</v>
      </c>
      <c r="DK356" s="93" t="e">
        <f>VLOOKUP(H356,'PORT PRODUCTIVITY 1'!$A$25:$G$83,2,FALSE)</f>
        <v>#N/A</v>
      </c>
      <c r="DL356" s="97" t="str">
        <f t="shared" si="190"/>
        <v/>
      </c>
      <c r="DM356" s="97" t="str">
        <f t="shared" si="191"/>
        <v/>
      </c>
      <c r="DN356" s="97" t="str">
        <f t="shared" si="192"/>
        <v/>
      </c>
      <c r="DO356" s="97" t="str">
        <f t="shared" si="193"/>
        <v/>
      </c>
      <c r="DP356" s="94" t="e">
        <f>VLOOKUP(H356,'PORT PRODUCTIVITY 1'!$A$25:$G$83,3,FALSE)</f>
        <v>#N/A</v>
      </c>
      <c r="DQ356" s="276" t="str">
        <f t="shared" si="194"/>
        <v/>
      </c>
      <c r="DR356" s="276" t="str">
        <f t="shared" si="195"/>
        <v/>
      </c>
      <c r="DS356" s="276" t="str">
        <f t="shared" si="196"/>
        <v/>
      </c>
      <c r="DT356" s="276" t="str">
        <f t="shared" si="197"/>
        <v/>
      </c>
      <c r="DU356" s="276" t="str">
        <f t="shared" si="198"/>
        <v/>
      </c>
      <c r="DV356" s="276" t="str">
        <f t="shared" si="199"/>
        <v/>
      </c>
      <c r="DW356" s="277" t="str">
        <f t="shared" si="186"/>
        <v/>
      </c>
      <c r="DX356" s="278" t="str">
        <f t="shared" si="187"/>
        <v>0</v>
      </c>
      <c r="DY356" s="279" t="str">
        <f t="shared" si="188"/>
        <v>0</v>
      </c>
      <c r="DZ356" s="280" t="str">
        <f t="shared" si="189"/>
        <v/>
      </c>
      <c r="EA356" s="335">
        <f t="shared" si="209"/>
        <v>0</v>
      </c>
      <c r="EB356" s="335">
        <f t="shared" si="210"/>
        <v>0</v>
      </c>
      <c r="EC356" s="335">
        <f t="shared" si="211"/>
        <v>0</v>
      </c>
    </row>
    <row r="357" spans="2:133" ht="27.75" customHeight="1" thickBot="1">
      <c r="B357" s="39"/>
      <c r="C357" s="146"/>
      <c r="D357" s="57"/>
      <c r="E357" s="43"/>
      <c r="F357" s="74"/>
      <c r="G357" s="74"/>
      <c r="H357" s="39"/>
      <c r="I357" s="37"/>
      <c r="J357" s="37"/>
      <c r="K357" s="37"/>
      <c r="L357" s="37"/>
      <c r="M357" s="37"/>
      <c r="N357" s="37"/>
      <c r="O357" s="22"/>
      <c r="P357" s="22"/>
      <c r="Q357" s="42"/>
      <c r="R357" s="39"/>
      <c r="S357" s="39"/>
      <c r="T357" s="39"/>
      <c r="U357" s="321"/>
      <c r="V357" s="330"/>
      <c r="W357" s="317" t="str">
        <f t="shared" si="200"/>
        <v>0</v>
      </c>
      <c r="X357" s="101"/>
      <c r="Y357" s="40"/>
      <c r="Z357" s="41"/>
      <c r="AA357" s="40"/>
      <c r="AB357" s="40"/>
      <c r="AC357" s="40"/>
      <c r="AD357" s="40" t="str">
        <f t="shared" si="183"/>
        <v/>
      </c>
      <c r="AE357" s="186"/>
      <c r="AF357" s="106" t="str">
        <f t="shared" si="182"/>
        <v>0</v>
      </c>
      <c r="AG357" s="99">
        <f t="shared" si="212"/>
        <v>0</v>
      </c>
      <c r="AH357" s="105" t="str">
        <f t="shared" si="213"/>
        <v>0</v>
      </c>
      <c r="AI357" s="106" t="str">
        <f t="shared" si="201"/>
        <v>0</v>
      </c>
      <c r="AJ357" s="99" t="str">
        <f t="shared" si="202"/>
        <v/>
      </c>
      <c r="AK357" s="1" t="str">
        <f t="shared" si="203"/>
        <v/>
      </c>
      <c r="AL357" s="1" t="str">
        <f t="shared" si="204"/>
        <v/>
      </c>
      <c r="AM357" s="1" t="str">
        <f t="shared" si="205"/>
        <v/>
      </c>
      <c r="AN357" s="164" t="str">
        <f t="shared" si="206"/>
        <v/>
      </c>
      <c r="AO357" s="337">
        <f t="shared" si="207"/>
        <v>0</v>
      </c>
      <c r="AP357" s="259"/>
      <c r="AQ357" s="273">
        <f t="shared" si="208"/>
        <v>0</v>
      </c>
      <c r="DF357" s="104">
        <f t="shared" si="185"/>
        <v>0</v>
      </c>
      <c r="DG357" s="39" t="str">
        <f t="shared" si="214"/>
        <v/>
      </c>
      <c r="DH357" s="39" t="str">
        <f t="shared" si="215"/>
        <v/>
      </c>
      <c r="DJ357" s="98">
        <f t="shared" si="184"/>
        <v>0</v>
      </c>
      <c r="DK357" s="93" t="e">
        <f>VLOOKUP(H357,'PORT PRODUCTIVITY 1'!$A$25:$G$83,2,FALSE)</f>
        <v>#N/A</v>
      </c>
      <c r="DL357" s="97" t="str">
        <f t="shared" si="190"/>
        <v/>
      </c>
      <c r="DM357" s="97" t="str">
        <f t="shared" si="191"/>
        <v/>
      </c>
      <c r="DN357" s="97" t="str">
        <f t="shared" si="192"/>
        <v/>
      </c>
      <c r="DO357" s="97" t="str">
        <f t="shared" si="193"/>
        <v/>
      </c>
      <c r="DP357" s="94" t="e">
        <f>VLOOKUP(H357,'PORT PRODUCTIVITY 1'!$A$25:$G$83,3,FALSE)</f>
        <v>#N/A</v>
      </c>
      <c r="DQ357" s="276" t="str">
        <f t="shared" si="194"/>
        <v/>
      </c>
      <c r="DR357" s="276" t="str">
        <f t="shared" si="195"/>
        <v/>
      </c>
      <c r="DS357" s="276" t="str">
        <f t="shared" si="196"/>
        <v/>
      </c>
      <c r="DT357" s="276" t="str">
        <f t="shared" si="197"/>
        <v/>
      </c>
      <c r="DU357" s="276" t="str">
        <f t="shared" si="198"/>
        <v/>
      </c>
      <c r="DV357" s="276" t="str">
        <f t="shared" si="199"/>
        <v/>
      </c>
      <c r="DW357" s="277" t="str">
        <f t="shared" si="186"/>
        <v/>
      </c>
      <c r="DX357" s="278" t="str">
        <f t="shared" si="187"/>
        <v>0</v>
      </c>
      <c r="DY357" s="279" t="str">
        <f t="shared" si="188"/>
        <v>0</v>
      </c>
      <c r="DZ357" s="280" t="str">
        <f t="shared" si="189"/>
        <v/>
      </c>
      <c r="EA357" s="335">
        <f t="shared" si="209"/>
        <v>0</v>
      </c>
      <c r="EB357" s="335">
        <f t="shared" si="210"/>
        <v>0</v>
      </c>
      <c r="EC357" s="335">
        <f t="shared" si="211"/>
        <v>0</v>
      </c>
    </row>
    <row r="358" spans="2:133" ht="27.75" customHeight="1" thickBot="1">
      <c r="B358" s="39"/>
      <c r="C358" s="146"/>
      <c r="D358" s="57"/>
      <c r="E358" s="43"/>
      <c r="F358" s="74"/>
      <c r="G358" s="147"/>
      <c r="H358" s="39"/>
      <c r="I358" s="37"/>
      <c r="J358" s="37"/>
      <c r="K358" s="37"/>
      <c r="L358" s="37"/>
      <c r="M358" s="37"/>
      <c r="N358" s="37"/>
      <c r="O358" s="22"/>
      <c r="P358" s="22"/>
      <c r="Q358" s="42"/>
      <c r="R358" s="39"/>
      <c r="S358" s="39"/>
      <c r="T358" s="39"/>
      <c r="U358" s="321"/>
      <c r="V358" s="330"/>
      <c r="W358" s="317" t="str">
        <f t="shared" si="200"/>
        <v>0</v>
      </c>
      <c r="X358" s="101"/>
      <c r="Y358" s="40"/>
      <c r="Z358" s="41"/>
      <c r="AA358" s="40"/>
      <c r="AB358" s="40"/>
      <c r="AC358" s="40"/>
      <c r="AD358" s="40" t="str">
        <f t="shared" si="183"/>
        <v/>
      </c>
      <c r="AE358" s="186"/>
      <c r="AF358" s="106" t="str">
        <f t="shared" si="182"/>
        <v>0</v>
      </c>
      <c r="AG358" s="99">
        <f t="shared" si="212"/>
        <v>0</v>
      </c>
      <c r="AH358" s="105" t="str">
        <f t="shared" si="213"/>
        <v>0</v>
      </c>
      <c r="AI358" s="106" t="str">
        <f t="shared" si="201"/>
        <v>0</v>
      </c>
      <c r="AJ358" s="99" t="str">
        <f t="shared" si="202"/>
        <v/>
      </c>
      <c r="AK358" s="1" t="str">
        <f t="shared" si="203"/>
        <v/>
      </c>
      <c r="AL358" s="1" t="str">
        <f t="shared" si="204"/>
        <v/>
      </c>
      <c r="AM358" s="1" t="str">
        <f t="shared" si="205"/>
        <v/>
      </c>
      <c r="AN358" s="164" t="str">
        <f t="shared" si="206"/>
        <v/>
      </c>
      <c r="AO358" s="337">
        <f t="shared" si="207"/>
        <v>0</v>
      </c>
      <c r="AP358" s="259"/>
      <c r="AQ358" s="273">
        <f t="shared" si="208"/>
        <v>0</v>
      </c>
      <c r="DF358" s="104">
        <f t="shared" si="185"/>
        <v>0</v>
      </c>
      <c r="DG358" s="39" t="str">
        <f t="shared" si="214"/>
        <v/>
      </c>
      <c r="DH358" s="39" t="str">
        <f t="shared" si="215"/>
        <v/>
      </c>
      <c r="DJ358" s="98">
        <f t="shared" si="184"/>
        <v>0</v>
      </c>
      <c r="DK358" s="93" t="e">
        <f>VLOOKUP(H358,'PORT PRODUCTIVITY 1'!$A$25:$G$83,2,FALSE)</f>
        <v>#N/A</v>
      </c>
      <c r="DL358" s="97" t="str">
        <f t="shared" si="190"/>
        <v/>
      </c>
      <c r="DM358" s="97" t="str">
        <f t="shared" si="191"/>
        <v/>
      </c>
      <c r="DN358" s="97" t="str">
        <f t="shared" si="192"/>
        <v/>
      </c>
      <c r="DO358" s="97" t="str">
        <f t="shared" si="193"/>
        <v/>
      </c>
      <c r="DP358" s="94" t="e">
        <f>VLOOKUP(H358,'PORT PRODUCTIVITY 1'!$A$25:$G$83,3,FALSE)</f>
        <v>#N/A</v>
      </c>
      <c r="DQ358" s="276" t="str">
        <f t="shared" si="194"/>
        <v/>
      </c>
      <c r="DR358" s="276" t="str">
        <f t="shared" si="195"/>
        <v/>
      </c>
      <c r="DS358" s="276" t="str">
        <f t="shared" si="196"/>
        <v/>
      </c>
      <c r="DT358" s="276" t="str">
        <f t="shared" si="197"/>
        <v/>
      </c>
      <c r="DU358" s="276" t="str">
        <f t="shared" si="198"/>
        <v/>
      </c>
      <c r="DV358" s="276" t="str">
        <f t="shared" si="199"/>
        <v/>
      </c>
      <c r="DW358" s="277" t="str">
        <f t="shared" si="186"/>
        <v/>
      </c>
      <c r="DX358" s="278" t="str">
        <f t="shared" si="187"/>
        <v>0</v>
      </c>
      <c r="DY358" s="279" t="str">
        <f t="shared" si="188"/>
        <v>0</v>
      </c>
      <c r="DZ358" s="280" t="str">
        <f t="shared" si="189"/>
        <v/>
      </c>
      <c r="EA358" s="335">
        <f t="shared" si="209"/>
        <v>0</v>
      </c>
      <c r="EB358" s="335">
        <f t="shared" si="210"/>
        <v>0</v>
      </c>
      <c r="EC358" s="335">
        <f t="shared" si="211"/>
        <v>0</v>
      </c>
    </row>
    <row r="359" spans="2:133" ht="27.75" customHeight="1" thickBot="1">
      <c r="B359" s="39"/>
      <c r="C359" s="146"/>
      <c r="D359" s="57"/>
      <c r="E359" s="43"/>
      <c r="F359" s="74"/>
      <c r="G359" s="147"/>
      <c r="H359" s="39"/>
      <c r="I359" s="37"/>
      <c r="J359" s="37"/>
      <c r="K359" s="37"/>
      <c r="L359" s="37"/>
      <c r="M359" s="37"/>
      <c r="N359" s="37"/>
      <c r="O359" s="22"/>
      <c r="P359" s="22"/>
      <c r="Q359" s="42"/>
      <c r="R359" s="39"/>
      <c r="S359" s="39"/>
      <c r="T359" s="39"/>
      <c r="U359" s="321"/>
      <c r="V359" s="330"/>
      <c r="W359" s="317" t="str">
        <f t="shared" si="200"/>
        <v>0</v>
      </c>
      <c r="X359" s="101"/>
      <c r="Y359" s="40"/>
      <c r="Z359" s="41"/>
      <c r="AA359" s="40"/>
      <c r="AB359" s="40"/>
      <c r="AC359" s="40"/>
      <c r="AD359" s="40" t="str">
        <f t="shared" si="183"/>
        <v/>
      </c>
      <c r="AE359" s="186"/>
      <c r="AF359" s="106" t="str">
        <f t="shared" si="182"/>
        <v>0</v>
      </c>
      <c r="AG359" s="99">
        <f t="shared" si="212"/>
        <v>0</v>
      </c>
      <c r="AH359" s="105" t="str">
        <f t="shared" si="213"/>
        <v>0</v>
      </c>
      <c r="AI359" s="106" t="str">
        <f t="shared" si="201"/>
        <v>0</v>
      </c>
      <c r="AJ359" s="99" t="str">
        <f t="shared" si="202"/>
        <v/>
      </c>
      <c r="AK359" s="1" t="str">
        <f t="shared" si="203"/>
        <v/>
      </c>
      <c r="AL359" s="1" t="str">
        <f t="shared" si="204"/>
        <v/>
      </c>
      <c r="AM359" s="1" t="str">
        <f t="shared" si="205"/>
        <v/>
      </c>
      <c r="AN359" s="164" t="str">
        <f t="shared" si="206"/>
        <v/>
      </c>
      <c r="AO359" s="337">
        <f t="shared" si="207"/>
        <v>0</v>
      </c>
      <c r="AP359" s="259"/>
      <c r="AQ359" s="273">
        <f t="shared" si="208"/>
        <v>0</v>
      </c>
      <c r="DF359" s="104">
        <f t="shared" si="185"/>
        <v>0</v>
      </c>
      <c r="DG359" s="39" t="str">
        <f t="shared" si="214"/>
        <v/>
      </c>
      <c r="DH359" s="39" t="str">
        <f t="shared" si="215"/>
        <v/>
      </c>
      <c r="DJ359" s="98">
        <f t="shared" si="184"/>
        <v>0</v>
      </c>
      <c r="DK359" s="93" t="e">
        <f>VLOOKUP(H359,'PORT PRODUCTIVITY 1'!$A$25:$G$83,2,FALSE)</f>
        <v>#N/A</v>
      </c>
      <c r="DL359" s="97" t="str">
        <f t="shared" si="190"/>
        <v/>
      </c>
      <c r="DM359" s="97" t="str">
        <f t="shared" si="191"/>
        <v/>
      </c>
      <c r="DN359" s="97" t="str">
        <f t="shared" si="192"/>
        <v/>
      </c>
      <c r="DO359" s="97" t="str">
        <f t="shared" si="193"/>
        <v/>
      </c>
      <c r="DP359" s="94" t="e">
        <f>VLOOKUP(H359,'PORT PRODUCTIVITY 1'!$A$25:$G$83,3,FALSE)</f>
        <v>#N/A</v>
      </c>
      <c r="DQ359" s="276" t="str">
        <f t="shared" si="194"/>
        <v/>
      </c>
      <c r="DR359" s="276" t="str">
        <f t="shared" si="195"/>
        <v/>
      </c>
      <c r="DS359" s="276" t="str">
        <f t="shared" si="196"/>
        <v/>
      </c>
      <c r="DT359" s="276" t="str">
        <f t="shared" si="197"/>
        <v/>
      </c>
      <c r="DU359" s="276" t="str">
        <f t="shared" si="198"/>
        <v/>
      </c>
      <c r="DV359" s="276" t="str">
        <f t="shared" si="199"/>
        <v/>
      </c>
      <c r="DW359" s="277" t="str">
        <f t="shared" si="186"/>
        <v/>
      </c>
      <c r="DX359" s="278" t="str">
        <f t="shared" si="187"/>
        <v>0</v>
      </c>
      <c r="DY359" s="279" t="str">
        <f t="shared" si="188"/>
        <v>0</v>
      </c>
      <c r="DZ359" s="280" t="str">
        <f t="shared" si="189"/>
        <v/>
      </c>
      <c r="EA359" s="335">
        <f t="shared" si="209"/>
        <v>0</v>
      </c>
      <c r="EB359" s="335">
        <f t="shared" si="210"/>
        <v>0</v>
      </c>
      <c r="EC359" s="335">
        <f t="shared" si="211"/>
        <v>0</v>
      </c>
    </row>
    <row r="360" spans="2:133" ht="27.75" customHeight="1" thickBot="1">
      <c r="B360" s="39"/>
      <c r="C360" s="146"/>
      <c r="D360" s="57"/>
      <c r="E360" s="43"/>
      <c r="F360" s="74"/>
      <c r="G360" s="147"/>
      <c r="H360" s="39"/>
      <c r="I360" s="37"/>
      <c r="J360" s="37"/>
      <c r="K360" s="38"/>
      <c r="L360" s="38"/>
      <c r="M360" s="39"/>
      <c r="N360" s="37"/>
      <c r="O360" s="22"/>
      <c r="P360" s="22"/>
      <c r="Q360" s="42"/>
      <c r="R360" s="39"/>
      <c r="S360" s="39"/>
      <c r="T360" s="39"/>
      <c r="U360" s="321"/>
      <c r="V360" s="330"/>
      <c r="W360" s="317" t="str">
        <f t="shared" si="200"/>
        <v>0</v>
      </c>
      <c r="X360" s="101"/>
      <c r="Y360" s="40"/>
      <c r="Z360" s="41"/>
      <c r="AA360" s="40"/>
      <c r="AB360" s="40"/>
      <c r="AC360" s="40"/>
      <c r="AD360" s="40" t="str">
        <f t="shared" si="183"/>
        <v/>
      </c>
      <c r="AE360" s="186"/>
      <c r="AF360" s="106" t="str">
        <f t="shared" si="182"/>
        <v>0</v>
      </c>
      <c r="AG360" s="99">
        <f t="shared" si="212"/>
        <v>0</v>
      </c>
      <c r="AH360" s="105" t="str">
        <f t="shared" si="213"/>
        <v>0</v>
      </c>
      <c r="AI360" s="106" t="str">
        <f t="shared" si="201"/>
        <v>0</v>
      </c>
      <c r="AJ360" s="99" t="str">
        <f t="shared" si="202"/>
        <v/>
      </c>
      <c r="AK360" s="1" t="str">
        <f t="shared" si="203"/>
        <v/>
      </c>
      <c r="AL360" s="1" t="str">
        <f t="shared" si="204"/>
        <v/>
      </c>
      <c r="AM360" s="1" t="str">
        <f t="shared" si="205"/>
        <v/>
      </c>
      <c r="AN360" s="164" t="str">
        <f t="shared" si="206"/>
        <v/>
      </c>
      <c r="AO360" s="337">
        <f t="shared" si="207"/>
        <v>0</v>
      </c>
      <c r="AP360" s="259"/>
      <c r="AQ360" s="273">
        <f t="shared" si="208"/>
        <v>0</v>
      </c>
      <c r="DF360" s="104">
        <f t="shared" si="185"/>
        <v>0</v>
      </c>
      <c r="DG360" s="39" t="str">
        <f t="shared" si="214"/>
        <v/>
      </c>
      <c r="DH360" s="39" t="str">
        <f t="shared" si="215"/>
        <v/>
      </c>
      <c r="DJ360" s="98">
        <f t="shared" si="184"/>
        <v>0</v>
      </c>
      <c r="DK360" s="93" t="e">
        <f>VLOOKUP(H360,'PORT PRODUCTIVITY 1'!$A$25:$G$83,2,FALSE)</f>
        <v>#N/A</v>
      </c>
      <c r="DL360" s="97" t="str">
        <f t="shared" si="190"/>
        <v/>
      </c>
      <c r="DM360" s="97" t="str">
        <f t="shared" si="191"/>
        <v/>
      </c>
      <c r="DN360" s="97" t="str">
        <f t="shared" si="192"/>
        <v/>
      </c>
      <c r="DO360" s="97" t="str">
        <f t="shared" si="193"/>
        <v/>
      </c>
      <c r="DP360" s="94" t="e">
        <f>VLOOKUP(H360,'PORT PRODUCTIVITY 1'!$A$25:$G$83,3,FALSE)</f>
        <v>#N/A</v>
      </c>
      <c r="DQ360" s="276" t="str">
        <f t="shared" si="194"/>
        <v/>
      </c>
      <c r="DR360" s="276" t="str">
        <f t="shared" si="195"/>
        <v/>
      </c>
      <c r="DS360" s="276" t="str">
        <f t="shared" si="196"/>
        <v/>
      </c>
      <c r="DT360" s="276" t="str">
        <f t="shared" si="197"/>
        <v/>
      </c>
      <c r="DU360" s="276" t="str">
        <f t="shared" si="198"/>
        <v/>
      </c>
      <c r="DV360" s="276" t="str">
        <f t="shared" si="199"/>
        <v/>
      </c>
      <c r="DW360" s="277" t="str">
        <f t="shared" si="186"/>
        <v/>
      </c>
      <c r="DX360" s="278" t="str">
        <f t="shared" si="187"/>
        <v>0</v>
      </c>
      <c r="DY360" s="279" t="str">
        <f t="shared" si="188"/>
        <v>0</v>
      </c>
      <c r="DZ360" s="280" t="str">
        <f t="shared" si="189"/>
        <v/>
      </c>
      <c r="EA360" s="335">
        <f t="shared" si="209"/>
        <v>0</v>
      </c>
      <c r="EB360" s="335">
        <f t="shared" si="210"/>
        <v>0</v>
      </c>
      <c r="EC360" s="335">
        <f t="shared" si="211"/>
        <v>0</v>
      </c>
    </row>
    <row r="361" spans="2:133" ht="27.75" customHeight="1" thickBot="1">
      <c r="B361" s="39"/>
      <c r="C361" s="146"/>
      <c r="D361" s="57"/>
      <c r="E361" s="43"/>
      <c r="F361" s="74"/>
      <c r="G361" s="147"/>
      <c r="H361" s="39"/>
      <c r="I361" s="37"/>
      <c r="J361" s="37"/>
      <c r="K361" s="38"/>
      <c r="L361" s="38"/>
      <c r="M361" s="39"/>
      <c r="N361" s="37"/>
      <c r="O361" s="22"/>
      <c r="P361" s="22"/>
      <c r="Q361" s="42"/>
      <c r="R361" s="39"/>
      <c r="S361" s="39"/>
      <c r="T361" s="39"/>
      <c r="U361" s="321"/>
      <c r="V361" s="330"/>
      <c r="W361" s="317" t="str">
        <f t="shared" si="200"/>
        <v>0</v>
      </c>
      <c r="X361" s="101"/>
      <c r="Y361" s="40"/>
      <c r="Z361" s="41"/>
      <c r="AA361" s="40"/>
      <c r="AB361" s="40"/>
      <c r="AC361" s="40"/>
      <c r="AD361" s="40" t="str">
        <f t="shared" si="183"/>
        <v/>
      </c>
      <c r="AE361" s="186"/>
      <c r="AF361" s="106" t="str">
        <f t="shared" si="182"/>
        <v>0</v>
      </c>
      <c r="AG361" s="99">
        <f t="shared" si="212"/>
        <v>0</v>
      </c>
      <c r="AH361" s="105" t="str">
        <f t="shared" si="213"/>
        <v>0</v>
      </c>
      <c r="AI361" s="106" t="str">
        <f t="shared" si="201"/>
        <v>0</v>
      </c>
      <c r="AJ361" s="99" t="str">
        <f t="shared" si="202"/>
        <v/>
      </c>
      <c r="AK361" s="1" t="str">
        <f t="shared" si="203"/>
        <v/>
      </c>
      <c r="AL361" s="1" t="str">
        <f t="shared" si="204"/>
        <v/>
      </c>
      <c r="AM361" s="1" t="str">
        <f t="shared" si="205"/>
        <v/>
      </c>
      <c r="AN361" s="164" t="str">
        <f t="shared" si="206"/>
        <v/>
      </c>
      <c r="AO361" s="337">
        <f t="shared" si="207"/>
        <v>0</v>
      </c>
      <c r="AP361" s="259"/>
      <c r="AQ361" s="273">
        <f t="shared" si="208"/>
        <v>0</v>
      </c>
      <c r="DF361" s="104">
        <f t="shared" si="185"/>
        <v>0</v>
      </c>
      <c r="DG361" s="39" t="str">
        <f t="shared" si="214"/>
        <v/>
      </c>
      <c r="DH361" s="39" t="str">
        <f t="shared" si="215"/>
        <v/>
      </c>
      <c r="DJ361" s="98">
        <f t="shared" si="184"/>
        <v>0</v>
      </c>
      <c r="DK361" s="93" t="e">
        <f>VLOOKUP(H361,'PORT PRODUCTIVITY 1'!$A$25:$G$83,2,FALSE)</f>
        <v>#N/A</v>
      </c>
      <c r="DL361" s="97" t="str">
        <f t="shared" si="190"/>
        <v/>
      </c>
      <c r="DM361" s="97" t="str">
        <f t="shared" si="191"/>
        <v/>
      </c>
      <c r="DN361" s="97" t="str">
        <f t="shared" si="192"/>
        <v/>
      </c>
      <c r="DO361" s="97" t="str">
        <f t="shared" si="193"/>
        <v/>
      </c>
      <c r="DP361" s="94" t="e">
        <f>VLOOKUP(H361,'PORT PRODUCTIVITY 1'!$A$25:$G$83,3,FALSE)</f>
        <v>#N/A</v>
      </c>
      <c r="DQ361" s="276" t="str">
        <f t="shared" si="194"/>
        <v/>
      </c>
      <c r="DR361" s="276" t="str">
        <f t="shared" si="195"/>
        <v/>
      </c>
      <c r="DS361" s="276" t="str">
        <f t="shared" si="196"/>
        <v/>
      </c>
      <c r="DT361" s="276" t="str">
        <f t="shared" si="197"/>
        <v/>
      </c>
      <c r="DU361" s="276" t="str">
        <f t="shared" si="198"/>
        <v/>
      </c>
      <c r="DV361" s="276" t="str">
        <f t="shared" si="199"/>
        <v/>
      </c>
      <c r="DW361" s="277" t="str">
        <f t="shared" si="186"/>
        <v/>
      </c>
      <c r="DX361" s="278" t="str">
        <f t="shared" si="187"/>
        <v>0</v>
      </c>
      <c r="DY361" s="279" t="str">
        <f t="shared" si="188"/>
        <v>0</v>
      </c>
      <c r="DZ361" s="280" t="str">
        <f t="shared" si="189"/>
        <v/>
      </c>
      <c r="EA361" s="335">
        <f t="shared" si="209"/>
        <v>0</v>
      </c>
      <c r="EB361" s="335">
        <f t="shared" si="210"/>
        <v>0</v>
      </c>
      <c r="EC361" s="335">
        <f t="shared" si="211"/>
        <v>0</v>
      </c>
    </row>
    <row r="362" spans="2:133" ht="27.75" customHeight="1" thickBot="1">
      <c r="B362" s="39"/>
      <c r="C362" s="146"/>
      <c r="D362" s="57"/>
      <c r="E362" s="43"/>
      <c r="F362" s="59"/>
      <c r="G362" s="147"/>
      <c r="H362" s="39"/>
      <c r="I362" s="37"/>
      <c r="J362" s="37"/>
      <c r="K362" s="38"/>
      <c r="L362" s="38"/>
      <c r="M362" s="39"/>
      <c r="N362" s="37"/>
      <c r="O362" s="22"/>
      <c r="P362" s="22"/>
      <c r="Q362" s="42"/>
      <c r="R362" s="39"/>
      <c r="S362" s="39"/>
      <c r="T362" s="39"/>
      <c r="U362" s="321"/>
      <c r="V362" s="330"/>
      <c r="W362" s="317" t="str">
        <f t="shared" si="200"/>
        <v>0</v>
      </c>
      <c r="X362" s="101"/>
      <c r="Y362" s="40"/>
      <c r="Z362" s="41"/>
      <c r="AA362" s="40"/>
      <c r="AB362" s="40"/>
      <c r="AC362" s="40"/>
      <c r="AD362" s="40" t="str">
        <f t="shared" si="183"/>
        <v/>
      </c>
      <c r="AE362" s="186"/>
      <c r="AF362" s="106" t="str">
        <f t="shared" si="182"/>
        <v>0</v>
      </c>
      <c r="AG362" s="99">
        <f t="shared" si="212"/>
        <v>0</v>
      </c>
      <c r="AH362" s="105" t="str">
        <f t="shared" si="213"/>
        <v>0</v>
      </c>
      <c r="AI362" s="106" t="str">
        <f t="shared" si="201"/>
        <v>0</v>
      </c>
      <c r="AJ362" s="99" t="str">
        <f t="shared" si="202"/>
        <v/>
      </c>
      <c r="AK362" s="1" t="str">
        <f t="shared" si="203"/>
        <v/>
      </c>
      <c r="AL362" s="1" t="str">
        <f t="shared" si="204"/>
        <v/>
      </c>
      <c r="AM362" s="1" t="str">
        <f t="shared" si="205"/>
        <v/>
      </c>
      <c r="AN362" s="164" t="str">
        <f t="shared" si="206"/>
        <v/>
      </c>
      <c r="AO362" s="337">
        <f t="shared" si="207"/>
        <v>0</v>
      </c>
      <c r="AP362" s="259"/>
      <c r="AQ362" s="273">
        <f t="shared" si="208"/>
        <v>0</v>
      </c>
      <c r="DF362" s="104">
        <f t="shared" si="185"/>
        <v>0</v>
      </c>
      <c r="DG362" s="39" t="str">
        <f t="shared" si="214"/>
        <v/>
      </c>
      <c r="DH362" s="39" t="str">
        <f t="shared" si="215"/>
        <v/>
      </c>
      <c r="DJ362" s="98">
        <f t="shared" si="184"/>
        <v>0</v>
      </c>
      <c r="DK362" s="93" t="e">
        <f>VLOOKUP(H362,'PORT PRODUCTIVITY 1'!$A$25:$G$83,2,FALSE)</f>
        <v>#N/A</v>
      </c>
      <c r="DL362" s="97" t="str">
        <f t="shared" si="190"/>
        <v/>
      </c>
      <c r="DM362" s="97" t="str">
        <f t="shared" si="191"/>
        <v/>
      </c>
      <c r="DN362" s="97" t="str">
        <f t="shared" si="192"/>
        <v/>
      </c>
      <c r="DO362" s="97" t="str">
        <f t="shared" si="193"/>
        <v/>
      </c>
      <c r="DP362" s="94" t="e">
        <f>VLOOKUP(H362,'PORT PRODUCTIVITY 1'!$A$25:$G$83,3,FALSE)</f>
        <v>#N/A</v>
      </c>
      <c r="DQ362" s="276" t="str">
        <f t="shared" si="194"/>
        <v/>
      </c>
      <c r="DR362" s="276" t="str">
        <f t="shared" si="195"/>
        <v/>
      </c>
      <c r="DS362" s="276" t="str">
        <f t="shared" si="196"/>
        <v/>
      </c>
      <c r="DT362" s="276" t="str">
        <f t="shared" si="197"/>
        <v/>
      </c>
      <c r="DU362" s="276" t="str">
        <f t="shared" si="198"/>
        <v/>
      </c>
      <c r="DV362" s="276" t="str">
        <f t="shared" si="199"/>
        <v/>
      </c>
      <c r="DW362" s="277" t="str">
        <f t="shared" si="186"/>
        <v/>
      </c>
      <c r="DX362" s="278" t="str">
        <f t="shared" si="187"/>
        <v>0</v>
      </c>
      <c r="DY362" s="279" t="str">
        <f t="shared" si="188"/>
        <v>0</v>
      </c>
      <c r="DZ362" s="280" t="str">
        <f t="shared" si="189"/>
        <v/>
      </c>
      <c r="EA362" s="335">
        <f t="shared" si="209"/>
        <v>0</v>
      </c>
      <c r="EB362" s="335">
        <f t="shared" si="210"/>
        <v>0</v>
      </c>
      <c r="EC362" s="335">
        <f t="shared" si="211"/>
        <v>0</v>
      </c>
    </row>
    <row r="363" spans="2:133" ht="27.75" customHeight="1" thickBot="1">
      <c r="B363" s="39"/>
      <c r="C363" s="146"/>
      <c r="D363" s="57"/>
      <c r="E363" s="43"/>
      <c r="F363" s="75"/>
      <c r="G363" s="147"/>
      <c r="H363" s="39"/>
      <c r="I363" s="37"/>
      <c r="J363" s="37"/>
      <c r="K363" s="38"/>
      <c r="L363" s="38"/>
      <c r="M363" s="39"/>
      <c r="N363" s="37"/>
      <c r="O363" s="22"/>
      <c r="P363" s="22"/>
      <c r="Q363" s="42"/>
      <c r="R363" s="39"/>
      <c r="S363" s="39"/>
      <c r="T363" s="39"/>
      <c r="U363" s="321"/>
      <c r="V363" s="330"/>
      <c r="W363" s="317" t="str">
        <f t="shared" si="200"/>
        <v>0</v>
      </c>
      <c r="X363" s="101"/>
      <c r="Y363" s="40"/>
      <c r="Z363" s="41"/>
      <c r="AA363" s="40"/>
      <c r="AB363" s="40"/>
      <c r="AC363" s="40"/>
      <c r="AD363" s="40" t="str">
        <f t="shared" si="183"/>
        <v/>
      </c>
      <c r="AE363" s="186"/>
      <c r="AF363" s="106" t="str">
        <f t="shared" si="182"/>
        <v>0</v>
      </c>
      <c r="AG363" s="99">
        <f t="shared" si="212"/>
        <v>0</v>
      </c>
      <c r="AH363" s="105" t="str">
        <f t="shared" si="213"/>
        <v>0</v>
      </c>
      <c r="AI363" s="106" t="str">
        <f t="shared" si="201"/>
        <v>0</v>
      </c>
      <c r="AJ363" s="99" t="str">
        <f t="shared" si="202"/>
        <v/>
      </c>
      <c r="AK363" s="1" t="str">
        <f t="shared" si="203"/>
        <v/>
      </c>
      <c r="AL363" s="1" t="str">
        <f t="shared" si="204"/>
        <v/>
      </c>
      <c r="AM363" s="1" t="str">
        <f t="shared" si="205"/>
        <v/>
      </c>
      <c r="AN363" s="164" t="str">
        <f t="shared" si="206"/>
        <v/>
      </c>
      <c r="AO363" s="337">
        <f t="shared" si="207"/>
        <v>0</v>
      </c>
      <c r="AP363" s="259"/>
      <c r="AQ363" s="273">
        <f t="shared" si="208"/>
        <v>0</v>
      </c>
      <c r="DF363" s="104">
        <f t="shared" si="185"/>
        <v>0</v>
      </c>
      <c r="DG363" s="39" t="str">
        <f t="shared" si="214"/>
        <v/>
      </c>
      <c r="DH363" s="39" t="str">
        <f t="shared" si="215"/>
        <v/>
      </c>
      <c r="DJ363" s="98">
        <f t="shared" si="184"/>
        <v>0</v>
      </c>
      <c r="DK363" s="93" t="e">
        <f>VLOOKUP(H363,'PORT PRODUCTIVITY 1'!$A$25:$G$83,2,FALSE)</f>
        <v>#N/A</v>
      </c>
      <c r="DL363" s="97" t="str">
        <f t="shared" si="190"/>
        <v/>
      </c>
      <c r="DM363" s="97" t="str">
        <f t="shared" si="191"/>
        <v/>
      </c>
      <c r="DN363" s="97" t="str">
        <f t="shared" si="192"/>
        <v/>
      </c>
      <c r="DO363" s="97" t="str">
        <f t="shared" si="193"/>
        <v/>
      </c>
      <c r="DP363" s="94" t="e">
        <f>VLOOKUP(H363,'PORT PRODUCTIVITY 1'!$A$25:$G$83,3,FALSE)</f>
        <v>#N/A</v>
      </c>
      <c r="DQ363" s="276" t="str">
        <f t="shared" si="194"/>
        <v/>
      </c>
      <c r="DR363" s="276" t="str">
        <f t="shared" si="195"/>
        <v/>
      </c>
      <c r="DS363" s="276" t="str">
        <f t="shared" si="196"/>
        <v/>
      </c>
      <c r="DT363" s="276" t="str">
        <f t="shared" si="197"/>
        <v/>
      </c>
      <c r="DU363" s="276" t="str">
        <f t="shared" si="198"/>
        <v/>
      </c>
      <c r="DV363" s="276" t="str">
        <f t="shared" si="199"/>
        <v/>
      </c>
      <c r="DW363" s="277" t="str">
        <f t="shared" si="186"/>
        <v/>
      </c>
      <c r="DX363" s="278" t="str">
        <f t="shared" si="187"/>
        <v>0</v>
      </c>
      <c r="DY363" s="279" t="str">
        <f t="shared" si="188"/>
        <v>0</v>
      </c>
      <c r="DZ363" s="280" t="str">
        <f t="shared" si="189"/>
        <v/>
      </c>
      <c r="EA363" s="335">
        <f t="shared" si="209"/>
        <v>0</v>
      </c>
      <c r="EB363" s="335">
        <f t="shared" si="210"/>
        <v>0</v>
      </c>
      <c r="EC363" s="335">
        <f t="shared" si="211"/>
        <v>0</v>
      </c>
    </row>
    <row r="364" spans="2:133" ht="27.75" customHeight="1" thickBot="1">
      <c r="B364" s="39"/>
      <c r="C364" s="146"/>
      <c r="D364" s="57"/>
      <c r="E364" s="43"/>
      <c r="F364" s="75"/>
      <c r="G364" s="147"/>
      <c r="H364" s="39"/>
      <c r="I364" s="37"/>
      <c r="J364" s="37"/>
      <c r="K364" s="38"/>
      <c r="L364" s="38"/>
      <c r="M364" s="39"/>
      <c r="N364" s="37"/>
      <c r="O364" s="22"/>
      <c r="P364" s="22"/>
      <c r="Q364" s="42"/>
      <c r="R364" s="39"/>
      <c r="S364" s="39"/>
      <c r="T364" s="39"/>
      <c r="U364" s="321"/>
      <c r="V364" s="330"/>
      <c r="W364" s="317" t="str">
        <f t="shared" si="200"/>
        <v>0</v>
      </c>
      <c r="X364" s="101"/>
      <c r="Y364" s="40"/>
      <c r="Z364" s="41"/>
      <c r="AA364" s="40"/>
      <c r="AB364" s="40"/>
      <c r="AC364" s="40"/>
      <c r="AD364" s="40" t="str">
        <f t="shared" si="183"/>
        <v/>
      </c>
      <c r="AE364" s="186"/>
      <c r="AF364" s="106" t="str">
        <f t="shared" si="182"/>
        <v>0</v>
      </c>
      <c r="AG364" s="99">
        <f t="shared" si="212"/>
        <v>0</v>
      </c>
      <c r="AH364" s="105" t="str">
        <f t="shared" si="213"/>
        <v>0</v>
      </c>
      <c r="AI364" s="106" t="str">
        <f t="shared" si="201"/>
        <v>0</v>
      </c>
      <c r="AJ364" s="99" t="str">
        <f t="shared" si="202"/>
        <v/>
      </c>
      <c r="AK364" s="1" t="str">
        <f t="shared" si="203"/>
        <v/>
      </c>
      <c r="AL364" s="1" t="str">
        <f t="shared" si="204"/>
        <v/>
      </c>
      <c r="AM364" s="1" t="str">
        <f t="shared" si="205"/>
        <v/>
      </c>
      <c r="AN364" s="164" t="str">
        <f t="shared" si="206"/>
        <v/>
      </c>
      <c r="AO364" s="337">
        <f t="shared" si="207"/>
        <v>0</v>
      </c>
      <c r="AP364" s="259"/>
      <c r="AQ364" s="273">
        <f t="shared" si="208"/>
        <v>0</v>
      </c>
      <c r="DF364" s="104">
        <f t="shared" si="185"/>
        <v>0</v>
      </c>
      <c r="DG364" s="39" t="str">
        <f t="shared" si="214"/>
        <v/>
      </c>
      <c r="DH364" s="39" t="str">
        <f t="shared" si="215"/>
        <v/>
      </c>
      <c r="DJ364" s="98">
        <f t="shared" si="184"/>
        <v>0</v>
      </c>
      <c r="DK364" s="93" t="e">
        <f>VLOOKUP(H364,'PORT PRODUCTIVITY 1'!$A$25:$G$83,2,FALSE)</f>
        <v>#N/A</v>
      </c>
      <c r="DL364" s="97" t="str">
        <f t="shared" si="190"/>
        <v/>
      </c>
      <c r="DM364" s="97" t="str">
        <f t="shared" si="191"/>
        <v/>
      </c>
      <c r="DN364" s="97" t="str">
        <f t="shared" si="192"/>
        <v/>
      </c>
      <c r="DO364" s="97" t="str">
        <f t="shared" si="193"/>
        <v/>
      </c>
      <c r="DP364" s="94" t="e">
        <f>VLOOKUP(H364,'PORT PRODUCTIVITY 1'!$A$25:$G$83,3,FALSE)</f>
        <v>#N/A</v>
      </c>
      <c r="DQ364" s="276" t="str">
        <f t="shared" si="194"/>
        <v/>
      </c>
      <c r="DR364" s="276" t="str">
        <f t="shared" si="195"/>
        <v/>
      </c>
      <c r="DS364" s="276" t="str">
        <f t="shared" si="196"/>
        <v/>
      </c>
      <c r="DT364" s="276" t="str">
        <f t="shared" si="197"/>
        <v/>
      </c>
      <c r="DU364" s="276" t="str">
        <f t="shared" si="198"/>
        <v/>
      </c>
      <c r="DV364" s="276" t="str">
        <f t="shared" si="199"/>
        <v/>
      </c>
      <c r="DW364" s="277" t="str">
        <f t="shared" si="186"/>
        <v/>
      </c>
      <c r="DX364" s="278" t="str">
        <f t="shared" si="187"/>
        <v>0</v>
      </c>
      <c r="DY364" s="279" t="str">
        <f t="shared" si="188"/>
        <v>0</v>
      </c>
      <c r="DZ364" s="280" t="str">
        <f t="shared" si="189"/>
        <v/>
      </c>
      <c r="EA364" s="335">
        <f t="shared" si="209"/>
        <v>0</v>
      </c>
      <c r="EB364" s="335">
        <f t="shared" si="210"/>
        <v>0</v>
      </c>
      <c r="EC364" s="335">
        <f t="shared" si="211"/>
        <v>0</v>
      </c>
    </row>
    <row r="365" spans="2:133" ht="27.75" customHeight="1" thickBot="1">
      <c r="B365" s="39"/>
      <c r="C365" s="146"/>
      <c r="D365" s="57"/>
      <c r="E365" s="43"/>
      <c r="F365" s="74"/>
      <c r="G365" s="147"/>
      <c r="H365" s="39"/>
      <c r="I365" s="37"/>
      <c r="J365" s="37"/>
      <c r="K365" s="38"/>
      <c r="L365" s="38"/>
      <c r="M365" s="39"/>
      <c r="N365" s="37"/>
      <c r="O365" s="22"/>
      <c r="P365" s="22"/>
      <c r="Q365" s="42"/>
      <c r="R365" s="39"/>
      <c r="S365" s="39"/>
      <c r="T365" s="39"/>
      <c r="U365" s="321"/>
      <c r="V365" s="330"/>
      <c r="W365" s="317" t="str">
        <f t="shared" si="200"/>
        <v>0</v>
      </c>
      <c r="X365" s="101"/>
      <c r="Y365" s="40"/>
      <c r="Z365" s="41"/>
      <c r="AA365" s="40"/>
      <c r="AB365" s="40"/>
      <c r="AC365" s="40"/>
      <c r="AD365" s="40" t="str">
        <f t="shared" si="183"/>
        <v/>
      </c>
      <c r="AE365" s="186"/>
      <c r="AF365" s="106" t="str">
        <f t="shared" si="182"/>
        <v>0</v>
      </c>
      <c r="AG365" s="99">
        <f t="shared" si="212"/>
        <v>0</v>
      </c>
      <c r="AH365" s="105" t="str">
        <f t="shared" si="213"/>
        <v>0</v>
      </c>
      <c r="AI365" s="106" t="str">
        <f t="shared" si="201"/>
        <v>0</v>
      </c>
      <c r="AJ365" s="99" t="str">
        <f t="shared" si="202"/>
        <v/>
      </c>
      <c r="AK365" s="1" t="str">
        <f t="shared" si="203"/>
        <v/>
      </c>
      <c r="AL365" s="1" t="str">
        <f t="shared" si="204"/>
        <v/>
      </c>
      <c r="AM365" s="1" t="str">
        <f t="shared" si="205"/>
        <v/>
      </c>
      <c r="AN365" s="164" t="str">
        <f t="shared" si="206"/>
        <v/>
      </c>
      <c r="AO365" s="337">
        <f t="shared" si="207"/>
        <v>0</v>
      </c>
      <c r="AP365" s="259"/>
      <c r="AQ365" s="273">
        <f t="shared" si="208"/>
        <v>0</v>
      </c>
      <c r="DF365" s="104">
        <f t="shared" si="185"/>
        <v>0</v>
      </c>
      <c r="DG365" s="39" t="str">
        <f t="shared" si="214"/>
        <v/>
      </c>
      <c r="DH365" s="39" t="str">
        <f t="shared" si="215"/>
        <v/>
      </c>
      <c r="DJ365" s="98">
        <f t="shared" si="184"/>
        <v>0</v>
      </c>
      <c r="DK365" s="93" t="e">
        <f>VLOOKUP(H365,'PORT PRODUCTIVITY 1'!$A$25:$G$83,2,FALSE)</f>
        <v>#N/A</v>
      </c>
      <c r="DL365" s="97" t="str">
        <f t="shared" si="190"/>
        <v/>
      </c>
      <c r="DM365" s="97" t="str">
        <f t="shared" si="191"/>
        <v/>
      </c>
      <c r="DN365" s="97" t="str">
        <f t="shared" si="192"/>
        <v/>
      </c>
      <c r="DO365" s="97" t="str">
        <f t="shared" si="193"/>
        <v/>
      </c>
      <c r="DP365" s="94" t="e">
        <f>VLOOKUP(H365,'PORT PRODUCTIVITY 1'!$A$25:$G$83,3,FALSE)</f>
        <v>#N/A</v>
      </c>
      <c r="DQ365" s="276" t="str">
        <f t="shared" si="194"/>
        <v/>
      </c>
      <c r="DR365" s="276" t="str">
        <f t="shared" si="195"/>
        <v/>
      </c>
      <c r="DS365" s="276" t="str">
        <f t="shared" si="196"/>
        <v/>
      </c>
      <c r="DT365" s="276" t="str">
        <f t="shared" si="197"/>
        <v/>
      </c>
      <c r="DU365" s="276" t="str">
        <f t="shared" si="198"/>
        <v/>
      </c>
      <c r="DV365" s="276" t="str">
        <f t="shared" si="199"/>
        <v/>
      </c>
      <c r="DW365" s="277" t="str">
        <f t="shared" si="186"/>
        <v/>
      </c>
      <c r="DX365" s="278" t="str">
        <f t="shared" si="187"/>
        <v>0</v>
      </c>
      <c r="DY365" s="279" t="str">
        <f t="shared" si="188"/>
        <v>0</v>
      </c>
      <c r="DZ365" s="280" t="str">
        <f t="shared" si="189"/>
        <v/>
      </c>
      <c r="EA365" s="335">
        <f t="shared" si="209"/>
        <v>0</v>
      </c>
      <c r="EB365" s="335">
        <f t="shared" si="210"/>
        <v>0</v>
      </c>
      <c r="EC365" s="335">
        <f t="shared" si="211"/>
        <v>0</v>
      </c>
    </row>
    <row r="366" spans="2:133" ht="27.75" customHeight="1" thickBot="1">
      <c r="B366" s="39"/>
      <c r="C366" s="146"/>
      <c r="D366" s="57"/>
      <c r="E366" s="43"/>
      <c r="F366" s="74"/>
      <c r="G366" s="147"/>
      <c r="H366" s="39"/>
      <c r="I366" s="37"/>
      <c r="J366" s="37"/>
      <c r="K366" s="38"/>
      <c r="L366" s="38"/>
      <c r="M366" s="39"/>
      <c r="N366" s="37"/>
      <c r="O366" s="22"/>
      <c r="P366" s="22"/>
      <c r="Q366" s="42"/>
      <c r="R366" s="39"/>
      <c r="S366" s="39"/>
      <c r="T366" s="39"/>
      <c r="U366" s="321"/>
      <c r="V366" s="330"/>
      <c r="W366" s="317" t="str">
        <f t="shared" si="200"/>
        <v>0</v>
      </c>
      <c r="X366" s="101"/>
      <c r="Y366" s="40"/>
      <c r="Z366" s="41"/>
      <c r="AA366" s="40"/>
      <c r="AB366" s="40"/>
      <c r="AC366" s="40"/>
      <c r="AD366" s="40" t="str">
        <f t="shared" si="183"/>
        <v/>
      </c>
      <c r="AE366" s="186"/>
      <c r="AF366" s="106" t="str">
        <f t="shared" ref="AF366:AF429" si="216">IFERROR((STDEV(X366:AD366)/100),"0")</f>
        <v>0</v>
      </c>
      <c r="AG366" s="99">
        <f t="shared" si="212"/>
        <v>0</v>
      </c>
      <c r="AH366" s="105" t="str">
        <f t="shared" si="213"/>
        <v>0</v>
      </c>
      <c r="AI366" s="106" t="str">
        <f t="shared" si="201"/>
        <v>0</v>
      </c>
      <c r="AJ366" s="99" t="str">
        <f t="shared" si="202"/>
        <v/>
      </c>
      <c r="AK366" s="1" t="str">
        <f t="shared" si="203"/>
        <v/>
      </c>
      <c r="AL366" s="1" t="str">
        <f t="shared" si="204"/>
        <v/>
      </c>
      <c r="AM366" s="1" t="str">
        <f t="shared" si="205"/>
        <v/>
      </c>
      <c r="AN366" s="164" t="str">
        <f t="shared" si="206"/>
        <v/>
      </c>
      <c r="AO366" s="337">
        <f t="shared" si="207"/>
        <v>0</v>
      </c>
      <c r="AP366" s="259"/>
      <c r="AQ366" s="273">
        <f t="shared" si="208"/>
        <v>0</v>
      </c>
      <c r="DF366" s="104">
        <f t="shared" si="185"/>
        <v>0</v>
      </c>
      <c r="DG366" s="39" t="str">
        <f t="shared" si="214"/>
        <v/>
      </c>
      <c r="DH366" s="39" t="str">
        <f t="shared" si="215"/>
        <v/>
      </c>
      <c r="DJ366" s="98">
        <f t="shared" si="184"/>
        <v>0</v>
      </c>
      <c r="DK366" s="93" t="e">
        <f>VLOOKUP(H366,'PORT PRODUCTIVITY 1'!$A$25:$G$83,2,FALSE)</f>
        <v>#N/A</v>
      </c>
      <c r="DL366" s="97" t="str">
        <f t="shared" si="190"/>
        <v/>
      </c>
      <c r="DM366" s="97" t="str">
        <f t="shared" si="191"/>
        <v/>
      </c>
      <c r="DN366" s="97" t="str">
        <f t="shared" si="192"/>
        <v/>
      </c>
      <c r="DO366" s="97" t="str">
        <f t="shared" si="193"/>
        <v/>
      </c>
      <c r="DP366" s="94" t="e">
        <f>VLOOKUP(H366,'PORT PRODUCTIVITY 1'!$A$25:$G$83,3,FALSE)</f>
        <v>#N/A</v>
      </c>
      <c r="DQ366" s="276" t="str">
        <f t="shared" si="194"/>
        <v/>
      </c>
      <c r="DR366" s="276" t="str">
        <f t="shared" si="195"/>
        <v/>
      </c>
      <c r="DS366" s="276" t="str">
        <f t="shared" si="196"/>
        <v/>
      </c>
      <c r="DT366" s="276" t="str">
        <f t="shared" si="197"/>
        <v/>
      </c>
      <c r="DU366" s="276" t="str">
        <f t="shared" si="198"/>
        <v/>
      </c>
      <c r="DV366" s="276" t="str">
        <f t="shared" si="199"/>
        <v/>
      </c>
      <c r="DW366" s="277" t="str">
        <f t="shared" si="186"/>
        <v/>
      </c>
      <c r="DX366" s="278" t="str">
        <f t="shared" si="187"/>
        <v>0</v>
      </c>
      <c r="DY366" s="279" t="str">
        <f t="shared" si="188"/>
        <v>0</v>
      </c>
      <c r="DZ366" s="280" t="str">
        <f t="shared" si="189"/>
        <v/>
      </c>
      <c r="EA366" s="335">
        <f t="shared" si="209"/>
        <v>0</v>
      </c>
      <c r="EB366" s="335">
        <f t="shared" si="210"/>
        <v>0</v>
      </c>
      <c r="EC366" s="335">
        <f t="shared" si="211"/>
        <v>0</v>
      </c>
    </row>
    <row r="367" spans="2:133" ht="27.75" customHeight="1" thickBot="1">
      <c r="B367" s="39"/>
      <c r="C367" s="146"/>
      <c r="D367" s="57"/>
      <c r="E367" s="43"/>
      <c r="F367" s="74"/>
      <c r="G367" s="147"/>
      <c r="H367" s="39"/>
      <c r="I367" s="37"/>
      <c r="J367" s="37"/>
      <c r="K367" s="38"/>
      <c r="L367" s="38"/>
      <c r="M367" s="39"/>
      <c r="N367" s="37"/>
      <c r="O367" s="22"/>
      <c r="P367" s="22"/>
      <c r="Q367" s="42"/>
      <c r="R367" s="39"/>
      <c r="S367" s="39"/>
      <c r="T367" s="39"/>
      <c r="U367" s="321"/>
      <c r="V367" s="330"/>
      <c r="W367" s="317" t="str">
        <f t="shared" si="200"/>
        <v>0</v>
      </c>
      <c r="X367" s="101"/>
      <c r="Y367" s="40"/>
      <c r="Z367" s="41"/>
      <c r="AA367" s="40"/>
      <c r="AB367" s="40"/>
      <c r="AC367" s="40"/>
      <c r="AD367" s="40" t="str">
        <f t="shared" si="183"/>
        <v/>
      </c>
      <c r="AE367" s="186"/>
      <c r="AF367" s="106" t="str">
        <f t="shared" si="216"/>
        <v>0</v>
      </c>
      <c r="AG367" s="99">
        <f t="shared" si="212"/>
        <v>0</v>
      </c>
      <c r="AH367" s="105" t="str">
        <f t="shared" si="213"/>
        <v>0</v>
      </c>
      <c r="AI367" s="106" t="str">
        <f t="shared" si="201"/>
        <v>0</v>
      </c>
      <c r="AJ367" s="99" t="str">
        <f t="shared" si="202"/>
        <v/>
      </c>
      <c r="AK367" s="1" t="str">
        <f t="shared" si="203"/>
        <v/>
      </c>
      <c r="AL367" s="1" t="str">
        <f t="shared" si="204"/>
        <v/>
      </c>
      <c r="AM367" s="1" t="str">
        <f t="shared" si="205"/>
        <v/>
      </c>
      <c r="AN367" s="164" t="str">
        <f t="shared" si="206"/>
        <v/>
      </c>
      <c r="AO367" s="337">
        <f t="shared" si="207"/>
        <v>0</v>
      </c>
      <c r="AP367" s="259"/>
      <c r="AQ367" s="273">
        <f t="shared" si="208"/>
        <v>0</v>
      </c>
      <c r="DF367" s="104">
        <f t="shared" si="185"/>
        <v>0</v>
      </c>
      <c r="DG367" s="39" t="str">
        <f t="shared" si="214"/>
        <v/>
      </c>
      <c r="DH367" s="39" t="str">
        <f t="shared" si="215"/>
        <v/>
      </c>
      <c r="DJ367" s="98">
        <f t="shared" si="184"/>
        <v>0</v>
      </c>
      <c r="DK367" s="93" t="e">
        <f>VLOOKUP(H367,'PORT PRODUCTIVITY 1'!$A$25:$G$83,2,FALSE)</f>
        <v>#N/A</v>
      </c>
      <c r="DL367" s="97" t="str">
        <f t="shared" si="190"/>
        <v/>
      </c>
      <c r="DM367" s="97" t="str">
        <f t="shared" si="191"/>
        <v/>
      </c>
      <c r="DN367" s="97" t="str">
        <f t="shared" si="192"/>
        <v/>
      </c>
      <c r="DO367" s="97" t="str">
        <f t="shared" si="193"/>
        <v/>
      </c>
      <c r="DP367" s="94" t="e">
        <f>VLOOKUP(H367,'PORT PRODUCTIVITY 1'!$A$25:$G$83,3,FALSE)</f>
        <v>#N/A</v>
      </c>
      <c r="DQ367" s="276" t="str">
        <f t="shared" si="194"/>
        <v/>
      </c>
      <c r="DR367" s="276" t="str">
        <f t="shared" si="195"/>
        <v/>
      </c>
      <c r="DS367" s="276" t="str">
        <f t="shared" si="196"/>
        <v/>
      </c>
      <c r="DT367" s="276" t="str">
        <f t="shared" si="197"/>
        <v/>
      </c>
      <c r="DU367" s="276" t="str">
        <f t="shared" si="198"/>
        <v/>
      </c>
      <c r="DV367" s="276" t="str">
        <f t="shared" si="199"/>
        <v/>
      </c>
      <c r="DW367" s="277" t="str">
        <f t="shared" si="186"/>
        <v/>
      </c>
      <c r="DX367" s="278" t="str">
        <f t="shared" si="187"/>
        <v>0</v>
      </c>
      <c r="DY367" s="279" t="str">
        <f t="shared" si="188"/>
        <v>0</v>
      </c>
      <c r="DZ367" s="280" t="str">
        <f t="shared" si="189"/>
        <v/>
      </c>
      <c r="EA367" s="335">
        <f t="shared" si="209"/>
        <v>0</v>
      </c>
      <c r="EB367" s="335">
        <f t="shared" si="210"/>
        <v>0</v>
      </c>
      <c r="EC367" s="335">
        <f t="shared" si="211"/>
        <v>0</v>
      </c>
    </row>
    <row r="368" spans="2:133" ht="27.75" customHeight="1" thickBot="1">
      <c r="B368" s="39"/>
      <c r="C368" s="146"/>
      <c r="D368" s="57"/>
      <c r="E368" s="43"/>
      <c r="F368" s="74"/>
      <c r="G368" s="147"/>
      <c r="H368" s="39"/>
      <c r="I368" s="37"/>
      <c r="J368" s="37"/>
      <c r="K368" s="38"/>
      <c r="L368" s="38"/>
      <c r="M368" s="39"/>
      <c r="N368" s="37"/>
      <c r="O368" s="22"/>
      <c r="P368" s="22"/>
      <c r="Q368" s="42"/>
      <c r="R368" s="39"/>
      <c r="S368" s="39"/>
      <c r="T368" s="39"/>
      <c r="U368" s="321"/>
      <c r="V368" s="330"/>
      <c r="W368" s="317" t="str">
        <f t="shared" si="200"/>
        <v>0</v>
      </c>
      <c r="X368" s="101"/>
      <c r="Y368" s="40"/>
      <c r="Z368" s="41"/>
      <c r="AA368" s="40"/>
      <c r="AB368" s="40"/>
      <c r="AC368" s="40"/>
      <c r="AD368" s="40" t="str">
        <f t="shared" si="183"/>
        <v/>
      </c>
      <c r="AE368" s="186"/>
      <c r="AF368" s="106" t="str">
        <f t="shared" si="216"/>
        <v>0</v>
      </c>
      <c r="AG368" s="99">
        <f t="shared" si="212"/>
        <v>0</v>
      </c>
      <c r="AH368" s="105" t="str">
        <f t="shared" si="213"/>
        <v>0</v>
      </c>
      <c r="AI368" s="106" t="str">
        <f t="shared" si="201"/>
        <v>0</v>
      </c>
      <c r="AJ368" s="99" t="str">
        <f t="shared" si="202"/>
        <v/>
      </c>
      <c r="AK368" s="1" t="str">
        <f t="shared" si="203"/>
        <v/>
      </c>
      <c r="AL368" s="1" t="str">
        <f t="shared" si="204"/>
        <v/>
      </c>
      <c r="AM368" s="1" t="str">
        <f t="shared" si="205"/>
        <v/>
      </c>
      <c r="AN368" s="164" t="str">
        <f t="shared" si="206"/>
        <v/>
      </c>
      <c r="AO368" s="337">
        <f t="shared" si="207"/>
        <v>0</v>
      </c>
      <c r="AP368" s="259"/>
      <c r="AQ368" s="273">
        <f t="shared" si="208"/>
        <v>0</v>
      </c>
      <c r="DF368" s="104">
        <f t="shared" si="185"/>
        <v>0</v>
      </c>
      <c r="DG368" s="39" t="str">
        <f t="shared" si="214"/>
        <v/>
      </c>
      <c r="DH368" s="39" t="str">
        <f t="shared" si="215"/>
        <v/>
      </c>
      <c r="DJ368" s="98">
        <f t="shared" si="184"/>
        <v>0</v>
      </c>
      <c r="DK368" s="93" t="e">
        <f>VLOOKUP(H368,'PORT PRODUCTIVITY 1'!$A$25:$G$83,2,FALSE)</f>
        <v>#N/A</v>
      </c>
      <c r="DL368" s="97" t="str">
        <f t="shared" si="190"/>
        <v/>
      </c>
      <c r="DM368" s="97" t="str">
        <f t="shared" si="191"/>
        <v/>
      </c>
      <c r="DN368" s="97" t="str">
        <f t="shared" si="192"/>
        <v/>
      </c>
      <c r="DO368" s="97" t="str">
        <f t="shared" si="193"/>
        <v/>
      </c>
      <c r="DP368" s="94" t="e">
        <f>VLOOKUP(H368,'PORT PRODUCTIVITY 1'!$A$25:$G$83,3,FALSE)</f>
        <v>#N/A</v>
      </c>
      <c r="DQ368" s="276" t="str">
        <f t="shared" si="194"/>
        <v/>
      </c>
      <c r="DR368" s="276" t="str">
        <f t="shared" si="195"/>
        <v/>
      </c>
      <c r="DS368" s="276" t="str">
        <f t="shared" si="196"/>
        <v/>
      </c>
      <c r="DT368" s="276" t="str">
        <f t="shared" si="197"/>
        <v/>
      </c>
      <c r="DU368" s="276" t="str">
        <f t="shared" si="198"/>
        <v/>
      </c>
      <c r="DV368" s="276" t="str">
        <f t="shared" si="199"/>
        <v/>
      </c>
      <c r="DW368" s="277" t="str">
        <f t="shared" si="186"/>
        <v/>
      </c>
      <c r="DX368" s="278" t="str">
        <f t="shared" si="187"/>
        <v>0</v>
      </c>
      <c r="DY368" s="279" t="str">
        <f t="shared" si="188"/>
        <v>0</v>
      </c>
      <c r="DZ368" s="280" t="str">
        <f t="shared" si="189"/>
        <v/>
      </c>
      <c r="EA368" s="335">
        <f t="shared" si="209"/>
        <v>0</v>
      </c>
      <c r="EB368" s="335">
        <f t="shared" si="210"/>
        <v>0</v>
      </c>
      <c r="EC368" s="335">
        <f t="shared" si="211"/>
        <v>0</v>
      </c>
    </row>
    <row r="369" spans="2:133" ht="27.75" customHeight="1" thickBot="1">
      <c r="B369" s="39"/>
      <c r="C369" s="146"/>
      <c r="D369" s="57"/>
      <c r="E369" s="43"/>
      <c r="F369" s="59"/>
      <c r="G369" s="147"/>
      <c r="H369" s="39"/>
      <c r="I369" s="37"/>
      <c r="J369" s="37"/>
      <c r="K369" s="38"/>
      <c r="L369" s="38"/>
      <c r="M369" s="39"/>
      <c r="N369" s="37"/>
      <c r="O369" s="22"/>
      <c r="P369" s="22"/>
      <c r="Q369" s="42"/>
      <c r="R369" s="39"/>
      <c r="S369" s="39"/>
      <c r="T369" s="39"/>
      <c r="U369" s="321"/>
      <c r="V369" s="330"/>
      <c r="W369" s="317" t="str">
        <f t="shared" si="200"/>
        <v>0</v>
      </c>
      <c r="X369" s="101"/>
      <c r="Y369" s="40"/>
      <c r="Z369" s="41"/>
      <c r="AA369" s="40"/>
      <c r="AB369" s="40"/>
      <c r="AC369" s="40"/>
      <c r="AD369" s="40" t="str">
        <f t="shared" si="183"/>
        <v/>
      </c>
      <c r="AE369" s="186"/>
      <c r="AF369" s="106" t="str">
        <f t="shared" si="216"/>
        <v>0</v>
      </c>
      <c r="AG369" s="99">
        <f t="shared" si="212"/>
        <v>0</v>
      </c>
      <c r="AH369" s="105" t="str">
        <f t="shared" si="213"/>
        <v>0</v>
      </c>
      <c r="AI369" s="106" t="str">
        <f t="shared" si="201"/>
        <v>0</v>
      </c>
      <c r="AJ369" s="99" t="str">
        <f t="shared" si="202"/>
        <v/>
      </c>
      <c r="AK369" s="1" t="str">
        <f t="shared" si="203"/>
        <v/>
      </c>
      <c r="AL369" s="1" t="str">
        <f t="shared" si="204"/>
        <v/>
      </c>
      <c r="AM369" s="1" t="str">
        <f t="shared" si="205"/>
        <v/>
      </c>
      <c r="AN369" s="164" t="str">
        <f t="shared" si="206"/>
        <v/>
      </c>
      <c r="AO369" s="337">
        <f t="shared" si="207"/>
        <v>0</v>
      </c>
      <c r="AP369" s="259"/>
      <c r="AQ369" s="273">
        <f t="shared" si="208"/>
        <v>0</v>
      </c>
      <c r="DF369" s="104">
        <f t="shared" si="185"/>
        <v>0</v>
      </c>
      <c r="DG369" s="39" t="str">
        <f t="shared" si="214"/>
        <v/>
      </c>
      <c r="DH369" s="39" t="str">
        <f t="shared" si="215"/>
        <v/>
      </c>
      <c r="DJ369" s="98">
        <f t="shared" si="184"/>
        <v>0</v>
      </c>
      <c r="DK369" s="93" t="e">
        <f>VLOOKUP(H369,'PORT PRODUCTIVITY 1'!$A$25:$G$83,2,FALSE)</f>
        <v>#N/A</v>
      </c>
      <c r="DL369" s="97" t="str">
        <f t="shared" si="190"/>
        <v/>
      </c>
      <c r="DM369" s="97" t="str">
        <f t="shared" si="191"/>
        <v/>
      </c>
      <c r="DN369" s="97" t="str">
        <f t="shared" si="192"/>
        <v/>
      </c>
      <c r="DO369" s="97" t="str">
        <f t="shared" si="193"/>
        <v/>
      </c>
      <c r="DP369" s="94" t="e">
        <f>VLOOKUP(H369,'PORT PRODUCTIVITY 1'!$A$25:$G$83,3,FALSE)</f>
        <v>#N/A</v>
      </c>
      <c r="DQ369" s="276" t="str">
        <f t="shared" si="194"/>
        <v/>
      </c>
      <c r="DR369" s="276" t="str">
        <f t="shared" si="195"/>
        <v/>
      </c>
      <c r="DS369" s="276" t="str">
        <f t="shared" si="196"/>
        <v/>
      </c>
      <c r="DT369" s="276" t="str">
        <f t="shared" si="197"/>
        <v/>
      </c>
      <c r="DU369" s="276" t="str">
        <f t="shared" si="198"/>
        <v/>
      </c>
      <c r="DV369" s="276" t="str">
        <f t="shared" si="199"/>
        <v/>
      </c>
      <c r="DW369" s="277" t="str">
        <f t="shared" si="186"/>
        <v/>
      </c>
      <c r="DX369" s="278" t="str">
        <f t="shared" si="187"/>
        <v>0</v>
      </c>
      <c r="DY369" s="279" t="str">
        <f t="shared" si="188"/>
        <v>0</v>
      </c>
      <c r="DZ369" s="280" t="str">
        <f t="shared" si="189"/>
        <v/>
      </c>
      <c r="EA369" s="335">
        <f t="shared" si="209"/>
        <v>0</v>
      </c>
      <c r="EB369" s="335">
        <f t="shared" si="210"/>
        <v>0</v>
      </c>
      <c r="EC369" s="335">
        <f t="shared" si="211"/>
        <v>0</v>
      </c>
    </row>
    <row r="370" spans="2:133" ht="27.75" customHeight="1" thickBot="1">
      <c r="B370" s="39"/>
      <c r="C370" s="146"/>
      <c r="D370" s="57"/>
      <c r="E370" s="43"/>
      <c r="F370" s="78"/>
      <c r="G370" s="147"/>
      <c r="H370" s="39"/>
      <c r="I370" s="37"/>
      <c r="J370" s="37"/>
      <c r="K370" s="38"/>
      <c r="L370" s="38"/>
      <c r="M370" s="39"/>
      <c r="N370" s="37"/>
      <c r="O370" s="22"/>
      <c r="P370" s="22"/>
      <c r="Q370" s="42"/>
      <c r="R370" s="39"/>
      <c r="S370" s="39"/>
      <c r="T370" s="39"/>
      <c r="U370" s="321"/>
      <c r="V370" s="330"/>
      <c r="W370" s="317" t="str">
        <f t="shared" si="200"/>
        <v>0</v>
      </c>
      <c r="X370" s="101"/>
      <c r="Y370" s="40"/>
      <c r="Z370" s="41"/>
      <c r="AA370" s="40"/>
      <c r="AB370" s="40"/>
      <c r="AC370" s="40"/>
      <c r="AD370" s="40" t="str">
        <f t="shared" si="183"/>
        <v/>
      </c>
      <c r="AE370" s="186"/>
      <c r="AF370" s="106" t="str">
        <f t="shared" si="216"/>
        <v>0</v>
      </c>
      <c r="AG370" s="99">
        <f t="shared" si="212"/>
        <v>0</v>
      </c>
      <c r="AH370" s="105" t="str">
        <f t="shared" si="213"/>
        <v>0</v>
      </c>
      <c r="AI370" s="106" t="str">
        <f t="shared" si="201"/>
        <v>0</v>
      </c>
      <c r="AJ370" s="99" t="str">
        <f t="shared" si="202"/>
        <v/>
      </c>
      <c r="AK370" s="1" t="str">
        <f t="shared" si="203"/>
        <v/>
      </c>
      <c r="AL370" s="1" t="str">
        <f t="shared" si="204"/>
        <v/>
      </c>
      <c r="AM370" s="1" t="str">
        <f t="shared" si="205"/>
        <v/>
      </c>
      <c r="AN370" s="164" t="str">
        <f t="shared" si="206"/>
        <v/>
      </c>
      <c r="AO370" s="337">
        <f t="shared" si="207"/>
        <v>0</v>
      </c>
      <c r="AP370" s="259"/>
      <c r="AQ370" s="273">
        <f t="shared" si="208"/>
        <v>0</v>
      </c>
      <c r="DF370" s="104">
        <f t="shared" si="185"/>
        <v>0</v>
      </c>
      <c r="DG370" s="39" t="str">
        <f t="shared" si="214"/>
        <v/>
      </c>
      <c r="DH370" s="39" t="str">
        <f t="shared" si="215"/>
        <v/>
      </c>
      <c r="DJ370" s="98">
        <f t="shared" si="184"/>
        <v>0</v>
      </c>
      <c r="DK370" s="93" t="e">
        <f>VLOOKUP(H370,'PORT PRODUCTIVITY 1'!$A$25:$G$83,2,FALSE)</f>
        <v>#N/A</v>
      </c>
      <c r="DL370" s="97" t="str">
        <f t="shared" si="190"/>
        <v/>
      </c>
      <c r="DM370" s="97" t="str">
        <f t="shared" si="191"/>
        <v/>
      </c>
      <c r="DN370" s="97" t="str">
        <f t="shared" si="192"/>
        <v/>
      </c>
      <c r="DO370" s="97" t="str">
        <f t="shared" si="193"/>
        <v/>
      </c>
      <c r="DP370" s="94" t="e">
        <f>VLOOKUP(H370,'PORT PRODUCTIVITY 1'!$A$25:$G$83,3,FALSE)</f>
        <v>#N/A</v>
      </c>
      <c r="DQ370" s="276" t="str">
        <f t="shared" si="194"/>
        <v/>
      </c>
      <c r="DR370" s="276" t="str">
        <f t="shared" si="195"/>
        <v/>
      </c>
      <c r="DS370" s="276" t="str">
        <f t="shared" si="196"/>
        <v/>
      </c>
      <c r="DT370" s="276" t="str">
        <f t="shared" si="197"/>
        <v/>
      </c>
      <c r="DU370" s="276" t="str">
        <f t="shared" si="198"/>
        <v/>
      </c>
      <c r="DV370" s="276" t="str">
        <f t="shared" si="199"/>
        <v/>
      </c>
      <c r="DW370" s="277" t="str">
        <f t="shared" si="186"/>
        <v/>
      </c>
      <c r="DX370" s="278" t="str">
        <f t="shared" si="187"/>
        <v>0</v>
      </c>
      <c r="DY370" s="279" t="str">
        <f t="shared" si="188"/>
        <v>0</v>
      </c>
      <c r="DZ370" s="280" t="str">
        <f t="shared" si="189"/>
        <v/>
      </c>
      <c r="EA370" s="335">
        <f t="shared" si="209"/>
        <v>0</v>
      </c>
      <c r="EB370" s="335">
        <f t="shared" si="210"/>
        <v>0</v>
      </c>
      <c r="EC370" s="335">
        <f t="shared" si="211"/>
        <v>0</v>
      </c>
    </row>
    <row r="371" spans="2:133" ht="27.75" customHeight="1" thickBot="1">
      <c r="B371" s="39"/>
      <c r="C371" s="146"/>
      <c r="D371" s="57"/>
      <c r="E371" s="43"/>
      <c r="F371" s="59"/>
      <c r="G371" s="147"/>
      <c r="H371" s="39"/>
      <c r="I371" s="37"/>
      <c r="J371" s="37"/>
      <c r="K371" s="38"/>
      <c r="L371" s="38"/>
      <c r="M371" s="39"/>
      <c r="N371" s="37"/>
      <c r="O371" s="22"/>
      <c r="P371" s="22"/>
      <c r="Q371" s="42"/>
      <c r="R371" s="39"/>
      <c r="S371" s="39"/>
      <c r="T371" s="39"/>
      <c r="U371" s="321"/>
      <c r="V371" s="330"/>
      <c r="W371" s="317" t="str">
        <f t="shared" si="200"/>
        <v>0</v>
      </c>
      <c r="X371" s="101"/>
      <c r="Y371" s="40"/>
      <c r="Z371" s="41"/>
      <c r="AA371" s="40"/>
      <c r="AB371" s="40"/>
      <c r="AC371" s="40"/>
      <c r="AD371" s="40" t="str">
        <f t="shared" si="183"/>
        <v/>
      </c>
      <c r="AE371" s="186"/>
      <c r="AF371" s="106" t="str">
        <f t="shared" si="216"/>
        <v>0</v>
      </c>
      <c r="AG371" s="99">
        <f t="shared" si="212"/>
        <v>0</v>
      </c>
      <c r="AH371" s="105" t="str">
        <f t="shared" si="213"/>
        <v>0</v>
      </c>
      <c r="AI371" s="106" t="str">
        <f t="shared" si="201"/>
        <v>0</v>
      </c>
      <c r="AJ371" s="99" t="str">
        <f t="shared" si="202"/>
        <v/>
      </c>
      <c r="AK371" s="1" t="str">
        <f t="shared" si="203"/>
        <v/>
      </c>
      <c r="AL371" s="1" t="str">
        <f t="shared" si="204"/>
        <v/>
      </c>
      <c r="AM371" s="1" t="str">
        <f t="shared" si="205"/>
        <v/>
      </c>
      <c r="AN371" s="164" t="str">
        <f t="shared" si="206"/>
        <v/>
      </c>
      <c r="AO371" s="337">
        <f t="shared" si="207"/>
        <v>0</v>
      </c>
      <c r="AP371" s="259"/>
      <c r="AQ371" s="273">
        <f t="shared" si="208"/>
        <v>0</v>
      </c>
      <c r="DF371" s="104">
        <f t="shared" si="185"/>
        <v>0</v>
      </c>
      <c r="DG371" s="39" t="str">
        <f t="shared" si="214"/>
        <v/>
      </c>
      <c r="DH371" s="39" t="str">
        <f t="shared" si="215"/>
        <v/>
      </c>
      <c r="DJ371" s="98">
        <f t="shared" si="184"/>
        <v>0</v>
      </c>
      <c r="DK371" s="93" t="e">
        <f>VLOOKUP(H371,'PORT PRODUCTIVITY 1'!$A$25:$G$83,2,FALSE)</f>
        <v>#N/A</v>
      </c>
      <c r="DL371" s="97" t="str">
        <f t="shared" si="190"/>
        <v/>
      </c>
      <c r="DM371" s="97" t="str">
        <f t="shared" si="191"/>
        <v/>
      </c>
      <c r="DN371" s="97" t="str">
        <f t="shared" si="192"/>
        <v/>
      </c>
      <c r="DO371" s="97" t="str">
        <f t="shared" si="193"/>
        <v/>
      </c>
      <c r="DP371" s="94" t="e">
        <f>VLOOKUP(H371,'PORT PRODUCTIVITY 1'!$A$25:$G$83,3,FALSE)</f>
        <v>#N/A</v>
      </c>
      <c r="DQ371" s="276" t="str">
        <f t="shared" si="194"/>
        <v/>
      </c>
      <c r="DR371" s="276" t="str">
        <f t="shared" si="195"/>
        <v/>
      </c>
      <c r="DS371" s="276" t="str">
        <f t="shared" si="196"/>
        <v/>
      </c>
      <c r="DT371" s="276" t="str">
        <f t="shared" si="197"/>
        <v/>
      </c>
      <c r="DU371" s="276" t="str">
        <f t="shared" si="198"/>
        <v/>
      </c>
      <c r="DV371" s="276" t="str">
        <f t="shared" si="199"/>
        <v/>
      </c>
      <c r="DW371" s="277" t="str">
        <f t="shared" si="186"/>
        <v/>
      </c>
      <c r="DX371" s="278" t="str">
        <f t="shared" si="187"/>
        <v>0</v>
      </c>
      <c r="DY371" s="279" t="str">
        <f t="shared" si="188"/>
        <v>0</v>
      </c>
      <c r="DZ371" s="280" t="str">
        <f t="shared" si="189"/>
        <v/>
      </c>
      <c r="EA371" s="335">
        <f t="shared" si="209"/>
        <v>0</v>
      </c>
      <c r="EB371" s="335">
        <f t="shared" si="210"/>
        <v>0</v>
      </c>
      <c r="EC371" s="335">
        <f t="shared" si="211"/>
        <v>0</v>
      </c>
    </row>
    <row r="372" spans="2:133" ht="27.75" customHeight="1" thickBot="1">
      <c r="B372" s="39"/>
      <c r="C372" s="146"/>
      <c r="D372" s="57"/>
      <c r="E372" s="43"/>
      <c r="F372" s="74"/>
      <c r="G372" s="147"/>
      <c r="H372" s="39"/>
      <c r="I372" s="37"/>
      <c r="J372" s="37"/>
      <c r="K372" s="38"/>
      <c r="L372" s="38"/>
      <c r="M372" s="39"/>
      <c r="N372" s="37"/>
      <c r="O372" s="22"/>
      <c r="P372" s="22"/>
      <c r="Q372" s="42"/>
      <c r="R372" s="39"/>
      <c r="S372" s="40"/>
      <c r="T372" s="40"/>
      <c r="U372" s="318"/>
      <c r="V372" s="330"/>
      <c r="W372" s="317" t="str">
        <f t="shared" si="200"/>
        <v>0</v>
      </c>
      <c r="X372" s="101"/>
      <c r="Y372" s="40"/>
      <c r="Z372" s="41"/>
      <c r="AA372" s="40"/>
      <c r="AB372" s="40"/>
      <c r="AC372" s="40"/>
      <c r="AD372" s="40" t="str">
        <f t="shared" si="183"/>
        <v/>
      </c>
      <c r="AE372" s="186"/>
      <c r="AF372" s="106" t="str">
        <f t="shared" si="216"/>
        <v>0</v>
      </c>
      <c r="AG372" s="99">
        <f t="shared" si="212"/>
        <v>0</v>
      </c>
      <c r="AH372" s="105" t="str">
        <f t="shared" si="213"/>
        <v>0</v>
      </c>
      <c r="AI372" s="106" t="str">
        <f t="shared" si="201"/>
        <v>0</v>
      </c>
      <c r="AJ372" s="99" t="str">
        <f t="shared" si="202"/>
        <v/>
      </c>
      <c r="AK372" s="1" t="str">
        <f t="shared" si="203"/>
        <v/>
      </c>
      <c r="AL372" s="1" t="str">
        <f t="shared" si="204"/>
        <v/>
      </c>
      <c r="AM372" s="1" t="str">
        <f t="shared" si="205"/>
        <v/>
      </c>
      <c r="AN372" s="164" t="str">
        <f t="shared" si="206"/>
        <v/>
      </c>
      <c r="AO372" s="337">
        <f t="shared" si="207"/>
        <v>0</v>
      </c>
      <c r="AP372" s="259"/>
      <c r="AQ372" s="273">
        <f t="shared" si="208"/>
        <v>0</v>
      </c>
      <c r="DF372" s="104">
        <f t="shared" si="185"/>
        <v>0</v>
      </c>
      <c r="DG372" s="39" t="str">
        <f t="shared" si="214"/>
        <v/>
      </c>
      <c r="DH372" s="39" t="str">
        <f t="shared" si="215"/>
        <v/>
      </c>
      <c r="DJ372" s="98">
        <f t="shared" si="184"/>
        <v>0</v>
      </c>
      <c r="DK372" s="93" t="e">
        <f>VLOOKUP(H372,'PORT PRODUCTIVITY 1'!$A$25:$G$83,2,FALSE)</f>
        <v>#N/A</v>
      </c>
      <c r="DL372" s="97" t="str">
        <f t="shared" si="190"/>
        <v/>
      </c>
      <c r="DM372" s="97" t="str">
        <f t="shared" si="191"/>
        <v/>
      </c>
      <c r="DN372" s="97" t="str">
        <f t="shared" si="192"/>
        <v/>
      </c>
      <c r="DO372" s="97" t="str">
        <f t="shared" si="193"/>
        <v/>
      </c>
      <c r="DP372" s="94" t="e">
        <f>VLOOKUP(H372,'PORT PRODUCTIVITY 1'!$A$25:$G$83,3,FALSE)</f>
        <v>#N/A</v>
      </c>
      <c r="DQ372" s="276" t="str">
        <f t="shared" si="194"/>
        <v/>
      </c>
      <c r="DR372" s="276" t="str">
        <f t="shared" si="195"/>
        <v/>
      </c>
      <c r="DS372" s="276" t="str">
        <f t="shared" si="196"/>
        <v/>
      </c>
      <c r="DT372" s="276" t="str">
        <f t="shared" si="197"/>
        <v/>
      </c>
      <c r="DU372" s="276" t="str">
        <f t="shared" si="198"/>
        <v/>
      </c>
      <c r="DV372" s="276" t="str">
        <f t="shared" si="199"/>
        <v/>
      </c>
      <c r="DW372" s="277" t="str">
        <f t="shared" si="186"/>
        <v/>
      </c>
      <c r="DX372" s="278" t="str">
        <f t="shared" si="187"/>
        <v>0</v>
      </c>
      <c r="DY372" s="279" t="str">
        <f t="shared" si="188"/>
        <v>0</v>
      </c>
      <c r="DZ372" s="280" t="str">
        <f t="shared" si="189"/>
        <v/>
      </c>
      <c r="EA372" s="335">
        <f t="shared" si="209"/>
        <v>0</v>
      </c>
      <c r="EB372" s="335">
        <f t="shared" si="210"/>
        <v>0</v>
      </c>
      <c r="EC372" s="335">
        <f t="shared" si="211"/>
        <v>0</v>
      </c>
    </row>
    <row r="373" spans="2:133" ht="27.75" customHeight="1" thickBot="1">
      <c r="B373" s="39"/>
      <c r="C373" s="146"/>
      <c r="D373" s="57"/>
      <c r="E373" s="43"/>
      <c r="F373" s="74"/>
      <c r="G373" s="147"/>
      <c r="H373" s="39"/>
      <c r="I373" s="37"/>
      <c r="J373" s="37"/>
      <c r="K373" s="37"/>
      <c r="L373" s="37"/>
      <c r="M373" s="37"/>
      <c r="N373" s="37"/>
      <c r="O373" s="22"/>
      <c r="P373" s="22"/>
      <c r="Q373" s="42"/>
      <c r="R373" s="39"/>
      <c r="S373" s="40"/>
      <c r="T373" s="40"/>
      <c r="U373" s="318"/>
      <c r="V373" s="330"/>
      <c r="W373" s="317" t="str">
        <f t="shared" si="200"/>
        <v>0</v>
      </c>
      <c r="X373" s="101"/>
      <c r="Y373" s="40"/>
      <c r="Z373" s="41"/>
      <c r="AA373" s="40"/>
      <c r="AB373" s="40"/>
      <c r="AC373" s="40"/>
      <c r="AD373" s="40" t="str">
        <f t="shared" ref="AD373:AD436" si="217">IF(AE373&gt;0, AE373*2,"")</f>
        <v/>
      </c>
      <c r="AE373" s="186"/>
      <c r="AF373" s="106" t="str">
        <f t="shared" si="216"/>
        <v>0</v>
      </c>
      <c r="AG373" s="99">
        <f t="shared" si="212"/>
        <v>0</v>
      </c>
      <c r="AH373" s="105" t="str">
        <f t="shared" si="213"/>
        <v>0</v>
      </c>
      <c r="AI373" s="106" t="str">
        <f t="shared" si="201"/>
        <v>0</v>
      </c>
      <c r="AJ373" s="99" t="str">
        <f t="shared" si="202"/>
        <v/>
      </c>
      <c r="AK373" s="1" t="str">
        <f t="shared" si="203"/>
        <v/>
      </c>
      <c r="AL373" s="1" t="str">
        <f t="shared" si="204"/>
        <v/>
      </c>
      <c r="AM373" s="1" t="str">
        <f t="shared" si="205"/>
        <v/>
      </c>
      <c r="AN373" s="164" t="str">
        <f t="shared" si="206"/>
        <v/>
      </c>
      <c r="AO373" s="337">
        <f t="shared" si="207"/>
        <v>0</v>
      </c>
      <c r="AP373" s="259"/>
      <c r="AQ373" s="273">
        <f t="shared" si="208"/>
        <v>0</v>
      </c>
      <c r="DF373" s="104">
        <f t="shared" si="185"/>
        <v>0</v>
      </c>
      <c r="DG373" s="39" t="str">
        <f t="shared" si="214"/>
        <v/>
      </c>
      <c r="DH373" s="39" t="str">
        <f t="shared" si="215"/>
        <v/>
      </c>
      <c r="DJ373" s="98">
        <f t="shared" si="184"/>
        <v>0</v>
      </c>
      <c r="DK373" s="93" t="e">
        <f>VLOOKUP(H373,'PORT PRODUCTIVITY 1'!$A$25:$G$83,2,FALSE)</f>
        <v>#N/A</v>
      </c>
      <c r="DL373" s="97" t="str">
        <f t="shared" si="190"/>
        <v/>
      </c>
      <c r="DM373" s="97" t="str">
        <f t="shared" si="191"/>
        <v/>
      </c>
      <c r="DN373" s="97" t="str">
        <f t="shared" si="192"/>
        <v/>
      </c>
      <c r="DO373" s="97" t="str">
        <f t="shared" si="193"/>
        <v/>
      </c>
      <c r="DP373" s="94" t="e">
        <f>VLOOKUP(H373,'PORT PRODUCTIVITY 1'!$A$25:$G$83,3,FALSE)</f>
        <v>#N/A</v>
      </c>
      <c r="DQ373" s="276" t="str">
        <f t="shared" si="194"/>
        <v/>
      </c>
      <c r="DR373" s="276" t="str">
        <f t="shared" si="195"/>
        <v/>
      </c>
      <c r="DS373" s="276" t="str">
        <f t="shared" si="196"/>
        <v/>
      </c>
      <c r="DT373" s="276" t="str">
        <f t="shared" si="197"/>
        <v/>
      </c>
      <c r="DU373" s="276" t="str">
        <f t="shared" si="198"/>
        <v/>
      </c>
      <c r="DV373" s="276" t="str">
        <f t="shared" si="199"/>
        <v/>
      </c>
      <c r="DW373" s="277" t="str">
        <f t="shared" si="186"/>
        <v/>
      </c>
      <c r="DX373" s="278" t="str">
        <f t="shared" si="187"/>
        <v>0</v>
      </c>
      <c r="DY373" s="279" t="str">
        <f t="shared" si="188"/>
        <v>0</v>
      </c>
      <c r="DZ373" s="280" t="str">
        <f t="shared" si="189"/>
        <v/>
      </c>
      <c r="EA373" s="335">
        <f t="shared" si="209"/>
        <v>0</v>
      </c>
      <c r="EB373" s="335">
        <f t="shared" si="210"/>
        <v>0</v>
      </c>
      <c r="EC373" s="335">
        <f t="shared" si="211"/>
        <v>0</v>
      </c>
    </row>
    <row r="374" spans="2:133" ht="27.75" customHeight="1" thickBot="1">
      <c r="B374" s="39"/>
      <c r="C374" s="146"/>
      <c r="D374" s="57"/>
      <c r="E374" s="43"/>
      <c r="F374" s="74"/>
      <c r="G374" s="147"/>
      <c r="H374" s="39"/>
      <c r="I374" s="37"/>
      <c r="J374" s="37"/>
      <c r="K374" s="37"/>
      <c r="L374" s="37"/>
      <c r="M374" s="37"/>
      <c r="N374" s="37"/>
      <c r="O374" s="22"/>
      <c r="P374" s="22"/>
      <c r="Q374" s="42"/>
      <c r="R374" s="39"/>
      <c r="S374" s="40"/>
      <c r="T374" s="40"/>
      <c r="U374" s="318"/>
      <c r="V374" s="330"/>
      <c r="W374" s="317" t="str">
        <f t="shared" si="200"/>
        <v>0</v>
      </c>
      <c r="X374" s="101"/>
      <c r="Y374" s="40"/>
      <c r="Z374" s="41"/>
      <c r="AA374" s="40"/>
      <c r="AB374" s="40"/>
      <c r="AC374" s="40"/>
      <c r="AD374" s="40" t="str">
        <f t="shared" si="217"/>
        <v/>
      </c>
      <c r="AE374" s="186"/>
      <c r="AF374" s="106" t="str">
        <f t="shared" si="216"/>
        <v>0</v>
      </c>
      <c r="AG374" s="99">
        <f t="shared" si="212"/>
        <v>0</v>
      </c>
      <c r="AH374" s="105" t="str">
        <f t="shared" si="213"/>
        <v>0</v>
      </c>
      <c r="AI374" s="106" t="str">
        <f t="shared" si="201"/>
        <v>0</v>
      </c>
      <c r="AJ374" s="99" t="str">
        <f t="shared" si="202"/>
        <v/>
      </c>
      <c r="AK374" s="1" t="str">
        <f t="shared" si="203"/>
        <v/>
      </c>
      <c r="AL374" s="1" t="str">
        <f t="shared" si="204"/>
        <v/>
      </c>
      <c r="AM374" s="1" t="str">
        <f t="shared" si="205"/>
        <v/>
      </c>
      <c r="AN374" s="164" t="str">
        <f t="shared" si="206"/>
        <v/>
      </c>
      <c r="AO374" s="337">
        <f t="shared" si="207"/>
        <v>0</v>
      </c>
      <c r="AP374" s="259"/>
      <c r="AQ374" s="273">
        <f t="shared" si="208"/>
        <v>0</v>
      </c>
      <c r="DF374" s="104">
        <f t="shared" si="185"/>
        <v>0</v>
      </c>
      <c r="DG374" s="39" t="str">
        <f t="shared" si="214"/>
        <v/>
      </c>
      <c r="DH374" s="39" t="str">
        <f t="shared" si="215"/>
        <v/>
      </c>
      <c r="DJ374" s="98">
        <f t="shared" si="184"/>
        <v>0</v>
      </c>
      <c r="DK374" s="93" t="e">
        <f>VLOOKUP(H374,'PORT PRODUCTIVITY 1'!$A$25:$G$83,2,FALSE)</f>
        <v>#N/A</v>
      </c>
      <c r="DL374" s="97" t="str">
        <f t="shared" si="190"/>
        <v/>
      </c>
      <c r="DM374" s="97" t="str">
        <f t="shared" si="191"/>
        <v/>
      </c>
      <c r="DN374" s="97" t="str">
        <f t="shared" si="192"/>
        <v/>
      </c>
      <c r="DO374" s="97" t="str">
        <f t="shared" si="193"/>
        <v/>
      </c>
      <c r="DP374" s="94" t="e">
        <f>VLOOKUP(H374,'PORT PRODUCTIVITY 1'!$A$25:$G$83,3,FALSE)</f>
        <v>#N/A</v>
      </c>
      <c r="DQ374" s="276" t="str">
        <f t="shared" si="194"/>
        <v/>
      </c>
      <c r="DR374" s="276" t="str">
        <f t="shared" si="195"/>
        <v/>
      </c>
      <c r="DS374" s="276" t="str">
        <f t="shared" si="196"/>
        <v/>
      </c>
      <c r="DT374" s="276" t="str">
        <f t="shared" si="197"/>
        <v/>
      </c>
      <c r="DU374" s="276" t="str">
        <f t="shared" si="198"/>
        <v/>
      </c>
      <c r="DV374" s="276" t="str">
        <f t="shared" si="199"/>
        <v/>
      </c>
      <c r="DW374" s="277" t="str">
        <f t="shared" si="186"/>
        <v/>
      </c>
      <c r="DX374" s="278" t="str">
        <f t="shared" si="187"/>
        <v>0</v>
      </c>
      <c r="DY374" s="279" t="str">
        <f t="shared" si="188"/>
        <v>0</v>
      </c>
      <c r="DZ374" s="280" t="str">
        <f t="shared" si="189"/>
        <v/>
      </c>
      <c r="EA374" s="335">
        <f t="shared" si="209"/>
        <v>0</v>
      </c>
      <c r="EB374" s="335">
        <f t="shared" si="210"/>
        <v>0</v>
      </c>
      <c r="EC374" s="335">
        <f t="shared" si="211"/>
        <v>0</v>
      </c>
    </row>
    <row r="375" spans="2:133" ht="27.75" customHeight="1" thickBot="1">
      <c r="B375" s="39"/>
      <c r="C375" s="146"/>
      <c r="D375" s="57"/>
      <c r="E375" s="43"/>
      <c r="F375" s="74"/>
      <c r="G375" s="147"/>
      <c r="H375" s="39"/>
      <c r="I375" s="37"/>
      <c r="J375" s="37"/>
      <c r="K375" s="37"/>
      <c r="L375" s="37"/>
      <c r="M375" s="37"/>
      <c r="N375" s="37"/>
      <c r="O375" s="22"/>
      <c r="P375" s="22"/>
      <c r="Q375" s="42"/>
      <c r="R375" s="39"/>
      <c r="S375" s="40"/>
      <c r="T375" s="40"/>
      <c r="U375" s="318"/>
      <c r="V375" s="330"/>
      <c r="W375" s="317" t="str">
        <f t="shared" si="200"/>
        <v>0</v>
      </c>
      <c r="X375" s="101"/>
      <c r="Y375" s="40"/>
      <c r="Z375" s="41"/>
      <c r="AA375" s="40"/>
      <c r="AB375" s="40"/>
      <c r="AC375" s="40"/>
      <c r="AD375" s="40" t="str">
        <f t="shared" si="217"/>
        <v/>
      </c>
      <c r="AE375" s="186"/>
      <c r="AF375" s="106" t="str">
        <f t="shared" si="216"/>
        <v>0</v>
      </c>
      <c r="AG375" s="99">
        <f t="shared" si="212"/>
        <v>0</v>
      </c>
      <c r="AH375" s="105" t="str">
        <f t="shared" si="213"/>
        <v>0</v>
      </c>
      <c r="AI375" s="106" t="str">
        <f t="shared" si="201"/>
        <v>0</v>
      </c>
      <c r="AJ375" s="99" t="str">
        <f t="shared" si="202"/>
        <v/>
      </c>
      <c r="AK375" s="1" t="str">
        <f t="shared" si="203"/>
        <v/>
      </c>
      <c r="AL375" s="1" t="str">
        <f t="shared" si="204"/>
        <v/>
      </c>
      <c r="AM375" s="1" t="str">
        <f t="shared" si="205"/>
        <v/>
      </c>
      <c r="AN375" s="164" t="str">
        <f t="shared" si="206"/>
        <v/>
      </c>
      <c r="AO375" s="337">
        <f t="shared" si="207"/>
        <v>0</v>
      </c>
      <c r="AP375" s="259"/>
      <c r="AQ375" s="273">
        <f t="shared" si="208"/>
        <v>0</v>
      </c>
      <c r="DF375" s="104">
        <f t="shared" si="185"/>
        <v>0</v>
      </c>
      <c r="DG375" s="39" t="str">
        <f t="shared" si="214"/>
        <v/>
      </c>
      <c r="DH375" s="39" t="str">
        <f t="shared" si="215"/>
        <v/>
      </c>
      <c r="DJ375" s="98">
        <f t="shared" si="184"/>
        <v>0</v>
      </c>
      <c r="DK375" s="93" t="e">
        <f>VLOOKUP(H375,'PORT PRODUCTIVITY 1'!$A$25:$G$83,2,FALSE)</f>
        <v>#N/A</v>
      </c>
      <c r="DL375" s="97" t="str">
        <f t="shared" si="190"/>
        <v/>
      </c>
      <c r="DM375" s="97" t="str">
        <f t="shared" si="191"/>
        <v/>
      </c>
      <c r="DN375" s="97" t="str">
        <f t="shared" si="192"/>
        <v/>
      </c>
      <c r="DO375" s="97" t="str">
        <f t="shared" si="193"/>
        <v/>
      </c>
      <c r="DP375" s="94" t="e">
        <f>VLOOKUP(H375,'PORT PRODUCTIVITY 1'!$A$25:$G$83,3,FALSE)</f>
        <v>#N/A</v>
      </c>
      <c r="DQ375" s="276" t="str">
        <f t="shared" si="194"/>
        <v/>
      </c>
      <c r="DR375" s="276" t="str">
        <f t="shared" si="195"/>
        <v/>
      </c>
      <c r="DS375" s="276" t="str">
        <f t="shared" si="196"/>
        <v/>
      </c>
      <c r="DT375" s="276" t="str">
        <f t="shared" si="197"/>
        <v/>
      </c>
      <c r="DU375" s="276" t="str">
        <f t="shared" si="198"/>
        <v/>
      </c>
      <c r="DV375" s="276" t="str">
        <f t="shared" si="199"/>
        <v/>
      </c>
      <c r="DW375" s="277" t="str">
        <f t="shared" si="186"/>
        <v/>
      </c>
      <c r="DX375" s="278" t="str">
        <f t="shared" si="187"/>
        <v>0</v>
      </c>
      <c r="DY375" s="279" t="str">
        <f t="shared" si="188"/>
        <v>0</v>
      </c>
      <c r="DZ375" s="280" t="str">
        <f t="shared" si="189"/>
        <v/>
      </c>
      <c r="EA375" s="335">
        <f t="shared" si="209"/>
        <v>0</v>
      </c>
      <c r="EB375" s="335">
        <f t="shared" si="210"/>
        <v>0</v>
      </c>
      <c r="EC375" s="335">
        <f t="shared" si="211"/>
        <v>0</v>
      </c>
    </row>
    <row r="376" spans="2:133" ht="27.75" customHeight="1" thickBot="1">
      <c r="B376" s="39"/>
      <c r="C376" s="146"/>
      <c r="D376" s="57"/>
      <c r="E376" s="43"/>
      <c r="F376" s="74"/>
      <c r="G376" s="147"/>
      <c r="H376" s="39"/>
      <c r="I376" s="37"/>
      <c r="J376" s="37"/>
      <c r="K376" s="37"/>
      <c r="L376" s="37"/>
      <c r="M376" s="37"/>
      <c r="N376" s="37"/>
      <c r="O376" s="22"/>
      <c r="P376" s="22"/>
      <c r="Q376" s="42"/>
      <c r="R376" s="39"/>
      <c r="S376" s="40"/>
      <c r="T376" s="40"/>
      <c r="U376" s="318"/>
      <c r="V376" s="330"/>
      <c r="W376" s="317" t="str">
        <f t="shared" si="200"/>
        <v>0</v>
      </c>
      <c r="X376" s="101"/>
      <c r="Y376" s="40"/>
      <c r="Z376" s="41"/>
      <c r="AA376" s="40"/>
      <c r="AB376" s="40"/>
      <c r="AC376" s="40"/>
      <c r="AD376" s="40" t="str">
        <f t="shared" si="217"/>
        <v/>
      </c>
      <c r="AE376" s="186"/>
      <c r="AF376" s="106" t="str">
        <f t="shared" si="216"/>
        <v>0</v>
      </c>
      <c r="AG376" s="99">
        <f t="shared" si="212"/>
        <v>0</v>
      </c>
      <c r="AH376" s="105" t="str">
        <f t="shared" si="213"/>
        <v>0</v>
      </c>
      <c r="AI376" s="106" t="str">
        <f t="shared" si="201"/>
        <v>0</v>
      </c>
      <c r="AJ376" s="99" t="str">
        <f t="shared" si="202"/>
        <v/>
      </c>
      <c r="AK376" s="1" t="str">
        <f t="shared" si="203"/>
        <v/>
      </c>
      <c r="AL376" s="1" t="str">
        <f t="shared" si="204"/>
        <v/>
      </c>
      <c r="AM376" s="1" t="str">
        <f t="shared" si="205"/>
        <v/>
      </c>
      <c r="AN376" s="164" t="str">
        <f t="shared" si="206"/>
        <v/>
      </c>
      <c r="AO376" s="337">
        <f t="shared" si="207"/>
        <v>0</v>
      </c>
      <c r="AP376" s="259"/>
      <c r="AQ376" s="273">
        <f t="shared" si="208"/>
        <v>0</v>
      </c>
      <c r="DF376" s="104">
        <f t="shared" si="185"/>
        <v>0</v>
      </c>
      <c r="DG376" s="39" t="str">
        <f t="shared" si="214"/>
        <v/>
      </c>
      <c r="DH376" s="39" t="str">
        <f t="shared" si="215"/>
        <v/>
      </c>
      <c r="DJ376" s="98">
        <f t="shared" si="184"/>
        <v>0</v>
      </c>
      <c r="DK376" s="93" t="e">
        <f>VLOOKUP(H376,'PORT PRODUCTIVITY 1'!$A$25:$G$83,2,FALSE)</f>
        <v>#N/A</v>
      </c>
      <c r="DL376" s="97" t="str">
        <f t="shared" si="190"/>
        <v/>
      </c>
      <c r="DM376" s="97" t="str">
        <f t="shared" si="191"/>
        <v/>
      </c>
      <c r="DN376" s="97" t="str">
        <f t="shared" si="192"/>
        <v/>
      </c>
      <c r="DO376" s="97" t="str">
        <f t="shared" si="193"/>
        <v/>
      </c>
      <c r="DP376" s="94" t="e">
        <f>VLOOKUP(H376,'PORT PRODUCTIVITY 1'!$A$25:$G$83,3,FALSE)</f>
        <v>#N/A</v>
      </c>
      <c r="DQ376" s="276" t="str">
        <f t="shared" si="194"/>
        <v/>
      </c>
      <c r="DR376" s="276" t="str">
        <f t="shared" si="195"/>
        <v/>
      </c>
      <c r="DS376" s="276" t="str">
        <f t="shared" si="196"/>
        <v/>
      </c>
      <c r="DT376" s="276" t="str">
        <f t="shared" si="197"/>
        <v/>
      </c>
      <c r="DU376" s="276" t="str">
        <f t="shared" si="198"/>
        <v/>
      </c>
      <c r="DV376" s="276" t="str">
        <f t="shared" si="199"/>
        <v/>
      </c>
      <c r="DW376" s="277" t="str">
        <f t="shared" si="186"/>
        <v/>
      </c>
      <c r="DX376" s="278" t="str">
        <f t="shared" si="187"/>
        <v>0</v>
      </c>
      <c r="DY376" s="279" t="str">
        <f t="shared" si="188"/>
        <v>0</v>
      </c>
      <c r="DZ376" s="280" t="str">
        <f t="shared" si="189"/>
        <v/>
      </c>
      <c r="EA376" s="335">
        <f t="shared" si="209"/>
        <v>0</v>
      </c>
      <c r="EB376" s="335">
        <f t="shared" si="210"/>
        <v>0</v>
      </c>
      <c r="EC376" s="335">
        <f t="shared" si="211"/>
        <v>0</v>
      </c>
    </row>
    <row r="377" spans="2:133" ht="27.75" customHeight="1" thickBot="1">
      <c r="B377" s="39"/>
      <c r="C377" s="146"/>
      <c r="D377" s="57"/>
      <c r="E377" s="43"/>
      <c r="F377" s="74"/>
      <c r="G377" s="147"/>
      <c r="H377" s="39"/>
      <c r="I377" s="37"/>
      <c r="J377" s="37"/>
      <c r="K377" s="37"/>
      <c r="L377" s="37"/>
      <c r="M377" s="37"/>
      <c r="N377" s="37"/>
      <c r="O377" s="22"/>
      <c r="P377" s="22"/>
      <c r="Q377" s="42"/>
      <c r="R377" s="39"/>
      <c r="S377" s="40"/>
      <c r="T377" s="40"/>
      <c r="U377" s="318"/>
      <c r="V377" s="330"/>
      <c r="W377" s="317" t="str">
        <f t="shared" si="200"/>
        <v>0</v>
      </c>
      <c r="X377" s="101"/>
      <c r="Y377" s="40"/>
      <c r="Z377" s="41"/>
      <c r="AA377" s="40"/>
      <c r="AB377" s="40"/>
      <c r="AC377" s="40"/>
      <c r="AD377" s="40" t="str">
        <f t="shared" si="217"/>
        <v/>
      </c>
      <c r="AE377" s="186"/>
      <c r="AF377" s="106" t="str">
        <f t="shared" si="216"/>
        <v>0</v>
      </c>
      <c r="AG377" s="99">
        <f t="shared" si="212"/>
        <v>0</v>
      </c>
      <c r="AH377" s="105" t="str">
        <f t="shared" si="213"/>
        <v>0</v>
      </c>
      <c r="AI377" s="106" t="str">
        <f t="shared" si="201"/>
        <v>0</v>
      </c>
      <c r="AJ377" s="99" t="str">
        <f t="shared" si="202"/>
        <v/>
      </c>
      <c r="AK377" s="1" t="str">
        <f t="shared" si="203"/>
        <v/>
      </c>
      <c r="AL377" s="1" t="str">
        <f t="shared" si="204"/>
        <v/>
      </c>
      <c r="AM377" s="1" t="str">
        <f t="shared" si="205"/>
        <v/>
      </c>
      <c r="AN377" s="164" t="str">
        <f t="shared" si="206"/>
        <v/>
      </c>
      <c r="AO377" s="337">
        <f t="shared" si="207"/>
        <v>0</v>
      </c>
      <c r="AP377" s="259"/>
      <c r="AQ377" s="273">
        <f t="shared" si="208"/>
        <v>0</v>
      </c>
      <c r="DF377" s="104">
        <f t="shared" si="185"/>
        <v>0</v>
      </c>
      <c r="DG377" s="39" t="str">
        <f t="shared" si="214"/>
        <v/>
      </c>
      <c r="DH377" s="39" t="str">
        <f t="shared" si="215"/>
        <v/>
      </c>
      <c r="DJ377" s="98">
        <f t="shared" si="184"/>
        <v>0</v>
      </c>
      <c r="DK377" s="93" t="e">
        <f>VLOOKUP(H377,'PORT PRODUCTIVITY 1'!$A$25:$G$83,2,FALSE)</f>
        <v>#N/A</v>
      </c>
      <c r="DL377" s="97" t="str">
        <f t="shared" si="190"/>
        <v/>
      </c>
      <c r="DM377" s="97" t="str">
        <f t="shared" si="191"/>
        <v/>
      </c>
      <c r="DN377" s="97" t="str">
        <f t="shared" si="192"/>
        <v/>
      </c>
      <c r="DO377" s="97" t="str">
        <f t="shared" si="193"/>
        <v/>
      </c>
      <c r="DP377" s="94" t="e">
        <f>VLOOKUP(H377,'PORT PRODUCTIVITY 1'!$A$25:$G$83,3,FALSE)</f>
        <v>#N/A</v>
      </c>
      <c r="DQ377" s="276" t="str">
        <f t="shared" si="194"/>
        <v/>
      </c>
      <c r="DR377" s="276" t="str">
        <f t="shared" si="195"/>
        <v/>
      </c>
      <c r="DS377" s="276" t="str">
        <f t="shared" si="196"/>
        <v/>
      </c>
      <c r="DT377" s="276" t="str">
        <f t="shared" si="197"/>
        <v/>
      </c>
      <c r="DU377" s="276" t="str">
        <f t="shared" si="198"/>
        <v/>
      </c>
      <c r="DV377" s="276" t="str">
        <f t="shared" si="199"/>
        <v/>
      </c>
      <c r="DW377" s="277" t="str">
        <f t="shared" si="186"/>
        <v/>
      </c>
      <c r="DX377" s="278" t="str">
        <f t="shared" si="187"/>
        <v>0</v>
      </c>
      <c r="DY377" s="279" t="str">
        <f t="shared" si="188"/>
        <v>0</v>
      </c>
      <c r="DZ377" s="280" t="str">
        <f t="shared" si="189"/>
        <v/>
      </c>
      <c r="EA377" s="335">
        <f t="shared" si="209"/>
        <v>0</v>
      </c>
      <c r="EB377" s="335">
        <f t="shared" si="210"/>
        <v>0</v>
      </c>
      <c r="EC377" s="335">
        <f t="shared" si="211"/>
        <v>0</v>
      </c>
    </row>
    <row r="378" spans="2:133" ht="27.75" customHeight="1" thickBot="1">
      <c r="B378" s="39"/>
      <c r="C378" s="146"/>
      <c r="D378" s="57"/>
      <c r="E378" s="43"/>
      <c r="F378" s="74"/>
      <c r="G378" s="147"/>
      <c r="H378" s="39"/>
      <c r="I378" s="37"/>
      <c r="J378" s="37"/>
      <c r="K378" s="37"/>
      <c r="L378" s="37"/>
      <c r="M378" s="37"/>
      <c r="N378" s="37"/>
      <c r="O378" s="22"/>
      <c r="P378" s="22"/>
      <c r="Q378" s="42"/>
      <c r="R378" s="39"/>
      <c r="S378" s="40"/>
      <c r="T378" s="40"/>
      <c r="U378" s="318"/>
      <c r="V378" s="330"/>
      <c r="W378" s="317" t="str">
        <f t="shared" si="200"/>
        <v>0</v>
      </c>
      <c r="X378" s="101"/>
      <c r="Y378" s="40"/>
      <c r="Z378" s="41"/>
      <c r="AA378" s="40"/>
      <c r="AB378" s="40"/>
      <c r="AC378" s="40"/>
      <c r="AD378" s="40" t="str">
        <f t="shared" si="217"/>
        <v/>
      </c>
      <c r="AE378" s="186"/>
      <c r="AF378" s="106" t="str">
        <f t="shared" si="216"/>
        <v>0</v>
      </c>
      <c r="AG378" s="99">
        <f t="shared" si="212"/>
        <v>0</v>
      </c>
      <c r="AH378" s="105" t="str">
        <f t="shared" si="213"/>
        <v>0</v>
      </c>
      <c r="AI378" s="106" t="str">
        <f t="shared" si="201"/>
        <v>0</v>
      </c>
      <c r="AJ378" s="99" t="str">
        <f t="shared" si="202"/>
        <v/>
      </c>
      <c r="AK378" s="1" t="str">
        <f t="shared" si="203"/>
        <v/>
      </c>
      <c r="AL378" s="1" t="str">
        <f t="shared" si="204"/>
        <v/>
      </c>
      <c r="AM378" s="1" t="str">
        <f t="shared" si="205"/>
        <v/>
      </c>
      <c r="AN378" s="164" t="str">
        <f t="shared" si="206"/>
        <v/>
      </c>
      <c r="AO378" s="337">
        <f t="shared" si="207"/>
        <v>0</v>
      </c>
      <c r="AP378" s="259"/>
      <c r="AQ378" s="273">
        <f t="shared" si="208"/>
        <v>0</v>
      </c>
      <c r="DF378" s="104">
        <f t="shared" si="185"/>
        <v>0</v>
      </c>
      <c r="DG378" s="39" t="str">
        <f t="shared" si="214"/>
        <v/>
      </c>
      <c r="DH378" s="39" t="str">
        <f t="shared" si="215"/>
        <v/>
      </c>
      <c r="DJ378" s="98">
        <f t="shared" si="184"/>
        <v>0</v>
      </c>
      <c r="DK378" s="93" t="e">
        <f>VLOOKUP(H378,'PORT PRODUCTIVITY 1'!$A$25:$G$83,2,FALSE)</f>
        <v>#N/A</v>
      </c>
      <c r="DL378" s="97" t="str">
        <f t="shared" si="190"/>
        <v/>
      </c>
      <c r="DM378" s="97" t="str">
        <f t="shared" si="191"/>
        <v/>
      </c>
      <c r="DN378" s="97" t="str">
        <f t="shared" si="192"/>
        <v/>
      </c>
      <c r="DO378" s="97" t="str">
        <f t="shared" si="193"/>
        <v/>
      </c>
      <c r="DP378" s="94" t="e">
        <f>VLOOKUP(H378,'PORT PRODUCTIVITY 1'!$A$25:$G$83,3,FALSE)</f>
        <v>#N/A</v>
      </c>
      <c r="DQ378" s="276" t="str">
        <f t="shared" si="194"/>
        <v/>
      </c>
      <c r="DR378" s="276" t="str">
        <f t="shared" si="195"/>
        <v/>
      </c>
      <c r="DS378" s="276" t="str">
        <f t="shared" si="196"/>
        <v/>
      </c>
      <c r="DT378" s="276" t="str">
        <f t="shared" si="197"/>
        <v/>
      </c>
      <c r="DU378" s="276" t="str">
        <f t="shared" si="198"/>
        <v/>
      </c>
      <c r="DV378" s="276" t="str">
        <f t="shared" si="199"/>
        <v/>
      </c>
      <c r="DW378" s="277" t="str">
        <f t="shared" si="186"/>
        <v/>
      </c>
      <c r="DX378" s="278" t="str">
        <f t="shared" si="187"/>
        <v>0</v>
      </c>
      <c r="DY378" s="279" t="str">
        <f t="shared" si="188"/>
        <v>0</v>
      </c>
      <c r="DZ378" s="280" t="str">
        <f t="shared" si="189"/>
        <v/>
      </c>
      <c r="EA378" s="335">
        <f t="shared" si="209"/>
        <v>0</v>
      </c>
      <c r="EB378" s="335">
        <f t="shared" si="210"/>
        <v>0</v>
      </c>
      <c r="EC378" s="335">
        <f t="shared" si="211"/>
        <v>0</v>
      </c>
    </row>
    <row r="379" spans="2:133" ht="27.75" customHeight="1" thickBot="1">
      <c r="B379" s="39"/>
      <c r="C379" s="146"/>
      <c r="D379" s="57"/>
      <c r="E379" s="43"/>
      <c r="F379" s="74"/>
      <c r="G379" s="147"/>
      <c r="H379" s="39"/>
      <c r="I379" s="37"/>
      <c r="J379" s="37"/>
      <c r="K379" s="37"/>
      <c r="L379" s="37"/>
      <c r="M379" s="37"/>
      <c r="N379" s="37"/>
      <c r="O379" s="22"/>
      <c r="P379" s="22"/>
      <c r="Q379" s="42"/>
      <c r="R379" s="39"/>
      <c r="S379" s="40"/>
      <c r="T379" s="40"/>
      <c r="U379" s="318"/>
      <c r="V379" s="330"/>
      <c r="W379" s="317" t="str">
        <f t="shared" si="200"/>
        <v>0</v>
      </c>
      <c r="X379" s="101"/>
      <c r="Y379" s="40"/>
      <c r="Z379" s="41"/>
      <c r="AA379" s="40"/>
      <c r="AB379" s="40"/>
      <c r="AC379" s="40"/>
      <c r="AD379" s="40" t="str">
        <f t="shared" si="217"/>
        <v/>
      </c>
      <c r="AE379" s="186"/>
      <c r="AF379" s="106" t="str">
        <f t="shared" si="216"/>
        <v>0</v>
      </c>
      <c r="AG379" s="99">
        <f t="shared" si="212"/>
        <v>0</v>
      </c>
      <c r="AH379" s="105" t="str">
        <f t="shared" si="213"/>
        <v>0</v>
      </c>
      <c r="AI379" s="106" t="str">
        <f t="shared" si="201"/>
        <v>0</v>
      </c>
      <c r="AJ379" s="99" t="str">
        <f t="shared" si="202"/>
        <v/>
      </c>
      <c r="AK379" s="1" t="str">
        <f t="shared" si="203"/>
        <v/>
      </c>
      <c r="AL379" s="1" t="str">
        <f t="shared" si="204"/>
        <v/>
      </c>
      <c r="AM379" s="1" t="str">
        <f t="shared" si="205"/>
        <v/>
      </c>
      <c r="AN379" s="164" t="str">
        <f t="shared" si="206"/>
        <v/>
      </c>
      <c r="AO379" s="337">
        <f t="shared" si="207"/>
        <v>0</v>
      </c>
      <c r="AP379" s="259"/>
      <c r="AQ379" s="273">
        <f t="shared" si="208"/>
        <v>0</v>
      </c>
      <c r="DF379" s="104">
        <f t="shared" si="185"/>
        <v>0</v>
      </c>
      <c r="DG379" s="39" t="str">
        <f t="shared" si="214"/>
        <v/>
      </c>
      <c r="DH379" s="39" t="str">
        <f t="shared" si="215"/>
        <v/>
      </c>
      <c r="DJ379" s="98">
        <f t="shared" si="184"/>
        <v>0</v>
      </c>
      <c r="DK379" s="93" t="e">
        <f>VLOOKUP(H379,'PORT PRODUCTIVITY 1'!$A$25:$G$83,2,FALSE)</f>
        <v>#N/A</v>
      </c>
      <c r="DL379" s="97" t="str">
        <f t="shared" si="190"/>
        <v/>
      </c>
      <c r="DM379" s="97" t="str">
        <f t="shared" si="191"/>
        <v/>
      </c>
      <c r="DN379" s="97" t="str">
        <f t="shared" si="192"/>
        <v/>
      </c>
      <c r="DO379" s="97" t="str">
        <f t="shared" si="193"/>
        <v/>
      </c>
      <c r="DP379" s="94" t="e">
        <f>VLOOKUP(H379,'PORT PRODUCTIVITY 1'!$A$25:$G$83,3,FALSE)</f>
        <v>#N/A</v>
      </c>
      <c r="DQ379" s="276" t="str">
        <f t="shared" si="194"/>
        <v/>
      </c>
      <c r="DR379" s="276" t="str">
        <f t="shared" si="195"/>
        <v/>
      </c>
      <c r="DS379" s="276" t="str">
        <f t="shared" si="196"/>
        <v/>
      </c>
      <c r="DT379" s="276" t="str">
        <f t="shared" si="197"/>
        <v/>
      </c>
      <c r="DU379" s="276" t="str">
        <f t="shared" si="198"/>
        <v/>
      </c>
      <c r="DV379" s="276" t="str">
        <f t="shared" si="199"/>
        <v/>
      </c>
      <c r="DW379" s="277" t="str">
        <f t="shared" si="186"/>
        <v/>
      </c>
      <c r="DX379" s="278" t="str">
        <f t="shared" si="187"/>
        <v>0</v>
      </c>
      <c r="DY379" s="279" t="str">
        <f t="shared" si="188"/>
        <v>0</v>
      </c>
      <c r="DZ379" s="280" t="str">
        <f t="shared" si="189"/>
        <v/>
      </c>
      <c r="EA379" s="335">
        <f t="shared" si="209"/>
        <v>0</v>
      </c>
      <c r="EB379" s="335">
        <f t="shared" si="210"/>
        <v>0</v>
      </c>
      <c r="EC379" s="335">
        <f t="shared" si="211"/>
        <v>0</v>
      </c>
    </row>
    <row r="380" spans="2:133" ht="27.75" customHeight="1" thickBot="1">
      <c r="B380" s="39"/>
      <c r="C380" s="146"/>
      <c r="D380" s="57"/>
      <c r="E380" s="43"/>
      <c r="F380" s="74"/>
      <c r="G380" s="147"/>
      <c r="H380" s="39"/>
      <c r="I380" s="37"/>
      <c r="J380" s="37"/>
      <c r="K380" s="37"/>
      <c r="L380" s="37"/>
      <c r="M380" s="37"/>
      <c r="N380" s="37"/>
      <c r="O380" s="22"/>
      <c r="P380" s="22"/>
      <c r="Q380" s="42"/>
      <c r="R380" s="39"/>
      <c r="S380" s="40"/>
      <c r="T380" s="40"/>
      <c r="U380" s="318"/>
      <c r="V380" s="330"/>
      <c r="W380" s="317" t="str">
        <f t="shared" si="200"/>
        <v>0</v>
      </c>
      <c r="X380" s="101"/>
      <c r="Y380" s="40"/>
      <c r="Z380" s="41"/>
      <c r="AA380" s="40"/>
      <c r="AB380" s="40"/>
      <c r="AC380" s="40"/>
      <c r="AD380" s="40" t="str">
        <f t="shared" si="217"/>
        <v/>
      </c>
      <c r="AE380" s="186"/>
      <c r="AF380" s="106" t="str">
        <f t="shared" si="216"/>
        <v>0</v>
      </c>
      <c r="AG380" s="99">
        <f t="shared" si="212"/>
        <v>0</v>
      </c>
      <c r="AH380" s="105" t="str">
        <f t="shared" si="213"/>
        <v>0</v>
      </c>
      <c r="AI380" s="106" t="str">
        <f t="shared" si="201"/>
        <v>0</v>
      </c>
      <c r="AJ380" s="99" t="str">
        <f t="shared" si="202"/>
        <v/>
      </c>
      <c r="AK380" s="1" t="str">
        <f t="shared" si="203"/>
        <v/>
      </c>
      <c r="AL380" s="1" t="str">
        <f t="shared" si="204"/>
        <v/>
      </c>
      <c r="AM380" s="1" t="str">
        <f t="shared" si="205"/>
        <v/>
      </c>
      <c r="AN380" s="164" t="str">
        <f t="shared" si="206"/>
        <v/>
      </c>
      <c r="AO380" s="337">
        <f t="shared" si="207"/>
        <v>0</v>
      </c>
      <c r="AP380" s="259"/>
      <c r="AQ380" s="273">
        <f t="shared" si="208"/>
        <v>0</v>
      </c>
      <c r="DF380" s="104">
        <f t="shared" si="185"/>
        <v>0</v>
      </c>
      <c r="DG380" s="39" t="str">
        <f t="shared" si="214"/>
        <v/>
      </c>
      <c r="DH380" s="39" t="str">
        <f t="shared" si="215"/>
        <v/>
      </c>
      <c r="DJ380" s="98">
        <f t="shared" si="184"/>
        <v>0</v>
      </c>
      <c r="DK380" s="93" t="e">
        <f>VLOOKUP(H380,'PORT PRODUCTIVITY 1'!$A$25:$G$83,2,FALSE)</f>
        <v>#N/A</v>
      </c>
      <c r="DL380" s="97" t="str">
        <f t="shared" si="190"/>
        <v/>
      </c>
      <c r="DM380" s="97" t="str">
        <f t="shared" si="191"/>
        <v/>
      </c>
      <c r="DN380" s="97" t="str">
        <f t="shared" si="192"/>
        <v/>
      </c>
      <c r="DO380" s="97" t="str">
        <f t="shared" si="193"/>
        <v/>
      </c>
      <c r="DP380" s="94" t="e">
        <f>VLOOKUP(H380,'PORT PRODUCTIVITY 1'!$A$25:$G$83,3,FALSE)</f>
        <v>#N/A</v>
      </c>
      <c r="DQ380" s="276" t="str">
        <f t="shared" si="194"/>
        <v/>
      </c>
      <c r="DR380" s="276" t="str">
        <f t="shared" si="195"/>
        <v/>
      </c>
      <c r="DS380" s="276" t="str">
        <f t="shared" si="196"/>
        <v/>
      </c>
      <c r="DT380" s="276" t="str">
        <f t="shared" si="197"/>
        <v/>
      </c>
      <c r="DU380" s="276" t="str">
        <f t="shared" si="198"/>
        <v/>
      </c>
      <c r="DV380" s="276" t="str">
        <f t="shared" si="199"/>
        <v/>
      </c>
      <c r="DW380" s="277" t="str">
        <f t="shared" si="186"/>
        <v/>
      </c>
      <c r="DX380" s="278" t="str">
        <f t="shared" si="187"/>
        <v>0</v>
      </c>
      <c r="DY380" s="279" t="str">
        <f t="shared" si="188"/>
        <v>0</v>
      </c>
      <c r="DZ380" s="280" t="str">
        <f t="shared" si="189"/>
        <v/>
      </c>
      <c r="EA380" s="335">
        <f t="shared" si="209"/>
        <v>0</v>
      </c>
      <c r="EB380" s="335">
        <f t="shared" si="210"/>
        <v>0</v>
      </c>
      <c r="EC380" s="335">
        <f t="shared" si="211"/>
        <v>0</v>
      </c>
    </row>
    <row r="381" spans="2:133" ht="27.75" customHeight="1" thickBot="1">
      <c r="B381" s="39"/>
      <c r="C381" s="146"/>
      <c r="D381" s="57"/>
      <c r="E381" s="43"/>
      <c r="F381" s="74"/>
      <c r="G381" s="147"/>
      <c r="H381" s="39"/>
      <c r="I381" s="37"/>
      <c r="J381" s="37"/>
      <c r="K381" s="37"/>
      <c r="L381" s="37"/>
      <c r="M381" s="37"/>
      <c r="N381" s="37"/>
      <c r="O381" s="22"/>
      <c r="P381" s="22"/>
      <c r="Q381" s="42"/>
      <c r="R381" s="39"/>
      <c r="S381" s="40"/>
      <c r="T381" s="40"/>
      <c r="U381" s="318"/>
      <c r="V381" s="330"/>
      <c r="W381" s="317" t="str">
        <f t="shared" si="200"/>
        <v>0</v>
      </c>
      <c r="X381" s="101"/>
      <c r="Y381" s="40"/>
      <c r="Z381" s="41"/>
      <c r="AA381" s="40"/>
      <c r="AB381" s="40"/>
      <c r="AC381" s="40"/>
      <c r="AD381" s="40" t="str">
        <f t="shared" si="217"/>
        <v/>
      </c>
      <c r="AE381" s="186"/>
      <c r="AF381" s="106" t="str">
        <f t="shared" si="216"/>
        <v>0</v>
      </c>
      <c r="AG381" s="99">
        <f t="shared" si="212"/>
        <v>0</v>
      </c>
      <c r="AH381" s="105" t="str">
        <f t="shared" si="213"/>
        <v>0</v>
      </c>
      <c r="AI381" s="106" t="str">
        <f t="shared" si="201"/>
        <v>0</v>
      </c>
      <c r="AJ381" s="99" t="str">
        <f t="shared" si="202"/>
        <v/>
      </c>
      <c r="AK381" s="1" t="str">
        <f t="shared" si="203"/>
        <v/>
      </c>
      <c r="AL381" s="1" t="str">
        <f t="shared" si="204"/>
        <v/>
      </c>
      <c r="AM381" s="1" t="str">
        <f t="shared" si="205"/>
        <v/>
      </c>
      <c r="AN381" s="164" t="str">
        <f t="shared" si="206"/>
        <v/>
      </c>
      <c r="AO381" s="337">
        <f t="shared" si="207"/>
        <v>0</v>
      </c>
      <c r="AP381" s="259"/>
      <c r="AQ381" s="273">
        <f t="shared" si="208"/>
        <v>0</v>
      </c>
      <c r="DF381" s="104">
        <f t="shared" si="185"/>
        <v>0</v>
      </c>
      <c r="DG381" s="39" t="str">
        <f t="shared" si="214"/>
        <v/>
      </c>
      <c r="DH381" s="39" t="str">
        <f t="shared" si="215"/>
        <v/>
      </c>
      <c r="DJ381" s="98">
        <f t="shared" ref="DJ381:DJ444" si="218">AG381</f>
        <v>0</v>
      </c>
      <c r="DK381" s="93" t="e">
        <f>VLOOKUP(H381,'PORT PRODUCTIVITY 1'!$A$25:$G$83,2,FALSE)</f>
        <v>#N/A</v>
      </c>
      <c r="DL381" s="97" t="str">
        <f t="shared" si="190"/>
        <v/>
      </c>
      <c r="DM381" s="97" t="str">
        <f t="shared" si="191"/>
        <v/>
      </c>
      <c r="DN381" s="97" t="str">
        <f t="shared" si="192"/>
        <v/>
      </c>
      <c r="DO381" s="97" t="str">
        <f t="shared" si="193"/>
        <v/>
      </c>
      <c r="DP381" s="94" t="e">
        <f>VLOOKUP(H381,'PORT PRODUCTIVITY 1'!$A$25:$G$83,3,FALSE)</f>
        <v>#N/A</v>
      </c>
      <c r="DQ381" s="276" t="str">
        <f t="shared" si="194"/>
        <v/>
      </c>
      <c r="DR381" s="276" t="str">
        <f t="shared" si="195"/>
        <v/>
      </c>
      <c r="DS381" s="276" t="str">
        <f t="shared" si="196"/>
        <v/>
      </c>
      <c r="DT381" s="276" t="str">
        <f t="shared" si="197"/>
        <v/>
      </c>
      <c r="DU381" s="276" t="str">
        <f t="shared" si="198"/>
        <v/>
      </c>
      <c r="DV381" s="276" t="str">
        <f t="shared" si="199"/>
        <v/>
      </c>
      <c r="DW381" s="277" t="str">
        <f t="shared" si="186"/>
        <v/>
      </c>
      <c r="DX381" s="278" t="str">
        <f t="shared" si="187"/>
        <v>0</v>
      </c>
      <c r="DY381" s="279" t="str">
        <f t="shared" si="188"/>
        <v>0</v>
      </c>
      <c r="DZ381" s="280" t="str">
        <f t="shared" si="189"/>
        <v/>
      </c>
      <c r="EA381" s="335">
        <f t="shared" si="209"/>
        <v>0</v>
      </c>
      <c r="EB381" s="335">
        <f t="shared" si="210"/>
        <v>0</v>
      </c>
      <c r="EC381" s="335">
        <f t="shared" si="211"/>
        <v>0</v>
      </c>
    </row>
    <row r="382" spans="2:133" ht="27.75" customHeight="1" thickBot="1">
      <c r="B382" s="39"/>
      <c r="C382" s="146"/>
      <c r="D382" s="57"/>
      <c r="E382" s="43"/>
      <c r="F382" s="74"/>
      <c r="G382" s="147"/>
      <c r="H382" s="39"/>
      <c r="I382" s="37"/>
      <c r="J382" s="37"/>
      <c r="K382" s="37"/>
      <c r="L382" s="37"/>
      <c r="M382" s="37"/>
      <c r="N382" s="37"/>
      <c r="O382" s="22"/>
      <c r="P382" s="22"/>
      <c r="Q382" s="42"/>
      <c r="R382" s="39"/>
      <c r="S382" s="40"/>
      <c r="T382" s="40"/>
      <c r="U382" s="318"/>
      <c r="V382" s="330"/>
      <c r="W382" s="317" t="str">
        <f t="shared" si="200"/>
        <v>0</v>
      </c>
      <c r="X382" s="101"/>
      <c r="Y382" s="40"/>
      <c r="Z382" s="41"/>
      <c r="AA382" s="40"/>
      <c r="AB382" s="40"/>
      <c r="AC382" s="40"/>
      <c r="AD382" s="40" t="str">
        <f t="shared" si="217"/>
        <v/>
      </c>
      <c r="AE382" s="186"/>
      <c r="AF382" s="106" t="str">
        <f t="shared" si="216"/>
        <v>0</v>
      </c>
      <c r="AG382" s="99">
        <f t="shared" si="212"/>
        <v>0</v>
      </c>
      <c r="AH382" s="105" t="str">
        <f t="shared" si="213"/>
        <v>0</v>
      </c>
      <c r="AI382" s="106" t="str">
        <f t="shared" si="201"/>
        <v>0</v>
      </c>
      <c r="AJ382" s="99" t="str">
        <f t="shared" si="202"/>
        <v/>
      </c>
      <c r="AK382" s="1" t="str">
        <f t="shared" si="203"/>
        <v/>
      </c>
      <c r="AL382" s="1" t="str">
        <f t="shared" si="204"/>
        <v/>
      </c>
      <c r="AM382" s="1" t="str">
        <f t="shared" si="205"/>
        <v/>
      </c>
      <c r="AN382" s="164" t="str">
        <f t="shared" si="206"/>
        <v/>
      </c>
      <c r="AO382" s="337">
        <f t="shared" si="207"/>
        <v>0</v>
      </c>
      <c r="AP382" s="259"/>
      <c r="AQ382" s="273">
        <f t="shared" si="208"/>
        <v>0</v>
      </c>
      <c r="DF382" s="104">
        <f t="shared" ref="DF382:DF445" si="219">SUM(DG382:DH382)</f>
        <v>0</v>
      </c>
      <c r="DG382" s="39" t="str">
        <f t="shared" si="214"/>
        <v/>
      </c>
      <c r="DH382" s="39" t="str">
        <f t="shared" si="215"/>
        <v/>
      </c>
      <c r="DJ382" s="98">
        <f t="shared" si="218"/>
        <v>0</v>
      </c>
      <c r="DK382" s="93" t="e">
        <f>VLOOKUP(H382,'PORT PRODUCTIVITY 1'!$A$25:$G$83,2,FALSE)</f>
        <v>#N/A</v>
      </c>
      <c r="DL382" s="97" t="str">
        <f t="shared" si="190"/>
        <v/>
      </c>
      <c r="DM382" s="97" t="str">
        <f t="shared" si="191"/>
        <v/>
      </c>
      <c r="DN382" s="97" t="str">
        <f t="shared" si="192"/>
        <v/>
      </c>
      <c r="DO382" s="97" t="str">
        <f t="shared" si="193"/>
        <v/>
      </c>
      <c r="DP382" s="94" t="e">
        <f>VLOOKUP(H382,'PORT PRODUCTIVITY 1'!$A$25:$G$83,3,FALSE)</f>
        <v>#N/A</v>
      </c>
      <c r="DQ382" s="276" t="str">
        <f t="shared" si="194"/>
        <v/>
      </c>
      <c r="DR382" s="276" t="str">
        <f t="shared" si="195"/>
        <v/>
      </c>
      <c r="DS382" s="276" t="str">
        <f t="shared" si="196"/>
        <v/>
      </c>
      <c r="DT382" s="276" t="str">
        <f t="shared" si="197"/>
        <v/>
      </c>
      <c r="DU382" s="276" t="str">
        <f t="shared" si="198"/>
        <v/>
      </c>
      <c r="DV382" s="276" t="str">
        <f t="shared" si="199"/>
        <v/>
      </c>
      <c r="DW382" s="277" t="str">
        <f t="shared" ref="DW382:DW445" si="220">IFERROR(AVERAGE(DQ382:DV382,DL382:DO382),"")</f>
        <v/>
      </c>
      <c r="DX382" s="278" t="str">
        <f t="shared" ref="DX382:DX445" si="221">IFERROR(STDEV(DL382:DO382)/10,"0")</f>
        <v>0</v>
      </c>
      <c r="DY382" s="279" t="str">
        <f t="shared" ref="DY382:DY445" si="222">IFERROR(STDEV(DQ382:DV382)/10,"0")</f>
        <v>0</v>
      </c>
      <c r="DZ382" s="280" t="str">
        <f t="shared" ref="DZ382:DZ445" si="223">IFERROR((STDEV(DL382:DO382,DQ382:DV382)/10),"")</f>
        <v/>
      </c>
      <c r="EA382" s="335">
        <f t="shared" si="209"/>
        <v>0</v>
      </c>
      <c r="EB382" s="335">
        <f t="shared" si="210"/>
        <v>0</v>
      </c>
      <c r="EC382" s="335">
        <f t="shared" si="211"/>
        <v>0</v>
      </c>
    </row>
    <row r="383" spans="2:133" ht="27.75" customHeight="1" thickBot="1">
      <c r="B383" s="39"/>
      <c r="C383" s="146"/>
      <c r="D383" s="57"/>
      <c r="E383" s="43"/>
      <c r="F383" s="74"/>
      <c r="G383" s="147"/>
      <c r="H383" s="39"/>
      <c r="I383" s="37"/>
      <c r="J383" s="37"/>
      <c r="K383" s="37"/>
      <c r="L383" s="37"/>
      <c r="M383" s="37"/>
      <c r="N383" s="37"/>
      <c r="O383" s="22"/>
      <c r="P383" s="22"/>
      <c r="Q383" s="42"/>
      <c r="R383" s="39"/>
      <c r="S383" s="40"/>
      <c r="T383" s="40"/>
      <c r="U383" s="318"/>
      <c r="V383" s="330"/>
      <c r="W383" s="317" t="str">
        <f t="shared" si="200"/>
        <v>0</v>
      </c>
      <c r="X383" s="101"/>
      <c r="Y383" s="40"/>
      <c r="Z383" s="41"/>
      <c r="AA383" s="40"/>
      <c r="AB383" s="40"/>
      <c r="AC383" s="40"/>
      <c r="AD383" s="40" t="str">
        <f t="shared" si="217"/>
        <v/>
      </c>
      <c r="AE383" s="186"/>
      <c r="AF383" s="106" t="str">
        <f t="shared" si="216"/>
        <v>0</v>
      </c>
      <c r="AG383" s="99">
        <f t="shared" si="212"/>
        <v>0</v>
      </c>
      <c r="AH383" s="105" t="str">
        <f t="shared" si="213"/>
        <v>0</v>
      </c>
      <c r="AI383" s="106" t="str">
        <f t="shared" si="201"/>
        <v>0</v>
      </c>
      <c r="AJ383" s="99" t="str">
        <f t="shared" si="202"/>
        <v/>
      </c>
      <c r="AK383" s="1" t="str">
        <f t="shared" si="203"/>
        <v/>
      </c>
      <c r="AL383" s="1" t="str">
        <f t="shared" si="204"/>
        <v/>
      </c>
      <c r="AM383" s="1" t="str">
        <f t="shared" si="205"/>
        <v/>
      </c>
      <c r="AN383" s="164" t="str">
        <f t="shared" si="206"/>
        <v/>
      </c>
      <c r="AO383" s="337">
        <f t="shared" si="207"/>
        <v>0</v>
      </c>
      <c r="AP383" s="259"/>
      <c r="AQ383" s="273">
        <f t="shared" si="208"/>
        <v>0</v>
      </c>
      <c r="DF383" s="104">
        <f t="shared" si="219"/>
        <v>0</v>
      </c>
      <c r="DG383" s="39" t="str">
        <f t="shared" si="214"/>
        <v/>
      </c>
      <c r="DH383" s="39" t="str">
        <f t="shared" si="215"/>
        <v/>
      </c>
      <c r="DJ383" s="98">
        <f t="shared" si="218"/>
        <v>0</v>
      </c>
      <c r="DK383" s="93" t="e">
        <f>VLOOKUP(H383,'PORT PRODUCTIVITY 1'!$A$25:$G$83,2,FALSE)</f>
        <v>#N/A</v>
      </c>
      <c r="DL383" s="97" t="str">
        <f t="shared" si="190"/>
        <v/>
      </c>
      <c r="DM383" s="97" t="str">
        <f t="shared" si="191"/>
        <v/>
      </c>
      <c r="DN383" s="97" t="str">
        <f t="shared" si="192"/>
        <v/>
      </c>
      <c r="DO383" s="97" t="str">
        <f t="shared" si="193"/>
        <v/>
      </c>
      <c r="DP383" s="94" t="e">
        <f>VLOOKUP(H383,'PORT PRODUCTIVITY 1'!$A$25:$G$83,3,FALSE)</f>
        <v>#N/A</v>
      </c>
      <c r="DQ383" s="276" t="str">
        <f t="shared" si="194"/>
        <v/>
      </c>
      <c r="DR383" s="276" t="str">
        <f t="shared" si="195"/>
        <v/>
      </c>
      <c r="DS383" s="276" t="str">
        <f t="shared" si="196"/>
        <v/>
      </c>
      <c r="DT383" s="276" t="str">
        <f t="shared" si="197"/>
        <v/>
      </c>
      <c r="DU383" s="276" t="str">
        <f t="shared" si="198"/>
        <v/>
      </c>
      <c r="DV383" s="276" t="str">
        <f t="shared" si="199"/>
        <v/>
      </c>
      <c r="DW383" s="277" t="str">
        <f t="shared" si="220"/>
        <v/>
      </c>
      <c r="DX383" s="278" t="str">
        <f t="shared" si="221"/>
        <v>0</v>
      </c>
      <c r="DY383" s="279" t="str">
        <f t="shared" si="222"/>
        <v>0</v>
      </c>
      <c r="DZ383" s="280" t="str">
        <f t="shared" si="223"/>
        <v/>
      </c>
      <c r="EA383" s="335">
        <f t="shared" si="209"/>
        <v>0</v>
      </c>
      <c r="EB383" s="335">
        <f t="shared" si="210"/>
        <v>0</v>
      </c>
      <c r="EC383" s="335">
        <f t="shared" si="211"/>
        <v>0</v>
      </c>
    </row>
    <row r="384" spans="2:133" ht="27.75" customHeight="1" thickBot="1">
      <c r="B384" s="39"/>
      <c r="C384" s="146"/>
      <c r="D384" s="57"/>
      <c r="E384" s="43"/>
      <c r="F384" s="74"/>
      <c r="G384" s="147"/>
      <c r="H384" s="39"/>
      <c r="I384" s="37"/>
      <c r="J384" s="37"/>
      <c r="K384" s="37"/>
      <c r="L384" s="37"/>
      <c r="M384" s="37"/>
      <c r="N384" s="37"/>
      <c r="O384" s="22"/>
      <c r="P384" s="22"/>
      <c r="Q384" s="42"/>
      <c r="R384" s="39"/>
      <c r="S384" s="39"/>
      <c r="T384" s="39"/>
      <c r="U384" s="321"/>
      <c r="V384" s="330"/>
      <c r="W384" s="317" t="str">
        <f t="shared" si="200"/>
        <v>0</v>
      </c>
      <c r="X384" s="101"/>
      <c r="Y384" s="40"/>
      <c r="Z384" s="41"/>
      <c r="AA384" s="40"/>
      <c r="AB384" s="40"/>
      <c r="AC384" s="40"/>
      <c r="AD384" s="40" t="str">
        <f t="shared" si="217"/>
        <v/>
      </c>
      <c r="AE384" s="186"/>
      <c r="AF384" s="106" t="str">
        <f t="shared" si="216"/>
        <v>0</v>
      </c>
      <c r="AG384" s="99">
        <f t="shared" si="212"/>
        <v>0</v>
      </c>
      <c r="AH384" s="105" t="str">
        <f t="shared" si="213"/>
        <v>0</v>
      </c>
      <c r="AI384" s="106" t="str">
        <f t="shared" si="201"/>
        <v>0</v>
      </c>
      <c r="AJ384" s="99" t="str">
        <f t="shared" si="202"/>
        <v/>
      </c>
      <c r="AK384" s="1" t="str">
        <f t="shared" si="203"/>
        <v/>
      </c>
      <c r="AL384" s="1" t="str">
        <f t="shared" si="204"/>
        <v/>
      </c>
      <c r="AM384" s="1" t="str">
        <f t="shared" si="205"/>
        <v/>
      </c>
      <c r="AN384" s="164" t="str">
        <f t="shared" si="206"/>
        <v/>
      </c>
      <c r="AO384" s="337">
        <f t="shared" si="207"/>
        <v>0</v>
      </c>
      <c r="AP384" s="259"/>
      <c r="AQ384" s="273">
        <f t="shared" si="208"/>
        <v>0</v>
      </c>
      <c r="DF384" s="104">
        <f t="shared" si="219"/>
        <v>0</v>
      </c>
      <c r="DG384" s="39" t="str">
        <f t="shared" si="214"/>
        <v/>
      </c>
      <c r="DH384" s="39" t="str">
        <f t="shared" si="215"/>
        <v/>
      </c>
      <c r="DJ384" s="98">
        <f t="shared" si="218"/>
        <v>0</v>
      </c>
      <c r="DK384" s="93" t="e">
        <f>VLOOKUP(H384,'PORT PRODUCTIVITY 1'!$A$25:$G$83,2,FALSE)</f>
        <v>#N/A</v>
      </c>
      <c r="DL384" s="97" t="str">
        <f t="shared" si="190"/>
        <v/>
      </c>
      <c r="DM384" s="97" t="str">
        <f t="shared" si="191"/>
        <v/>
      </c>
      <c r="DN384" s="97" t="str">
        <f t="shared" si="192"/>
        <v/>
      </c>
      <c r="DO384" s="97" t="str">
        <f t="shared" si="193"/>
        <v/>
      </c>
      <c r="DP384" s="94" t="e">
        <f>VLOOKUP(H384,'PORT PRODUCTIVITY 1'!$A$25:$G$83,3,FALSE)</f>
        <v>#N/A</v>
      </c>
      <c r="DQ384" s="276" t="str">
        <f t="shared" si="194"/>
        <v/>
      </c>
      <c r="DR384" s="276" t="str">
        <f t="shared" si="195"/>
        <v/>
      </c>
      <c r="DS384" s="276" t="str">
        <f t="shared" si="196"/>
        <v/>
      </c>
      <c r="DT384" s="276" t="str">
        <f t="shared" si="197"/>
        <v/>
      </c>
      <c r="DU384" s="276" t="str">
        <f t="shared" si="198"/>
        <v/>
      </c>
      <c r="DV384" s="276" t="str">
        <f t="shared" si="199"/>
        <v/>
      </c>
      <c r="DW384" s="277" t="str">
        <f t="shared" si="220"/>
        <v/>
      </c>
      <c r="DX384" s="278" t="str">
        <f t="shared" si="221"/>
        <v>0</v>
      </c>
      <c r="DY384" s="279" t="str">
        <f t="shared" si="222"/>
        <v>0</v>
      </c>
      <c r="DZ384" s="280" t="str">
        <f t="shared" si="223"/>
        <v/>
      </c>
      <c r="EA384" s="335">
        <f t="shared" si="209"/>
        <v>0</v>
      </c>
      <c r="EB384" s="335">
        <f t="shared" si="210"/>
        <v>0</v>
      </c>
      <c r="EC384" s="335">
        <f t="shared" si="211"/>
        <v>0</v>
      </c>
    </row>
    <row r="385" spans="2:133" ht="27.75" customHeight="1" thickBot="1">
      <c r="B385" s="39"/>
      <c r="C385" s="146"/>
      <c r="D385" s="57"/>
      <c r="E385" s="43"/>
      <c r="F385" s="74"/>
      <c r="G385" s="147"/>
      <c r="H385" s="39"/>
      <c r="I385" s="37"/>
      <c r="J385" s="37"/>
      <c r="K385" s="37"/>
      <c r="L385" s="37"/>
      <c r="M385" s="37"/>
      <c r="N385" s="37"/>
      <c r="O385" s="22"/>
      <c r="P385" s="22"/>
      <c r="Q385" s="42"/>
      <c r="R385" s="39"/>
      <c r="S385" s="39"/>
      <c r="T385" s="39"/>
      <c r="U385" s="321"/>
      <c r="V385" s="330"/>
      <c r="W385" s="317" t="str">
        <f t="shared" si="200"/>
        <v>0</v>
      </c>
      <c r="X385" s="101"/>
      <c r="Y385" s="40"/>
      <c r="Z385" s="41"/>
      <c r="AA385" s="40"/>
      <c r="AB385" s="40"/>
      <c r="AC385" s="40"/>
      <c r="AD385" s="40" t="str">
        <f t="shared" si="217"/>
        <v/>
      </c>
      <c r="AE385" s="186"/>
      <c r="AF385" s="106" t="str">
        <f t="shared" si="216"/>
        <v>0</v>
      </c>
      <c r="AG385" s="99">
        <f t="shared" si="212"/>
        <v>0</v>
      </c>
      <c r="AH385" s="105" t="str">
        <f t="shared" si="213"/>
        <v>0</v>
      </c>
      <c r="AI385" s="106" t="str">
        <f t="shared" si="201"/>
        <v>0</v>
      </c>
      <c r="AJ385" s="99" t="str">
        <f t="shared" si="202"/>
        <v/>
      </c>
      <c r="AK385" s="1" t="str">
        <f t="shared" si="203"/>
        <v/>
      </c>
      <c r="AL385" s="1" t="str">
        <f t="shared" si="204"/>
        <v/>
      </c>
      <c r="AM385" s="1" t="str">
        <f t="shared" si="205"/>
        <v/>
      </c>
      <c r="AN385" s="164" t="str">
        <f t="shared" si="206"/>
        <v/>
      </c>
      <c r="AO385" s="337">
        <f t="shared" si="207"/>
        <v>0</v>
      </c>
      <c r="AP385" s="259"/>
      <c r="AQ385" s="273">
        <f t="shared" si="208"/>
        <v>0</v>
      </c>
      <c r="DF385" s="104">
        <f t="shared" si="219"/>
        <v>0</v>
      </c>
      <c r="DG385" s="39" t="str">
        <f t="shared" si="214"/>
        <v/>
      </c>
      <c r="DH385" s="39" t="str">
        <f t="shared" si="215"/>
        <v/>
      </c>
      <c r="DJ385" s="98">
        <f t="shared" si="218"/>
        <v>0</v>
      </c>
      <c r="DK385" s="93" t="e">
        <f>VLOOKUP(H385,'PORT PRODUCTIVITY 1'!$A$25:$G$83,2,FALSE)</f>
        <v>#N/A</v>
      </c>
      <c r="DL385" s="97" t="str">
        <f t="shared" si="190"/>
        <v/>
      </c>
      <c r="DM385" s="97" t="str">
        <f t="shared" si="191"/>
        <v/>
      </c>
      <c r="DN385" s="97" t="str">
        <f t="shared" si="192"/>
        <v/>
      </c>
      <c r="DO385" s="97" t="str">
        <f t="shared" si="193"/>
        <v/>
      </c>
      <c r="DP385" s="94" t="e">
        <f>VLOOKUP(H385,'PORT PRODUCTIVITY 1'!$A$25:$G$83,3,FALSE)</f>
        <v>#N/A</v>
      </c>
      <c r="DQ385" s="276" t="str">
        <f t="shared" si="194"/>
        <v/>
      </c>
      <c r="DR385" s="276" t="str">
        <f t="shared" si="195"/>
        <v/>
      </c>
      <c r="DS385" s="276" t="str">
        <f t="shared" si="196"/>
        <v/>
      </c>
      <c r="DT385" s="276" t="str">
        <f t="shared" si="197"/>
        <v/>
      </c>
      <c r="DU385" s="276" t="str">
        <f t="shared" si="198"/>
        <v/>
      </c>
      <c r="DV385" s="276" t="str">
        <f t="shared" si="199"/>
        <v/>
      </c>
      <c r="DW385" s="277" t="str">
        <f t="shared" si="220"/>
        <v/>
      </c>
      <c r="DX385" s="278" t="str">
        <f t="shared" si="221"/>
        <v>0</v>
      </c>
      <c r="DY385" s="279" t="str">
        <f t="shared" si="222"/>
        <v>0</v>
      </c>
      <c r="DZ385" s="280" t="str">
        <f t="shared" si="223"/>
        <v/>
      </c>
      <c r="EA385" s="335">
        <f t="shared" si="209"/>
        <v>0</v>
      </c>
      <c r="EB385" s="335">
        <f t="shared" si="210"/>
        <v>0</v>
      </c>
      <c r="EC385" s="335">
        <f t="shared" si="211"/>
        <v>0</v>
      </c>
    </row>
    <row r="386" spans="2:133" ht="27.75" customHeight="1" thickBot="1">
      <c r="B386" s="39"/>
      <c r="C386" s="146"/>
      <c r="D386" s="57"/>
      <c r="E386" s="43"/>
      <c r="F386" s="74"/>
      <c r="G386" s="147"/>
      <c r="H386" s="39"/>
      <c r="I386" s="37"/>
      <c r="J386" s="37"/>
      <c r="K386" s="37"/>
      <c r="L386" s="37"/>
      <c r="M386" s="37"/>
      <c r="N386" s="37"/>
      <c r="O386" s="22"/>
      <c r="P386" s="22"/>
      <c r="Q386" s="42"/>
      <c r="R386" s="39"/>
      <c r="S386" s="39"/>
      <c r="T386" s="39"/>
      <c r="U386" s="321"/>
      <c r="V386" s="330"/>
      <c r="W386" s="317" t="str">
        <f t="shared" si="200"/>
        <v>0</v>
      </c>
      <c r="X386" s="101"/>
      <c r="Y386" s="40"/>
      <c r="Z386" s="41"/>
      <c r="AA386" s="40"/>
      <c r="AB386" s="40"/>
      <c r="AC386" s="40"/>
      <c r="AD386" s="40" t="str">
        <f t="shared" si="217"/>
        <v/>
      </c>
      <c r="AE386" s="186"/>
      <c r="AF386" s="106" t="str">
        <f t="shared" si="216"/>
        <v>0</v>
      </c>
      <c r="AG386" s="99">
        <f t="shared" si="212"/>
        <v>0</v>
      </c>
      <c r="AH386" s="105" t="str">
        <f t="shared" si="213"/>
        <v>0</v>
      </c>
      <c r="AI386" s="106" t="str">
        <f t="shared" si="201"/>
        <v>0</v>
      </c>
      <c r="AJ386" s="99" t="str">
        <f t="shared" si="202"/>
        <v/>
      </c>
      <c r="AK386" s="1" t="str">
        <f t="shared" si="203"/>
        <v/>
      </c>
      <c r="AL386" s="1" t="str">
        <f t="shared" si="204"/>
        <v/>
      </c>
      <c r="AM386" s="1" t="str">
        <f t="shared" si="205"/>
        <v/>
      </c>
      <c r="AN386" s="164" t="str">
        <f t="shared" si="206"/>
        <v/>
      </c>
      <c r="AO386" s="337">
        <f t="shared" si="207"/>
        <v>0</v>
      </c>
      <c r="AP386" s="259"/>
      <c r="AQ386" s="273">
        <f t="shared" si="208"/>
        <v>0</v>
      </c>
      <c r="DF386" s="104">
        <f t="shared" si="219"/>
        <v>0</v>
      </c>
      <c r="DG386" s="39" t="str">
        <f t="shared" si="214"/>
        <v/>
      </c>
      <c r="DH386" s="39" t="str">
        <f t="shared" si="215"/>
        <v/>
      </c>
      <c r="DJ386" s="98">
        <f t="shared" si="218"/>
        <v>0</v>
      </c>
      <c r="DK386" s="93" t="e">
        <f>VLOOKUP(H386,'PORT PRODUCTIVITY 1'!$A$25:$G$83,2,FALSE)</f>
        <v>#N/A</v>
      </c>
      <c r="DL386" s="97" t="str">
        <f t="shared" si="190"/>
        <v/>
      </c>
      <c r="DM386" s="97" t="str">
        <f t="shared" si="191"/>
        <v/>
      </c>
      <c r="DN386" s="97" t="str">
        <f t="shared" si="192"/>
        <v/>
      </c>
      <c r="DO386" s="97" t="str">
        <f t="shared" si="193"/>
        <v/>
      </c>
      <c r="DP386" s="94" t="e">
        <f>VLOOKUP(H386,'PORT PRODUCTIVITY 1'!$A$25:$G$83,3,FALSE)</f>
        <v>#N/A</v>
      </c>
      <c r="DQ386" s="276" t="str">
        <f t="shared" si="194"/>
        <v/>
      </c>
      <c r="DR386" s="276" t="str">
        <f t="shared" si="195"/>
        <v/>
      </c>
      <c r="DS386" s="276" t="str">
        <f t="shared" si="196"/>
        <v/>
      </c>
      <c r="DT386" s="276" t="str">
        <f t="shared" si="197"/>
        <v/>
      </c>
      <c r="DU386" s="276" t="str">
        <f t="shared" si="198"/>
        <v/>
      </c>
      <c r="DV386" s="276" t="str">
        <f t="shared" si="199"/>
        <v/>
      </c>
      <c r="DW386" s="277" t="str">
        <f t="shared" si="220"/>
        <v/>
      </c>
      <c r="DX386" s="278" t="str">
        <f t="shared" si="221"/>
        <v>0</v>
      </c>
      <c r="DY386" s="279" t="str">
        <f t="shared" si="222"/>
        <v>0</v>
      </c>
      <c r="DZ386" s="280" t="str">
        <f t="shared" si="223"/>
        <v/>
      </c>
      <c r="EA386" s="335">
        <f t="shared" si="209"/>
        <v>0</v>
      </c>
      <c r="EB386" s="335">
        <f t="shared" si="210"/>
        <v>0</v>
      </c>
      <c r="EC386" s="335">
        <f t="shared" si="211"/>
        <v>0</v>
      </c>
    </row>
    <row r="387" spans="2:133" ht="27.75" customHeight="1" thickBot="1">
      <c r="B387" s="39"/>
      <c r="C387" s="146"/>
      <c r="D387" s="57"/>
      <c r="E387" s="43"/>
      <c r="F387" s="74"/>
      <c r="G387" s="147"/>
      <c r="H387" s="39"/>
      <c r="I387" s="37"/>
      <c r="J387" s="37"/>
      <c r="K387" s="37"/>
      <c r="L387" s="37"/>
      <c r="M387" s="37"/>
      <c r="N387" s="37"/>
      <c r="O387" s="22"/>
      <c r="P387" s="22"/>
      <c r="Q387" s="42"/>
      <c r="R387" s="39"/>
      <c r="S387" s="39"/>
      <c r="T387" s="39"/>
      <c r="U387" s="321"/>
      <c r="V387" s="330"/>
      <c r="W387" s="317" t="str">
        <f t="shared" si="200"/>
        <v>0</v>
      </c>
      <c r="X387" s="101"/>
      <c r="Y387" s="40"/>
      <c r="Z387" s="41"/>
      <c r="AA387" s="40"/>
      <c r="AB387" s="40"/>
      <c r="AC387" s="40"/>
      <c r="AD387" s="40" t="str">
        <f t="shared" si="217"/>
        <v/>
      </c>
      <c r="AE387" s="186"/>
      <c r="AF387" s="106" t="str">
        <f t="shared" si="216"/>
        <v>0</v>
      </c>
      <c r="AG387" s="99">
        <f t="shared" si="212"/>
        <v>0</v>
      </c>
      <c r="AH387" s="105" t="str">
        <f t="shared" si="213"/>
        <v>0</v>
      </c>
      <c r="AI387" s="106" t="str">
        <f t="shared" si="201"/>
        <v>0</v>
      </c>
      <c r="AJ387" s="99" t="str">
        <f t="shared" si="202"/>
        <v/>
      </c>
      <c r="AK387" s="1" t="str">
        <f t="shared" si="203"/>
        <v/>
      </c>
      <c r="AL387" s="1" t="str">
        <f t="shared" si="204"/>
        <v/>
      </c>
      <c r="AM387" s="1" t="str">
        <f t="shared" si="205"/>
        <v/>
      </c>
      <c r="AN387" s="164" t="str">
        <f t="shared" si="206"/>
        <v/>
      </c>
      <c r="AO387" s="337">
        <f t="shared" si="207"/>
        <v>0</v>
      </c>
      <c r="AP387" s="259"/>
      <c r="AQ387" s="273">
        <f t="shared" si="208"/>
        <v>0</v>
      </c>
      <c r="DF387" s="104">
        <f t="shared" si="219"/>
        <v>0</v>
      </c>
      <c r="DG387" s="39" t="str">
        <f t="shared" si="214"/>
        <v/>
      </c>
      <c r="DH387" s="39" t="str">
        <f t="shared" si="215"/>
        <v/>
      </c>
      <c r="DJ387" s="98">
        <f t="shared" si="218"/>
        <v>0</v>
      </c>
      <c r="DK387" s="93" t="e">
        <f>VLOOKUP(H387,'PORT PRODUCTIVITY 1'!$A$25:$G$83,2,FALSE)</f>
        <v>#N/A</v>
      </c>
      <c r="DL387" s="97" t="str">
        <f t="shared" si="190"/>
        <v/>
      </c>
      <c r="DM387" s="97" t="str">
        <f t="shared" si="191"/>
        <v/>
      </c>
      <c r="DN387" s="97" t="str">
        <f t="shared" si="192"/>
        <v/>
      </c>
      <c r="DO387" s="97" t="str">
        <f t="shared" si="193"/>
        <v/>
      </c>
      <c r="DP387" s="94" t="e">
        <f>VLOOKUP(H387,'PORT PRODUCTIVITY 1'!$A$25:$G$83,3,FALSE)</f>
        <v>#N/A</v>
      </c>
      <c r="DQ387" s="276" t="str">
        <f t="shared" si="194"/>
        <v/>
      </c>
      <c r="DR387" s="276" t="str">
        <f t="shared" si="195"/>
        <v/>
      </c>
      <c r="DS387" s="276" t="str">
        <f t="shared" si="196"/>
        <v/>
      </c>
      <c r="DT387" s="276" t="str">
        <f t="shared" si="197"/>
        <v/>
      </c>
      <c r="DU387" s="276" t="str">
        <f t="shared" si="198"/>
        <v/>
      </c>
      <c r="DV387" s="276" t="str">
        <f t="shared" si="199"/>
        <v/>
      </c>
      <c r="DW387" s="277" t="str">
        <f t="shared" si="220"/>
        <v/>
      </c>
      <c r="DX387" s="278" t="str">
        <f t="shared" si="221"/>
        <v>0</v>
      </c>
      <c r="DY387" s="279" t="str">
        <f t="shared" si="222"/>
        <v>0</v>
      </c>
      <c r="DZ387" s="280" t="str">
        <f t="shared" si="223"/>
        <v/>
      </c>
      <c r="EA387" s="335">
        <f t="shared" si="209"/>
        <v>0</v>
      </c>
      <c r="EB387" s="335">
        <f t="shared" si="210"/>
        <v>0</v>
      </c>
      <c r="EC387" s="335">
        <f t="shared" si="211"/>
        <v>0</v>
      </c>
    </row>
    <row r="388" spans="2:133" ht="27.75" customHeight="1" thickBot="1">
      <c r="B388" s="39"/>
      <c r="C388" s="146"/>
      <c r="D388" s="57"/>
      <c r="E388" s="43"/>
      <c r="F388" s="74"/>
      <c r="G388" s="147"/>
      <c r="H388" s="39"/>
      <c r="I388" s="37"/>
      <c r="J388" s="37"/>
      <c r="K388" s="37"/>
      <c r="L388" s="37"/>
      <c r="M388" s="37"/>
      <c r="N388" s="37"/>
      <c r="O388" s="22"/>
      <c r="P388" s="22"/>
      <c r="Q388" s="42"/>
      <c r="R388" s="39"/>
      <c r="S388" s="39"/>
      <c r="T388" s="39"/>
      <c r="U388" s="321"/>
      <c r="V388" s="330"/>
      <c r="W388" s="317" t="str">
        <f t="shared" si="200"/>
        <v>0</v>
      </c>
      <c r="X388" s="101"/>
      <c r="Y388" s="40"/>
      <c r="Z388" s="41"/>
      <c r="AA388" s="40"/>
      <c r="AB388" s="40"/>
      <c r="AC388" s="40"/>
      <c r="AD388" s="40" t="str">
        <f t="shared" si="217"/>
        <v/>
      </c>
      <c r="AE388" s="186"/>
      <c r="AF388" s="106" t="str">
        <f t="shared" si="216"/>
        <v>0</v>
      </c>
      <c r="AG388" s="99">
        <f t="shared" si="212"/>
        <v>0</v>
      </c>
      <c r="AH388" s="105" t="str">
        <f t="shared" si="213"/>
        <v>0</v>
      </c>
      <c r="AI388" s="106" t="str">
        <f t="shared" si="201"/>
        <v>0</v>
      </c>
      <c r="AJ388" s="99" t="str">
        <f t="shared" si="202"/>
        <v/>
      </c>
      <c r="AK388" s="1" t="str">
        <f t="shared" si="203"/>
        <v/>
      </c>
      <c r="AL388" s="1" t="str">
        <f t="shared" si="204"/>
        <v/>
      </c>
      <c r="AM388" s="1" t="str">
        <f t="shared" si="205"/>
        <v/>
      </c>
      <c r="AN388" s="164" t="str">
        <f t="shared" si="206"/>
        <v/>
      </c>
      <c r="AO388" s="337">
        <f t="shared" si="207"/>
        <v>0</v>
      </c>
      <c r="AP388" s="259"/>
      <c r="AQ388" s="273">
        <f t="shared" si="208"/>
        <v>0</v>
      </c>
      <c r="DF388" s="104">
        <f t="shared" si="219"/>
        <v>0</v>
      </c>
      <c r="DG388" s="39" t="str">
        <f t="shared" si="214"/>
        <v/>
      </c>
      <c r="DH388" s="39" t="str">
        <f t="shared" si="215"/>
        <v/>
      </c>
      <c r="DJ388" s="98">
        <f t="shared" si="218"/>
        <v>0</v>
      </c>
      <c r="DK388" s="93" t="e">
        <f>VLOOKUP(H388,'PORT PRODUCTIVITY 1'!$A$25:$G$83,2,FALSE)</f>
        <v>#N/A</v>
      </c>
      <c r="DL388" s="97" t="str">
        <f t="shared" si="190"/>
        <v/>
      </c>
      <c r="DM388" s="97" t="str">
        <f t="shared" si="191"/>
        <v/>
      </c>
      <c r="DN388" s="97" t="str">
        <f t="shared" si="192"/>
        <v/>
      </c>
      <c r="DO388" s="97" t="str">
        <f t="shared" si="193"/>
        <v/>
      </c>
      <c r="DP388" s="94" t="e">
        <f>VLOOKUP(H388,'PORT PRODUCTIVITY 1'!$A$25:$G$83,3,FALSE)</f>
        <v>#N/A</v>
      </c>
      <c r="DQ388" s="276" t="str">
        <f t="shared" si="194"/>
        <v/>
      </c>
      <c r="DR388" s="276" t="str">
        <f t="shared" si="195"/>
        <v/>
      </c>
      <c r="DS388" s="276" t="str">
        <f t="shared" si="196"/>
        <v/>
      </c>
      <c r="DT388" s="276" t="str">
        <f t="shared" si="197"/>
        <v/>
      </c>
      <c r="DU388" s="276" t="str">
        <f t="shared" si="198"/>
        <v/>
      </c>
      <c r="DV388" s="276" t="str">
        <f t="shared" si="199"/>
        <v/>
      </c>
      <c r="DW388" s="277" t="str">
        <f t="shared" si="220"/>
        <v/>
      </c>
      <c r="DX388" s="278" t="str">
        <f t="shared" si="221"/>
        <v>0</v>
      </c>
      <c r="DY388" s="279" t="str">
        <f t="shared" si="222"/>
        <v>0</v>
      </c>
      <c r="DZ388" s="280" t="str">
        <f t="shared" si="223"/>
        <v/>
      </c>
      <c r="EA388" s="335">
        <f t="shared" si="209"/>
        <v>0</v>
      </c>
      <c r="EB388" s="335">
        <f t="shared" si="210"/>
        <v>0</v>
      </c>
      <c r="EC388" s="335">
        <f t="shared" si="211"/>
        <v>0</v>
      </c>
    </row>
    <row r="389" spans="2:133" ht="27.75" customHeight="1" thickBot="1">
      <c r="B389" s="39"/>
      <c r="C389" s="146"/>
      <c r="D389" s="57"/>
      <c r="E389" s="43"/>
      <c r="F389" s="74"/>
      <c r="G389" s="147"/>
      <c r="H389" s="39"/>
      <c r="I389" s="37"/>
      <c r="J389" s="37"/>
      <c r="K389" s="37"/>
      <c r="L389" s="37"/>
      <c r="M389" s="37"/>
      <c r="N389" s="37"/>
      <c r="O389" s="22"/>
      <c r="P389" s="22"/>
      <c r="Q389" s="42"/>
      <c r="R389" s="39"/>
      <c r="S389" s="39"/>
      <c r="T389" s="39"/>
      <c r="U389" s="321"/>
      <c r="V389" s="330"/>
      <c r="W389" s="317" t="str">
        <f t="shared" si="200"/>
        <v>0</v>
      </c>
      <c r="X389" s="101"/>
      <c r="Y389" s="40"/>
      <c r="Z389" s="41"/>
      <c r="AA389" s="40"/>
      <c r="AB389" s="40"/>
      <c r="AC389" s="40"/>
      <c r="AD389" s="40" t="str">
        <f t="shared" si="217"/>
        <v/>
      </c>
      <c r="AE389" s="186"/>
      <c r="AF389" s="106" t="str">
        <f t="shared" si="216"/>
        <v>0</v>
      </c>
      <c r="AG389" s="99">
        <f t="shared" si="212"/>
        <v>0</v>
      </c>
      <c r="AH389" s="105" t="str">
        <f t="shared" si="213"/>
        <v>0</v>
      </c>
      <c r="AI389" s="106" t="str">
        <f t="shared" si="201"/>
        <v>0</v>
      </c>
      <c r="AJ389" s="99" t="str">
        <f t="shared" si="202"/>
        <v/>
      </c>
      <c r="AK389" s="1" t="str">
        <f t="shared" si="203"/>
        <v/>
      </c>
      <c r="AL389" s="1" t="str">
        <f t="shared" si="204"/>
        <v/>
      </c>
      <c r="AM389" s="1" t="str">
        <f t="shared" si="205"/>
        <v/>
      </c>
      <c r="AN389" s="164" t="str">
        <f t="shared" si="206"/>
        <v/>
      </c>
      <c r="AO389" s="337">
        <f t="shared" si="207"/>
        <v>0</v>
      </c>
      <c r="AP389" s="259"/>
      <c r="AQ389" s="273">
        <f t="shared" si="208"/>
        <v>0</v>
      </c>
      <c r="DF389" s="104">
        <f t="shared" si="219"/>
        <v>0</v>
      </c>
      <c r="DG389" s="39" t="str">
        <f t="shared" si="214"/>
        <v/>
      </c>
      <c r="DH389" s="39" t="str">
        <f t="shared" si="215"/>
        <v/>
      </c>
      <c r="DJ389" s="98">
        <f t="shared" si="218"/>
        <v>0</v>
      </c>
      <c r="DK389" s="93" t="e">
        <f>VLOOKUP(H389,'PORT PRODUCTIVITY 1'!$A$25:$G$83,2,FALSE)</f>
        <v>#N/A</v>
      </c>
      <c r="DL389" s="97" t="str">
        <f t="shared" si="190"/>
        <v/>
      </c>
      <c r="DM389" s="97" t="str">
        <f t="shared" si="191"/>
        <v/>
      </c>
      <c r="DN389" s="97" t="str">
        <f t="shared" si="192"/>
        <v/>
      </c>
      <c r="DO389" s="97" t="str">
        <f t="shared" si="193"/>
        <v/>
      </c>
      <c r="DP389" s="94" t="e">
        <f>VLOOKUP(H389,'PORT PRODUCTIVITY 1'!$A$25:$G$83,3,FALSE)</f>
        <v>#N/A</v>
      </c>
      <c r="DQ389" s="276" t="str">
        <f t="shared" si="194"/>
        <v/>
      </c>
      <c r="DR389" s="276" t="str">
        <f t="shared" si="195"/>
        <v/>
      </c>
      <c r="DS389" s="276" t="str">
        <f t="shared" si="196"/>
        <v/>
      </c>
      <c r="DT389" s="276" t="str">
        <f t="shared" si="197"/>
        <v/>
      </c>
      <c r="DU389" s="276" t="str">
        <f t="shared" si="198"/>
        <v/>
      </c>
      <c r="DV389" s="276" t="str">
        <f t="shared" si="199"/>
        <v/>
      </c>
      <c r="DW389" s="277" t="str">
        <f t="shared" si="220"/>
        <v/>
      </c>
      <c r="DX389" s="278" t="str">
        <f t="shared" si="221"/>
        <v>0</v>
      </c>
      <c r="DY389" s="279" t="str">
        <f t="shared" si="222"/>
        <v>0</v>
      </c>
      <c r="DZ389" s="280" t="str">
        <f t="shared" si="223"/>
        <v/>
      </c>
      <c r="EA389" s="335">
        <f t="shared" si="209"/>
        <v>0</v>
      </c>
      <c r="EB389" s="335">
        <f t="shared" si="210"/>
        <v>0</v>
      </c>
      <c r="EC389" s="335">
        <f t="shared" si="211"/>
        <v>0</v>
      </c>
    </row>
    <row r="390" spans="2:133" ht="27.75" customHeight="1" thickBot="1">
      <c r="B390" s="39"/>
      <c r="C390" s="146"/>
      <c r="D390" s="57"/>
      <c r="E390" s="43"/>
      <c r="F390" s="74"/>
      <c r="G390" s="147"/>
      <c r="H390" s="39"/>
      <c r="I390" s="37"/>
      <c r="J390" s="37"/>
      <c r="K390" s="37"/>
      <c r="L390" s="37"/>
      <c r="M390" s="37"/>
      <c r="N390" s="37"/>
      <c r="O390" s="22"/>
      <c r="P390" s="22"/>
      <c r="Q390" s="42"/>
      <c r="R390" s="39"/>
      <c r="S390" s="39"/>
      <c r="T390" s="39"/>
      <c r="U390" s="321"/>
      <c r="V390" s="330"/>
      <c r="W390" s="317" t="str">
        <f t="shared" si="200"/>
        <v>0</v>
      </c>
      <c r="X390" s="101"/>
      <c r="Y390" s="40"/>
      <c r="Z390" s="41"/>
      <c r="AA390" s="40"/>
      <c r="AB390" s="40"/>
      <c r="AC390" s="40"/>
      <c r="AD390" s="40" t="str">
        <f t="shared" si="217"/>
        <v/>
      </c>
      <c r="AE390" s="186"/>
      <c r="AF390" s="106" t="str">
        <f t="shared" si="216"/>
        <v>0</v>
      </c>
      <c r="AG390" s="99">
        <f t="shared" si="212"/>
        <v>0</v>
      </c>
      <c r="AH390" s="105" t="str">
        <f t="shared" si="213"/>
        <v>0</v>
      </c>
      <c r="AI390" s="106" t="str">
        <f t="shared" si="201"/>
        <v>0</v>
      </c>
      <c r="AJ390" s="99" t="str">
        <f t="shared" si="202"/>
        <v/>
      </c>
      <c r="AK390" s="1" t="str">
        <f t="shared" si="203"/>
        <v/>
      </c>
      <c r="AL390" s="1" t="str">
        <f t="shared" si="204"/>
        <v/>
      </c>
      <c r="AM390" s="1" t="str">
        <f t="shared" si="205"/>
        <v/>
      </c>
      <c r="AN390" s="164" t="str">
        <f t="shared" si="206"/>
        <v/>
      </c>
      <c r="AO390" s="337">
        <f t="shared" si="207"/>
        <v>0</v>
      </c>
      <c r="AP390" s="259"/>
      <c r="AQ390" s="273">
        <f t="shared" si="208"/>
        <v>0</v>
      </c>
      <c r="DF390" s="104">
        <f t="shared" si="219"/>
        <v>0</v>
      </c>
      <c r="DG390" s="39" t="str">
        <f t="shared" si="214"/>
        <v/>
      </c>
      <c r="DH390" s="39" t="str">
        <f t="shared" si="215"/>
        <v/>
      </c>
      <c r="DJ390" s="98">
        <f t="shared" si="218"/>
        <v>0</v>
      </c>
      <c r="DK390" s="93" t="e">
        <f>VLOOKUP(H390,'PORT PRODUCTIVITY 1'!$A$25:$G$83,2,FALSE)</f>
        <v>#N/A</v>
      </c>
      <c r="DL390" s="97" t="str">
        <f t="shared" si="190"/>
        <v/>
      </c>
      <c r="DM390" s="97" t="str">
        <f t="shared" si="191"/>
        <v/>
      </c>
      <c r="DN390" s="97" t="str">
        <f t="shared" si="192"/>
        <v/>
      </c>
      <c r="DO390" s="97" t="str">
        <f t="shared" si="193"/>
        <v/>
      </c>
      <c r="DP390" s="94" t="e">
        <f>VLOOKUP(H390,'PORT PRODUCTIVITY 1'!$A$25:$G$83,3,FALSE)</f>
        <v>#N/A</v>
      </c>
      <c r="DQ390" s="276" t="str">
        <f t="shared" si="194"/>
        <v/>
      </c>
      <c r="DR390" s="276" t="str">
        <f t="shared" si="195"/>
        <v/>
      </c>
      <c r="DS390" s="276" t="str">
        <f t="shared" si="196"/>
        <v/>
      </c>
      <c r="DT390" s="276" t="str">
        <f t="shared" si="197"/>
        <v/>
      </c>
      <c r="DU390" s="276" t="str">
        <f t="shared" si="198"/>
        <v/>
      </c>
      <c r="DV390" s="276" t="str">
        <f t="shared" si="199"/>
        <v/>
      </c>
      <c r="DW390" s="277" t="str">
        <f t="shared" si="220"/>
        <v/>
      </c>
      <c r="DX390" s="278" t="str">
        <f t="shared" si="221"/>
        <v>0</v>
      </c>
      <c r="DY390" s="279" t="str">
        <f t="shared" si="222"/>
        <v>0</v>
      </c>
      <c r="DZ390" s="280" t="str">
        <f t="shared" si="223"/>
        <v/>
      </c>
      <c r="EA390" s="335">
        <f t="shared" si="209"/>
        <v>0</v>
      </c>
      <c r="EB390" s="335">
        <f t="shared" si="210"/>
        <v>0</v>
      </c>
      <c r="EC390" s="335">
        <f t="shared" si="211"/>
        <v>0</v>
      </c>
    </row>
    <row r="391" spans="2:133" ht="27.75" customHeight="1" thickBot="1">
      <c r="B391" s="39"/>
      <c r="C391" s="146"/>
      <c r="D391" s="57"/>
      <c r="E391" s="43"/>
      <c r="F391" s="74"/>
      <c r="G391" s="147"/>
      <c r="H391" s="39"/>
      <c r="I391" s="37"/>
      <c r="J391" s="37"/>
      <c r="K391" s="37"/>
      <c r="L391" s="37"/>
      <c r="M391" s="37"/>
      <c r="N391" s="37"/>
      <c r="O391" s="22"/>
      <c r="P391" s="22"/>
      <c r="Q391" s="42"/>
      <c r="R391" s="39"/>
      <c r="S391" s="39"/>
      <c r="T391" s="39"/>
      <c r="U391" s="321"/>
      <c r="V391" s="330"/>
      <c r="W391" s="317" t="str">
        <f t="shared" si="200"/>
        <v>0</v>
      </c>
      <c r="X391" s="101"/>
      <c r="Y391" s="40"/>
      <c r="Z391" s="41"/>
      <c r="AA391" s="40"/>
      <c r="AB391" s="40"/>
      <c r="AC391" s="40"/>
      <c r="AD391" s="40" t="str">
        <f t="shared" si="217"/>
        <v/>
      </c>
      <c r="AE391" s="186"/>
      <c r="AF391" s="106" t="str">
        <f t="shared" si="216"/>
        <v>0</v>
      </c>
      <c r="AG391" s="99">
        <f t="shared" si="212"/>
        <v>0</v>
      </c>
      <c r="AH391" s="105" t="str">
        <f t="shared" si="213"/>
        <v>0</v>
      </c>
      <c r="AI391" s="106" t="str">
        <f t="shared" si="201"/>
        <v>0</v>
      </c>
      <c r="AJ391" s="99" t="str">
        <f t="shared" si="202"/>
        <v/>
      </c>
      <c r="AK391" s="1" t="str">
        <f t="shared" si="203"/>
        <v/>
      </c>
      <c r="AL391" s="1" t="str">
        <f t="shared" si="204"/>
        <v/>
      </c>
      <c r="AM391" s="1" t="str">
        <f t="shared" si="205"/>
        <v/>
      </c>
      <c r="AN391" s="164" t="str">
        <f t="shared" si="206"/>
        <v/>
      </c>
      <c r="AO391" s="337">
        <f t="shared" si="207"/>
        <v>0</v>
      </c>
      <c r="AP391" s="259"/>
      <c r="AQ391" s="273">
        <f t="shared" si="208"/>
        <v>0</v>
      </c>
      <c r="DF391" s="104">
        <f t="shared" si="219"/>
        <v>0</v>
      </c>
      <c r="DG391" s="39" t="str">
        <f t="shared" si="214"/>
        <v/>
      </c>
      <c r="DH391" s="39" t="str">
        <f t="shared" si="215"/>
        <v/>
      </c>
      <c r="DJ391" s="98">
        <f t="shared" si="218"/>
        <v>0</v>
      </c>
      <c r="DK391" s="93" t="e">
        <f>VLOOKUP(H391,'PORT PRODUCTIVITY 1'!$A$25:$G$83,2,FALSE)</f>
        <v>#N/A</v>
      </c>
      <c r="DL391" s="97" t="str">
        <f t="shared" si="190"/>
        <v/>
      </c>
      <c r="DM391" s="97" t="str">
        <f t="shared" si="191"/>
        <v/>
      </c>
      <c r="DN391" s="97" t="str">
        <f t="shared" si="192"/>
        <v/>
      </c>
      <c r="DO391" s="97" t="str">
        <f t="shared" si="193"/>
        <v/>
      </c>
      <c r="DP391" s="94" t="e">
        <f>VLOOKUP(H391,'PORT PRODUCTIVITY 1'!$A$25:$G$83,3,FALSE)</f>
        <v>#N/A</v>
      </c>
      <c r="DQ391" s="276" t="str">
        <f t="shared" si="194"/>
        <v/>
      </c>
      <c r="DR391" s="276" t="str">
        <f t="shared" si="195"/>
        <v/>
      </c>
      <c r="DS391" s="276" t="str">
        <f t="shared" si="196"/>
        <v/>
      </c>
      <c r="DT391" s="276" t="str">
        <f t="shared" si="197"/>
        <v/>
      </c>
      <c r="DU391" s="276" t="str">
        <f t="shared" si="198"/>
        <v/>
      </c>
      <c r="DV391" s="276" t="str">
        <f t="shared" si="199"/>
        <v/>
      </c>
      <c r="DW391" s="277" t="str">
        <f t="shared" si="220"/>
        <v/>
      </c>
      <c r="DX391" s="278" t="str">
        <f t="shared" si="221"/>
        <v>0</v>
      </c>
      <c r="DY391" s="279" t="str">
        <f t="shared" si="222"/>
        <v>0</v>
      </c>
      <c r="DZ391" s="280" t="str">
        <f t="shared" si="223"/>
        <v/>
      </c>
      <c r="EA391" s="335">
        <f t="shared" si="209"/>
        <v>0</v>
      </c>
      <c r="EB391" s="335">
        <f t="shared" si="210"/>
        <v>0</v>
      </c>
      <c r="EC391" s="335">
        <f t="shared" si="211"/>
        <v>0</v>
      </c>
    </row>
    <row r="392" spans="2:133" ht="27.75" customHeight="1" thickBot="1">
      <c r="B392" s="39"/>
      <c r="C392" s="146"/>
      <c r="D392" s="57"/>
      <c r="E392" s="43"/>
      <c r="F392" s="74"/>
      <c r="G392" s="147"/>
      <c r="H392" s="39"/>
      <c r="I392" s="37"/>
      <c r="J392" s="37"/>
      <c r="K392" s="37"/>
      <c r="L392" s="37"/>
      <c r="M392" s="37"/>
      <c r="N392" s="37"/>
      <c r="O392" s="22"/>
      <c r="P392" s="22"/>
      <c r="Q392" s="42"/>
      <c r="R392" s="39"/>
      <c r="S392" s="39"/>
      <c r="T392" s="39"/>
      <c r="U392" s="321"/>
      <c r="V392" s="330"/>
      <c r="W392" s="317" t="str">
        <f t="shared" si="200"/>
        <v>0</v>
      </c>
      <c r="X392" s="101"/>
      <c r="Y392" s="40"/>
      <c r="Z392" s="41"/>
      <c r="AA392" s="40"/>
      <c r="AB392" s="40"/>
      <c r="AC392" s="40"/>
      <c r="AD392" s="40" t="str">
        <f t="shared" si="217"/>
        <v/>
      </c>
      <c r="AE392" s="186"/>
      <c r="AF392" s="106" t="str">
        <f t="shared" si="216"/>
        <v>0</v>
      </c>
      <c r="AG392" s="99">
        <f t="shared" si="212"/>
        <v>0</v>
      </c>
      <c r="AH392" s="105" t="str">
        <f t="shared" si="213"/>
        <v>0</v>
      </c>
      <c r="AI392" s="106" t="str">
        <f t="shared" si="201"/>
        <v>0</v>
      </c>
      <c r="AJ392" s="99" t="str">
        <f t="shared" si="202"/>
        <v/>
      </c>
      <c r="AK392" s="1" t="str">
        <f t="shared" si="203"/>
        <v/>
      </c>
      <c r="AL392" s="1" t="str">
        <f t="shared" si="204"/>
        <v/>
      </c>
      <c r="AM392" s="1" t="str">
        <f t="shared" si="205"/>
        <v/>
      </c>
      <c r="AN392" s="164" t="str">
        <f t="shared" si="206"/>
        <v/>
      </c>
      <c r="AO392" s="337">
        <f t="shared" si="207"/>
        <v>0</v>
      </c>
      <c r="AP392" s="259"/>
      <c r="AQ392" s="273">
        <f t="shared" si="208"/>
        <v>0</v>
      </c>
      <c r="DF392" s="104">
        <f t="shared" si="219"/>
        <v>0</v>
      </c>
      <c r="DG392" s="39" t="str">
        <f t="shared" si="214"/>
        <v/>
      </c>
      <c r="DH392" s="39" t="str">
        <f t="shared" si="215"/>
        <v/>
      </c>
      <c r="DJ392" s="98">
        <f t="shared" si="218"/>
        <v>0</v>
      </c>
      <c r="DK392" s="93" t="e">
        <f>VLOOKUP(H392,'PORT PRODUCTIVITY 1'!$A$25:$G$83,2,FALSE)</f>
        <v>#N/A</v>
      </c>
      <c r="DL392" s="97" t="str">
        <f t="shared" si="190"/>
        <v/>
      </c>
      <c r="DM392" s="97" t="str">
        <f t="shared" si="191"/>
        <v/>
      </c>
      <c r="DN392" s="97" t="str">
        <f t="shared" si="192"/>
        <v/>
      </c>
      <c r="DO392" s="97" t="str">
        <f t="shared" si="193"/>
        <v/>
      </c>
      <c r="DP392" s="94" t="e">
        <f>VLOOKUP(H392,'PORT PRODUCTIVITY 1'!$A$25:$G$83,3,FALSE)</f>
        <v>#N/A</v>
      </c>
      <c r="DQ392" s="276" t="str">
        <f t="shared" si="194"/>
        <v/>
      </c>
      <c r="DR392" s="276" t="str">
        <f t="shared" si="195"/>
        <v/>
      </c>
      <c r="DS392" s="276" t="str">
        <f t="shared" si="196"/>
        <v/>
      </c>
      <c r="DT392" s="276" t="str">
        <f t="shared" si="197"/>
        <v/>
      </c>
      <c r="DU392" s="276" t="str">
        <f t="shared" si="198"/>
        <v/>
      </c>
      <c r="DV392" s="276" t="str">
        <f t="shared" si="199"/>
        <v/>
      </c>
      <c r="DW392" s="277" t="str">
        <f t="shared" si="220"/>
        <v/>
      </c>
      <c r="DX392" s="278" t="str">
        <f t="shared" si="221"/>
        <v>0</v>
      </c>
      <c r="DY392" s="279" t="str">
        <f t="shared" si="222"/>
        <v>0</v>
      </c>
      <c r="DZ392" s="280" t="str">
        <f t="shared" si="223"/>
        <v/>
      </c>
      <c r="EA392" s="335">
        <f t="shared" si="209"/>
        <v>0</v>
      </c>
      <c r="EB392" s="335">
        <f t="shared" si="210"/>
        <v>0</v>
      </c>
      <c r="EC392" s="335">
        <f t="shared" si="211"/>
        <v>0</v>
      </c>
    </row>
    <row r="393" spans="2:133" ht="27.75" customHeight="1" thickBot="1">
      <c r="B393" s="39"/>
      <c r="C393" s="146"/>
      <c r="D393" s="57"/>
      <c r="E393" s="43"/>
      <c r="F393" s="74"/>
      <c r="G393" s="147"/>
      <c r="H393" s="39"/>
      <c r="I393" s="37"/>
      <c r="J393" s="37"/>
      <c r="K393" s="37"/>
      <c r="L393" s="37"/>
      <c r="M393" s="37"/>
      <c r="N393" s="37"/>
      <c r="O393" s="22"/>
      <c r="P393" s="22"/>
      <c r="Q393" s="42"/>
      <c r="R393" s="39"/>
      <c r="S393" s="39"/>
      <c r="T393" s="39"/>
      <c r="U393" s="321"/>
      <c r="V393" s="330"/>
      <c r="W393" s="317" t="str">
        <f t="shared" si="200"/>
        <v>0</v>
      </c>
      <c r="X393" s="101"/>
      <c r="Y393" s="40"/>
      <c r="Z393" s="41"/>
      <c r="AA393" s="40"/>
      <c r="AB393" s="40"/>
      <c r="AC393" s="40"/>
      <c r="AD393" s="40" t="str">
        <f t="shared" si="217"/>
        <v/>
      </c>
      <c r="AE393" s="186"/>
      <c r="AF393" s="106" t="str">
        <f t="shared" si="216"/>
        <v>0</v>
      </c>
      <c r="AG393" s="99">
        <f t="shared" si="212"/>
        <v>0</v>
      </c>
      <c r="AH393" s="105" t="str">
        <f t="shared" si="213"/>
        <v>0</v>
      </c>
      <c r="AI393" s="106" t="str">
        <f t="shared" si="201"/>
        <v>0</v>
      </c>
      <c r="AJ393" s="99" t="str">
        <f t="shared" si="202"/>
        <v/>
      </c>
      <c r="AK393" s="1" t="str">
        <f t="shared" si="203"/>
        <v/>
      </c>
      <c r="AL393" s="1" t="str">
        <f t="shared" si="204"/>
        <v/>
      </c>
      <c r="AM393" s="1" t="str">
        <f t="shared" si="205"/>
        <v/>
      </c>
      <c r="AN393" s="164" t="str">
        <f t="shared" si="206"/>
        <v/>
      </c>
      <c r="AO393" s="337">
        <f t="shared" si="207"/>
        <v>0</v>
      </c>
      <c r="AP393" s="259"/>
      <c r="AQ393" s="273">
        <f t="shared" si="208"/>
        <v>0</v>
      </c>
      <c r="DF393" s="104">
        <f t="shared" si="219"/>
        <v>0</v>
      </c>
      <c r="DG393" s="39" t="str">
        <f t="shared" si="214"/>
        <v/>
      </c>
      <c r="DH393" s="39" t="str">
        <f t="shared" si="215"/>
        <v/>
      </c>
      <c r="DJ393" s="98">
        <f t="shared" si="218"/>
        <v>0</v>
      </c>
      <c r="DK393" s="93" t="e">
        <f>VLOOKUP(H393,'PORT PRODUCTIVITY 1'!$A$25:$G$83,2,FALSE)</f>
        <v>#N/A</v>
      </c>
      <c r="DL393" s="97" t="str">
        <f t="shared" ref="DL393:DL456" si="224">IF(S393=0,"",(X393/$DK393))</f>
        <v/>
      </c>
      <c r="DM393" s="97" t="str">
        <f t="shared" ref="DM393:DM456" si="225">IF(T393=0,"",(Y393/$DK393))</f>
        <v/>
      </c>
      <c r="DN393" s="97" t="str">
        <f t="shared" ref="DN393:DN456" si="226">IF(U393=0,"",(Z393/$DK393))</f>
        <v/>
      </c>
      <c r="DO393" s="97" t="str">
        <f t="shared" ref="DO393:DO456" si="227">IF(V393=0,"",(AA393/$DK393))</f>
        <v/>
      </c>
      <c r="DP393" s="94" t="e">
        <f>VLOOKUP(H393,'PORT PRODUCTIVITY 1'!$A$25:$G$83,3,FALSE)</f>
        <v>#N/A</v>
      </c>
      <c r="DQ393" s="276" t="str">
        <f t="shared" ref="DQ393:DQ456" si="228">IF(X393=0,"",(X393/$DP393))</f>
        <v/>
      </c>
      <c r="DR393" s="276" t="str">
        <f t="shared" ref="DR393:DR456" si="229">IF(Y393=0,"",(Y393/$DP393))</f>
        <v/>
      </c>
      <c r="DS393" s="276" t="str">
        <f t="shared" ref="DS393:DS456" si="230">IF(Z393=0,"",(Z393/$DP393))</f>
        <v/>
      </c>
      <c r="DT393" s="276" t="str">
        <f t="shared" ref="DT393:DT456" si="231">IF(AA393=0,"",(AA393/$DP393))</f>
        <v/>
      </c>
      <c r="DU393" s="276" t="str">
        <f t="shared" ref="DU393:DU456" si="232">IF(AB393=0,"",(AB393/$DP393))</f>
        <v/>
      </c>
      <c r="DV393" s="276" t="str">
        <f t="shared" ref="DV393:DV456" si="233">IF(AC393=0,"",(AC393/$DP393))</f>
        <v/>
      </c>
      <c r="DW393" s="277" t="str">
        <f t="shared" si="220"/>
        <v/>
      </c>
      <c r="DX393" s="278" t="str">
        <f t="shared" si="221"/>
        <v>0</v>
      </c>
      <c r="DY393" s="279" t="str">
        <f t="shared" si="222"/>
        <v>0</v>
      </c>
      <c r="DZ393" s="280" t="str">
        <f t="shared" si="223"/>
        <v/>
      </c>
      <c r="EA393" s="335">
        <f t="shared" si="209"/>
        <v>0</v>
      </c>
      <c r="EB393" s="335">
        <f t="shared" si="210"/>
        <v>0</v>
      </c>
      <c r="EC393" s="335">
        <f t="shared" si="211"/>
        <v>0</v>
      </c>
    </row>
    <row r="394" spans="2:133" ht="27.75" customHeight="1" thickBot="1">
      <c r="B394" s="39"/>
      <c r="C394" s="146"/>
      <c r="D394" s="57"/>
      <c r="E394" s="43"/>
      <c r="F394" s="74"/>
      <c r="G394" s="147"/>
      <c r="H394" s="39"/>
      <c r="I394" s="37"/>
      <c r="J394" s="37"/>
      <c r="K394" s="37"/>
      <c r="L394" s="37"/>
      <c r="M394" s="37"/>
      <c r="N394" s="37"/>
      <c r="O394" s="22"/>
      <c r="P394" s="22"/>
      <c r="Q394" s="42"/>
      <c r="R394" s="39"/>
      <c r="S394" s="39"/>
      <c r="T394" s="39"/>
      <c r="U394" s="321"/>
      <c r="V394" s="330"/>
      <c r="W394" s="317" t="str">
        <f t="shared" ref="W394:W457" si="234">IFERROR(IF(OR(G394="15A CRX",G394="84K ECUBEX"),(STDEV(S394:U394)/100), IF(G394="84A SPONDYLUS",(STDEV(S394:T394)/100),(STDEV(S394:V394)/100))),"0")</f>
        <v>0</v>
      </c>
      <c r="X394" s="101"/>
      <c r="Y394" s="40"/>
      <c r="Z394" s="41"/>
      <c r="AA394" s="40"/>
      <c r="AB394" s="40"/>
      <c r="AC394" s="40"/>
      <c r="AD394" s="40" t="str">
        <f t="shared" si="217"/>
        <v/>
      </c>
      <c r="AE394" s="186"/>
      <c r="AF394" s="106" t="str">
        <f t="shared" si="216"/>
        <v>0</v>
      </c>
      <c r="AG394" s="99">
        <f t="shared" si="212"/>
        <v>0</v>
      </c>
      <c r="AH394" s="105" t="str">
        <f t="shared" si="213"/>
        <v>0</v>
      </c>
      <c r="AI394" s="106" t="str">
        <f t="shared" ref="AI394:AI457" si="235">IF(DF394=2,"S&amp;S",IF(DG394=1,W394,IF(DH394=1,AF394,"0")))</f>
        <v>0</v>
      </c>
      <c r="AJ394" s="99" t="str">
        <f t="shared" ref="AJ394:AJ457" si="236">IF(AI394="0","",IF(AI394&gt;15%,1,0))</f>
        <v/>
      </c>
      <c r="AK394" s="1" t="str">
        <f t="shared" ref="AK394:AK457" si="237">IF(AI394="0","",IF(AJ394=1,0,IF(AI394&gt;10%,1,0)))</f>
        <v/>
      </c>
      <c r="AL394" s="1" t="str">
        <f t="shared" ref="AL394:AL457" si="238">IF(AI394="0","",IF(AJ394=1,0,IF(AK394=1,0,IF(AI394&gt;5%,1,0))))</f>
        <v/>
      </c>
      <c r="AM394" s="1" t="str">
        <f t="shared" ref="AM394:AM457" si="239">IF(AI394="0","",IF(AJ394=1,0,IF(AK394=1,0,IF(AL394=1,0,IF(AI394&gt;=0%,1,0)))))</f>
        <v/>
      </c>
      <c r="AN394" s="164" t="str">
        <f t="shared" ref="AN394:AN457" si="240">IF(AG394=0,"",IF(AQ394=2,"SHIP &amp; SHORE CRANE",IF(AJ394=1,"PLS INSERT COMMENT",IF(AK394=1,"CAN YOU IMPROVE IT?",IF(AL394=1,"GOOD JOB &amp; HOW GET BETTER?",IF(AM394=1,"EXCELENT-BE CONSISTENT AND SHARE BEST PRACTICES","SINGLE CRANE"))))))</f>
        <v/>
      </c>
      <c r="AO394" s="337">
        <f t="shared" ref="AO394:AO457" si="241">IFERROR(EC394,"")</f>
        <v>0</v>
      </c>
      <c r="AP394" s="259"/>
      <c r="AQ394" s="273">
        <f t="shared" ref="AQ394:AQ457" si="242">DF394</f>
        <v>0</v>
      </c>
      <c r="DF394" s="104">
        <f t="shared" si="219"/>
        <v>0</v>
      </c>
      <c r="DG394" s="39" t="str">
        <f t="shared" si="214"/>
        <v/>
      </c>
      <c r="DH394" s="39" t="str">
        <f t="shared" si="215"/>
        <v/>
      </c>
      <c r="DJ394" s="98">
        <f t="shared" si="218"/>
        <v>0</v>
      </c>
      <c r="DK394" s="93" t="e">
        <f>VLOOKUP(H394,'PORT PRODUCTIVITY 1'!$A$25:$G$83,2,FALSE)</f>
        <v>#N/A</v>
      </c>
      <c r="DL394" s="97" t="str">
        <f t="shared" si="224"/>
        <v/>
      </c>
      <c r="DM394" s="97" t="str">
        <f t="shared" si="225"/>
        <v/>
      </c>
      <c r="DN394" s="97" t="str">
        <f t="shared" si="226"/>
        <v/>
      </c>
      <c r="DO394" s="97" t="str">
        <f t="shared" si="227"/>
        <v/>
      </c>
      <c r="DP394" s="94" t="e">
        <f>VLOOKUP(H394,'PORT PRODUCTIVITY 1'!$A$25:$G$83,3,FALSE)</f>
        <v>#N/A</v>
      </c>
      <c r="DQ394" s="276" t="str">
        <f t="shared" si="228"/>
        <v/>
      </c>
      <c r="DR394" s="276" t="str">
        <f t="shared" si="229"/>
        <v/>
      </c>
      <c r="DS394" s="276" t="str">
        <f t="shared" si="230"/>
        <v/>
      </c>
      <c r="DT394" s="276" t="str">
        <f t="shared" si="231"/>
        <v/>
      </c>
      <c r="DU394" s="276" t="str">
        <f t="shared" si="232"/>
        <v/>
      </c>
      <c r="DV394" s="276" t="str">
        <f t="shared" si="233"/>
        <v/>
      </c>
      <c r="DW394" s="277" t="str">
        <f t="shared" si="220"/>
        <v/>
      </c>
      <c r="DX394" s="278" t="str">
        <f t="shared" si="221"/>
        <v>0</v>
      </c>
      <c r="DY394" s="279" t="str">
        <f t="shared" si="222"/>
        <v>0</v>
      </c>
      <c r="DZ394" s="280" t="str">
        <f t="shared" si="223"/>
        <v/>
      </c>
      <c r="EA394" s="335">
        <f t="shared" ref="EA394:EA457" si="243">MAX(DL394:DO394,DQ394:DV394)</f>
        <v>0</v>
      </c>
      <c r="EB394" s="335">
        <f t="shared" ref="EB394:EB457" si="244">MIN(DL394:DO394,DQ394:DV394)</f>
        <v>0</v>
      </c>
      <c r="EC394" s="335">
        <f t="shared" ref="EC394:EC457" si="245">EA394-EB394</f>
        <v>0</v>
      </c>
    </row>
    <row r="395" spans="2:133" ht="27.75" customHeight="1" thickBot="1">
      <c r="B395" s="39"/>
      <c r="C395" s="146"/>
      <c r="D395" s="57"/>
      <c r="E395" s="43"/>
      <c r="F395" s="74"/>
      <c r="G395" s="147"/>
      <c r="H395" s="39"/>
      <c r="I395" s="37"/>
      <c r="J395" s="37"/>
      <c r="K395" s="37"/>
      <c r="L395" s="37"/>
      <c r="M395" s="37"/>
      <c r="N395" s="37"/>
      <c r="O395" s="22"/>
      <c r="P395" s="22"/>
      <c r="Q395" s="42"/>
      <c r="R395" s="39"/>
      <c r="S395" s="39"/>
      <c r="T395" s="39"/>
      <c r="U395" s="321"/>
      <c r="V395" s="330"/>
      <c r="W395" s="317" t="str">
        <f t="shared" si="234"/>
        <v>0</v>
      </c>
      <c r="X395" s="101"/>
      <c r="Y395" s="40"/>
      <c r="Z395" s="41"/>
      <c r="AA395" s="40"/>
      <c r="AB395" s="40"/>
      <c r="AC395" s="40"/>
      <c r="AD395" s="40" t="str">
        <f t="shared" si="217"/>
        <v/>
      </c>
      <c r="AE395" s="186"/>
      <c r="AF395" s="106" t="str">
        <f t="shared" si="216"/>
        <v>0</v>
      </c>
      <c r="AG395" s="99">
        <f t="shared" si="212"/>
        <v>0</v>
      </c>
      <c r="AH395" s="105" t="str">
        <f t="shared" si="213"/>
        <v>0</v>
      </c>
      <c r="AI395" s="106" t="str">
        <f t="shared" si="235"/>
        <v>0</v>
      </c>
      <c r="AJ395" s="99" t="str">
        <f t="shared" si="236"/>
        <v/>
      </c>
      <c r="AK395" s="1" t="str">
        <f t="shared" si="237"/>
        <v/>
      </c>
      <c r="AL395" s="1" t="str">
        <f t="shared" si="238"/>
        <v/>
      </c>
      <c r="AM395" s="1" t="str">
        <f t="shared" si="239"/>
        <v/>
      </c>
      <c r="AN395" s="164" t="str">
        <f t="shared" si="240"/>
        <v/>
      </c>
      <c r="AO395" s="337">
        <f t="shared" si="241"/>
        <v>0</v>
      </c>
      <c r="AP395" s="259"/>
      <c r="AQ395" s="273">
        <f t="shared" si="242"/>
        <v>0</v>
      </c>
      <c r="DF395" s="104">
        <f t="shared" si="219"/>
        <v>0</v>
      </c>
      <c r="DG395" s="39" t="str">
        <f t="shared" si="214"/>
        <v/>
      </c>
      <c r="DH395" s="39" t="str">
        <f t="shared" si="215"/>
        <v/>
      </c>
      <c r="DJ395" s="98">
        <f t="shared" si="218"/>
        <v>0</v>
      </c>
      <c r="DK395" s="93" t="e">
        <f>VLOOKUP(H395,'PORT PRODUCTIVITY 1'!$A$25:$G$83,2,FALSE)</f>
        <v>#N/A</v>
      </c>
      <c r="DL395" s="97" t="str">
        <f t="shared" si="224"/>
        <v/>
      </c>
      <c r="DM395" s="97" t="str">
        <f t="shared" si="225"/>
        <v/>
      </c>
      <c r="DN395" s="97" t="str">
        <f t="shared" si="226"/>
        <v/>
      </c>
      <c r="DO395" s="97" t="str">
        <f t="shared" si="227"/>
        <v/>
      </c>
      <c r="DP395" s="94" t="e">
        <f>VLOOKUP(H395,'PORT PRODUCTIVITY 1'!$A$25:$G$83,3,FALSE)</f>
        <v>#N/A</v>
      </c>
      <c r="DQ395" s="276" t="str">
        <f t="shared" si="228"/>
        <v/>
      </c>
      <c r="DR395" s="276" t="str">
        <f t="shared" si="229"/>
        <v/>
      </c>
      <c r="DS395" s="276" t="str">
        <f t="shared" si="230"/>
        <v/>
      </c>
      <c r="DT395" s="276" t="str">
        <f t="shared" si="231"/>
        <v/>
      </c>
      <c r="DU395" s="276" t="str">
        <f t="shared" si="232"/>
        <v/>
      </c>
      <c r="DV395" s="276" t="str">
        <f t="shared" si="233"/>
        <v/>
      </c>
      <c r="DW395" s="277" t="str">
        <f t="shared" si="220"/>
        <v/>
      </c>
      <c r="DX395" s="278" t="str">
        <f t="shared" si="221"/>
        <v>0</v>
      </c>
      <c r="DY395" s="279" t="str">
        <f t="shared" si="222"/>
        <v>0</v>
      </c>
      <c r="DZ395" s="280" t="str">
        <f t="shared" si="223"/>
        <v/>
      </c>
      <c r="EA395" s="335">
        <f t="shared" si="243"/>
        <v>0</v>
      </c>
      <c r="EB395" s="335">
        <f t="shared" si="244"/>
        <v>0</v>
      </c>
      <c r="EC395" s="335">
        <f t="shared" si="245"/>
        <v>0</v>
      </c>
    </row>
    <row r="396" spans="2:133" ht="27.75" customHeight="1" thickBot="1">
      <c r="B396" s="39"/>
      <c r="C396" s="146"/>
      <c r="D396" s="57"/>
      <c r="E396" s="43"/>
      <c r="F396" s="74"/>
      <c r="G396" s="147"/>
      <c r="H396" s="39"/>
      <c r="I396" s="37"/>
      <c r="J396" s="37"/>
      <c r="K396" s="37"/>
      <c r="L396" s="37"/>
      <c r="M396" s="37"/>
      <c r="N396" s="37"/>
      <c r="O396" s="22"/>
      <c r="P396" s="22"/>
      <c r="Q396" s="42"/>
      <c r="R396" s="39"/>
      <c r="S396" s="39"/>
      <c r="T396" s="39"/>
      <c r="U396" s="321"/>
      <c r="V396" s="330"/>
      <c r="W396" s="317" t="str">
        <f t="shared" si="234"/>
        <v>0</v>
      </c>
      <c r="X396" s="101"/>
      <c r="Y396" s="40"/>
      <c r="Z396" s="41"/>
      <c r="AA396" s="40"/>
      <c r="AB396" s="40"/>
      <c r="AC396" s="40"/>
      <c r="AD396" s="40" t="str">
        <f t="shared" si="217"/>
        <v/>
      </c>
      <c r="AE396" s="186"/>
      <c r="AF396" s="106" t="str">
        <f t="shared" si="216"/>
        <v>0</v>
      </c>
      <c r="AG396" s="99">
        <f t="shared" si="212"/>
        <v>0</v>
      </c>
      <c r="AH396" s="105" t="str">
        <f t="shared" si="213"/>
        <v>0</v>
      </c>
      <c r="AI396" s="106" t="str">
        <f t="shared" si="235"/>
        <v>0</v>
      </c>
      <c r="AJ396" s="99" t="str">
        <f t="shared" si="236"/>
        <v/>
      </c>
      <c r="AK396" s="1" t="str">
        <f t="shared" si="237"/>
        <v/>
      </c>
      <c r="AL396" s="1" t="str">
        <f t="shared" si="238"/>
        <v/>
      </c>
      <c r="AM396" s="1" t="str">
        <f t="shared" si="239"/>
        <v/>
      </c>
      <c r="AN396" s="164" t="str">
        <f t="shared" si="240"/>
        <v/>
      </c>
      <c r="AO396" s="337">
        <f t="shared" si="241"/>
        <v>0</v>
      </c>
      <c r="AP396" s="259"/>
      <c r="AQ396" s="273">
        <f t="shared" si="242"/>
        <v>0</v>
      </c>
      <c r="DF396" s="104">
        <f t="shared" si="219"/>
        <v>0</v>
      </c>
      <c r="DG396" s="39" t="str">
        <f t="shared" si="214"/>
        <v/>
      </c>
      <c r="DH396" s="39" t="str">
        <f t="shared" si="215"/>
        <v/>
      </c>
      <c r="DJ396" s="98">
        <f t="shared" si="218"/>
        <v>0</v>
      </c>
      <c r="DK396" s="93" t="e">
        <f>VLOOKUP(H396,'PORT PRODUCTIVITY 1'!$A$25:$G$83,2,FALSE)</f>
        <v>#N/A</v>
      </c>
      <c r="DL396" s="97" t="str">
        <f t="shared" si="224"/>
        <v/>
      </c>
      <c r="DM396" s="97" t="str">
        <f t="shared" si="225"/>
        <v/>
      </c>
      <c r="DN396" s="97" t="str">
        <f t="shared" si="226"/>
        <v/>
      </c>
      <c r="DO396" s="97" t="str">
        <f t="shared" si="227"/>
        <v/>
      </c>
      <c r="DP396" s="94" t="e">
        <f>VLOOKUP(H396,'PORT PRODUCTIVITY 1'!$A$25:$G$83,3,FALSE)</f>
        <v>#N/A</v>
      </c>
      <c r="DQ396" s="276" t="str">
        <f t="shared" si="228"/>
        <v/>
      </c>
      <c r="DR396" s="276" t="str">
        <f t="shared" si="229"/>
        <v/>
      </c>
      <c r="DS396" s="276" t="str">
        <f t="shared" si="230"/>
        <v/>
      </c>
      <c r="DT396" s="276" t="str">
        <f t="shared" si="231"/>
        <v/>
      </c>
      <c r="DU396" s="276" t="str">
        <f t="shared" si="232"/>
        <v/>
      </c>
      <c r="DV396" s="276" t="str">
        <f t="shared" si="233"/>
        <v/>
      </c>
      <c r="DW396" s="277" t="str">
        <f t="shared" si="220"/>
        <v/>
      </c>
      <c r="DX396" s="278" t="str">
        <f t="shared" si="221"/>
        <v>0</v>
      </c>
      <c r="DY396" s="279" t="str">
        <f t="shared" si="222"/>
        <v>0</v>
      </c>
      <c r="DZ396" s="280" t="str">
        <f t="shared" si="223"/>
        <v/>
      </c>
      <c r="EA396" s="335">
        <f t="shared" si="243"/>
        <v>0</v>
      </c>
      <c r="EB396" s="335">
        <f t="shared" si="244"/>
        <v>0</v>
      </c>
      <c r="EC396" s="335">
        <f t="shared" si="245"/>
        <v>0</v>
      </c>
    </row>
    <row r="397" spans="2:133" ht="27.75" customHeight="1" thickBot="1">
      <c r="B397" s="39"/>
      <c r="C397" s="146"/>
      <c r="D397" s="57"/>
      <c r="E397" s="43"/>
      <c r="F397" s="74"/>
      <c r="G397" s="147"/>
      <c r="H397" s="39"/>
      <c r="I397" s="37"/>
      <c r="J397" s="37"/>
      <c r="K397" s="37"/>
      <c r="L397" s="37"/>
      <c r="M397" s="37"/>
      <c r="N397" s="37"/>
      <c r="O397" s="22"/>
      <c r="P397" s="22"/>
      <c r="Q397" s="42"/>
      <c r="R397" s="39"/>
      <c r="S397" s="39"/>
      <c r="T397" s="39"/>
      <c r="U397" s="321"/>
      <c r="V397" s="330"/>
      <c r="W397" s="317" t="str">
        <f t="shared" si="234"/>
        <v>0</v>
      </c>
      <c r="X397" s="101"/>
      <c r="Y397" s="40"/>
      <c r="Z397" s="41"/>
      <c r="AA397" s="40"/>
      <c r="AB397" s="40"/>
      <c r="AC397" s="40"/>
      <c r="AD397" s="40" t="str">
        <f t="shared" si="217"/>
        <v/>
      </c>
      <c r="AE397" s="186"/>
      <c r="AF397" s="106" t="str">
        <f t="shared" si="216"/>
        <v>0</v>
      </c>
      <c r="AG397" s="99">
        <f t="shared" si="212"/>
        <v>0</v>
      </c>
      <c r="AH397" s="105" t="str">
        <f t="shared" si="213"/>
        <v>0</v>
      </c>
      <c r="AI397" s="106" t="str">
        <f t="shared" si="235"/>
        <v>0</v>
      </c>
      <c r="AJ397" s="99" t="str">
        <f t="shared" si="236"/>
        <v/>
      </c>
      <c r="AK397" s="1" t="str">
        <f t="shared" si="237"/>
        <v/>
      </c>
      <c r="AL397" s="1" t="str">
        <f t="shared" si="238"/>
        <v/>
      </c>
      <c r="AM397" s="1" t="str">
        <f t="shared" si="239"/>
        <v/>
      </c>
      <c r="AN397" s="164" t="str">
        <f t="shared" si="240"/>
        <v/>
      </c>
      <c r="AO397" s="337">
        <f t="shared" si="241"/>
        <v>0</v>
      </c>
      <c r="AP397" s="259"/>
      <c r="AQ397" s="273">
        <f t="shared" si="242"/>
        <v>0</v>
      </c>
      <c r="DF397" s="104">
        <f t="shared" si="219"/>
        <v>0</v>
      </c>
      <c r="DG397" s="39" t="str">
        <f t="shared" si="214"/>
        <v/>
      </c>
      <c r="DH397" s="39" t="str">
        <f t="shared" si="215"/>
        <v/>
      </c>
      <c r="DJ397" s="98">
        <f t="shared" si="218"/>
        <v>0</v>
      </c>
      <c r="DK397" s="93" t="e">
        <f>VLOOKUP(H397,'PORT PRODUCTIVITY 1'!$A$25:$G$83,2,FALSE)</f>
        <v>#N/A</v>
      </c>
      <c r="DL397" s="97" t="str">
        <f t="shared" si="224"/>
        <v/>
      </c>
      <c r="DM397" s="97" t="str">
        <f t="shared" si="225"/>
        <v/>
      </c>
      <c r="DN397" s="97" t="str">
        <f t="shared" si="226"/>
        <v/>
      </c>
      <c r="DO397" s="97" t="str">
        <f t="shared" si="227"/>
        <v/>
      </c>
      <c r="DP397" s="94" t="e">
        <f>VLOOKUP(H397,'PORT PRODUCTIVITY 1'!$A$25:$G$83,3,FALSE)</f>
        <v>#N/A</v>
      </c>
      <c r="DQ397" s="276" t="str">
        <f t="shared" si="228"/>
        <v/>
      </c>
      <c r="DR397" s="276" t="str">
        <f t="shared" si="229"/>
        <v/>
      </c>
      <c r="DS397" s="276" t="str">
        <f t="shared" si="230"/>
        <v/>
      </c>
      <c r="DT397" s="276" t="str">
        <f t="shared" si="231"/>
        <v/>
      </c>
      <c r="DU397" s="276" t="str">
        <f t="shared" si="232"/>
        <v/>
      </c>
      <c r="DV397" s="276" t="str">
        <f t="shared" si="233"/>
        <v/>
      </c>
      <c r="DW397" s="277" t="str">
        <f t="shared" si="220"/>
        <v/>
      </c>
      <c r="DX397" s="278" t="str">
        <f t="shared" si="221"/>
        <v>0</v>
      </c>
      <c r="DY397" s="279" t="str">
        <f t="shared" si="222"/>
        <v>0</v>
      </c>
      <c r="DZ397" s="280" t="str">
        <f t="shared" si="223"/>
        <v/>
      </c>
      <c r="EA397" s="335">
        <f t="shared" si="243"/>
        <v>0</v>
      </c>
      <c r="EB397" s="335">
        <f t="shared" si="244"/>
        <v>0</v>
      </c>
      <c r="EC397" s="335">
        <f t="shared" si="245"/>
        <v>0</v>
      </c>
    </row>
    <row r="398" spans="2:133" ht="27.75" customHeight="1" thickBot="1">
      <c r="B398" s="39"/>
      <c r="C398" s="146"/>
      <c r="D398" s="57"/>
      <c r="E398" s="43"/>
      <c r="F398" s="74"/>
      <c r="G398" s="147"/>
      <c r="H398" s="39"/>
      <c r="I398" s="37"/>
      <c r="J398" s="37"/>
      <c r="K398" s="37"/>
      <c r="L398" s="37"/>
      <c r="M398" s="37"/>
      <c r="N398" s="37"/>
      <c r="O398" s="22"/>
      <c r="P398" s="22"/>
      <c r="Q398" s="42"/>
      <c r="R398" s="39"/>
      <c r="S398" s="39"/>
      <c r="T398" s="39"/>
      <c r="U398" s="321"/>
      <c r="V398" s="330"/>
      <c r="W398" s="317" t="str">
        <f t="shared" si="234"/>
        <v>0</v>
      </c>
      <c r="X398" s="101"/>
      <c r="Y398" s="40"/>
      <c r="Z398" s="41"/>
      <c r="AA398" s="40"/>
      <c r="AB398" s="40"/>
      <c r="AC398" s="40"/>
      <c r="AD398" s="40" t="str">
        <f t="shared" si="217"/>
        <v/>
      </c>
      <c r="AE398" s="186"/>
      <c r="AF398" s="106" t="str">
        <f t="shared" si="216"/>
        <v>0</v>
      </c>
      <c r="AG398" s="99">
        <f t="shared" si="212"/>
        <v>0</v>
      </c>
      <c r="AH398" s="105" t="str">
        <f t="shared" si="213"/>
        <v>0</v>
      </c>
      <c r="AI398" s="106" t="str">
        <f t="shared" si="235"/>
        <v>0</v>
      </c>
      <c r="AJ398" s="99" t="str">
        <f t="shared" si="236"/>
        <v/>
      </c>
      <c r="AK398" s="1" t="str">
        <f t="shared" si="237"/>
        <v/>
      </c>
      <c r="AL398" s="1" t="str">
        <f t="shared" si="238"/>
        <v/>
      </c>
      <c r="AM398" s="1" t="str">
        <f t="shared" si="239"/>
        <v/>
      </c>
      <c r="AN398" s="164" t="str">
        <f t="shared" si="240"/>
        <v/>
      </c>
      <c r="AO398" s="337">
        <f t="shared" si="241"/>
        <v>0</v>
      </c>
      <c r="AP398" s="259"/>
      <c r="AQ398" s="273">
        <f t="shared" si="242"/>
        <v>0</v>
      </c>
      <c r="DF398" s="104">
        <f t="shared" si="219"/>
        <v>0</v>
      </c>
      <c r="DG398" s="39" t="str">
        <f t="shared" si="214"/>
        <v/>
      </c>
      <c r="DH398" s="39" t="str">
        <f t="shared" si="215"/>
        <v/>
      </c>
      <c r="DJ398" s="98">
        <f t="shared" si="218"/>
        <v>0</v>
      </c>
      <c r="DK398" s="93" t="e">
        <f>VLOOKUP(H398,'PORT PRODUCTIVITY 1'!$A$25:$G$83,2,FALSE)</f>
        <v>#N/A</v>
      </c>
      <c r="DL398" s="97" t="str">
        <f t="shared" si="224"/>
        <v/>
      </c>
      <c r="DM398" s="97" t="str">
        <f t="shared" si="225"/>
        <v/>
      </c>
      <c r="DN398" s="97" t="str">
        <f t="shared" si="226"/>
        <v/>
      </c>
      <c r="DO398" s="97" t="str">
        <f t="shared" si="227"/>
        <v/>
      </c>
      <c r="DP398" s="94" t="e">
        <f>VLOOKUP(H398,'PORT PRODUCTIVITY 1'!$A$25:$G$83,3,FALSE)</f>
        <v>#N/A</v>
      </c>
      <c r="DQ398" s="276" t="str">
        <f t="shared" si="228"/>
        <v/>
      </c>
      <c r="DR398" s="276" t="str">
        <f t="shared" si="229"/>
        <v/>
      </c>
      <c r="DS398" s="276" t="str">
        <f t="shared" si="230"/>
        <v/>
      </c>
      <c r="DT398" s="276" t="str">
        <f t="shared" si="231"/>
        <v/>
      </c>
      <c r="DU398" s="276" t="str">
        <f t="shared" si="232"/>
        <v/>
      </c>
      <c r="DV398" s="276" t="str">
        <f t="shared" si="233"/>
        <v/>
      </c>
      <c r="DW398" s="277" t="str">
        <f t="shared" si="220"/>
        <v/>
      </c>
      <c r="DX398" s="278" t="str">
        <f t="shared" si="221"/>
        <v>0</v>
      </c>
      <c r="DY398" s="279" t="str">
        <f t="shared" si="222"/>
        <v>0</v>
      </c>
      <c r="DZ398" s="280" t="str">
        <f t="shared" si="223"/>
        <v/>
      </c>
      <c r="EA398" s="335">
        <f t="shared" si="243"/>
        <v>0</v>
      </c>
      <c r="EB398" s="335">
        <f t="shared" si="244"/>
        <v>0</v>
      </c>
      <c r="EC398" s="335">
        <f t="shared" si="245"/>
        <v>0</v>
      </c>
    </row>
    <row r="399" spans="2:133" ht="27.75" customHeight="1" thickBot="1">
      <c r="B399" s="39"/>
      <c r="C399" s="146"/>
      <c r="D399" s="57"/>
      <c r="E399" s="43"/>
      <c r="F399" s="74"/>
      <c r="G399" s="147"/>
      <c r="H399" s="39"/>
      <c r="I399" s="37"/>
      <c r="J399" s="37"/>
      <c r="K399" s="37"/>
      <c r="L399" s="37"/>
      <c r="M399" s="37"/>
      <c r="N399" s="37"/>
      <c r="O399" s="22"/>
      <c r="P399" s="22"/>
      <c r="Q399" s="42"/>
      <c r="R399" s="39"/>
      <c r="S399" s="39"/>
      <c r="T399" s="39"/>
      <c r="U399" s="321"/>
      <c r="V399" s="330"/>
      <c r="W399" s="317" t="str">
        <f t="shared" si="234"/>
        <v>0</v>
      </c>
      <c r="X399" s="101"/>
      <c r="Y399" s="40"/>
      <c r="Z399" s="41"/>
      <c r="AA399" s="40"/>
      <c r="AB399" s="40"/>
      <c r="AC399" s="40"/>
      <c r="AD399" s="40" t="str">
        <f t="shared" si="217"/>
        <v/>
      </c>
      <c r="AE399" s="186"/>
      <c r="AF399" s="106" t="str">
        <f t="shared" si="216"/>
        <v>0</v>
      </c>
      <c r="AG399" s="99">
        <f t="shared" si="212"/>
        <v>0</v>
      </c>
      <c r="AH399" s="105" t="str">
        <f t="shared" si="213"/>
        <v>0</v>
      </c>
      <c r="AI399" s="106" t="str">
        <f t="shared" si="235"/>
        <v>0</v>
      </c>
      <c r="AJ399" s="99" t="str">
        <f t="shared" si="236"/>
        <v/>
      </c>
      <c r="AK399" s="1" t="str">
        <f t="shared" si="237"/>
        <v/>
      </c>
      <c r="AL399" s="1" t="str">
        <f t="shared" si="238"/>
        <v/>
      </c>
      <c r="AM399" s="1" t="str">
        <f t="shared" si="239"/>
        <v/>
      </c>
      <c r="AN399" s="164" t="str">
        <f t="shared" si="240"/>
        <v/>
      </c>
      <c r="AO399" s="337">
        <f t="shared" si="241"/>
        <v>0</v>
      </c>
      <c r="AP399" s="259"/>
      <c r="AQ399" s="273">
        <f t="shared" si="242"/>
        <v>0</v>
      </c>
      <c r="DF399" s="104">
        <f t="shared" si="219"/>
        <v>0</v>
      </c>
      <c r="DG399" s="39" t="str">
        <f t="shared" si="214"/>
        <v/>
      </c>
      <c r="DH399" s="39" t="str">
        <f t="shared" si="215"/>
        <v/>
      </c>
      <c r="DJ399" s="98">
        <f t="shared" si="218"/>
        <v>0</v>
      </c>
      <c r="DK399" s="93" t="e">
        <f>VLOOKUP(H399,'PORT PRODUCTIVITY 1'!$A$25:$G$83,2,FALSE)</f>
        <v>#N/A</v>
      </c>
      <c r="DL399" s="97" t="str">
        <f t="shared" si="224"/>
        <v/>
      </c>
      <c r="DM399" s="97" t="str">
        <f t="shared" si="225"/>
        <v/>
      </c>
      <c r="DN399" s="97" t="str">
        <f t="shared" si="226"/>
        <v/>
      </c>
      <c r="DO399" s="97" t="str">
        <f t="shared" si="227"/>
        <v/>
      </c>
      <c r="DP399" s="94" t="e">
        <f>VLOOKUP(H399,'PORT PRODUCTIVITY 1'!$A$25:$G$83,3,FALSE)</f>
        <v>#N/A</v>
      </c>
      <c r="DQ399" s="276" t="str">
        <f t="shared" si="228"/>
        <v/>
      </c>
      <c r="DR399" s="276" t="str">
        <f t="shared" si="229"/>
        <v/>
      </c>
      <c r="DS399" s="276" t="str">
        <f t="shared" si="230"/>
        <v/>
      </c>
      <c r="DT399" s="276" t="str">
        <f t="shared" si="231"/>
        <v/>
      </c>
      <c r="DU399" s="276" t="str">
        <f t="shared" si="232"/>
        <v/>
      </c>
      <c r="DV399" s="276" t="str">
        <f t="shared" si="233"/>
        <v/>
      </c>
      <c r="DW399" s="277" t="str">
        <f t="shared" si="220"/>
        <v/>
      </c>
      <c r="DX399" s="278" t="str">
        <f t="shared" si="221"/>
        <v>0</v>
      </c>
      <c r="DY399" s="279" t="str">
        <f t="shared" si="222"/>
        <v>0</v>
      </c>
      <c r="DZ399" s="280" t="str">
        <f t="shared" si="223"/>
        <v/>
      </c>
      <c r="EA399" s="335">
        <f t="shared" si="243"/>
        <v>0</v>
      </c>
      <c r="EB399" s="335">
        <f t="shared" si="244"/>
        <v>0</v>
      </c>
      <c r="EC399" s="335">
        <f t="shared" si="245"/>
        <v>0</v>
      </c>
    </row>
    <row r="400" spans="2:133" ht="27.75" customHeight="1" thickBot="1">
      <c r="B400" s="39"/>
      <c r="C400" s="146"/>
      <c r="D400" s="57"/>
      <c r="E400" s="43"/>
      <c r="F400" s="74"/>
      <c r="G400" s="147"/>
      <c r="H400" s="39"/>
      <c r="I400" s="37"/>
      <c r="J400" s="37"/>
      <c r="K400" s="37"/>
      <c r="L400" s="37"/>
      <c r="M400" s="37"/>
      <c r="N400" s="37"/>
      <c r="O400" s="22"/>
      <c r="P400" s="22"/>
      <c r="Q400" s="42"/>
      <c r="R400" s="39"/>
      <c r="S400" s="39"/>
      <c r="T400" s="39"/>
      <c r="U400" s="321"/>
      <c r="V400" s="330"/>
      <c r="W400" s="317" t="str">
        <f t="shared" si="234"/>
        <v>0</v>
      </c>
      <c r="X400" s="101"/>
      <c r="Y400" s="40"/>
      <c r="Z400" s="41"/>
      <c r="AA400" s="40"/>
      <c r="AB400" s="40"/>
      <c r="AC400" s="40"/>
      <c r="AD400" s="40" t="str">
        <f t="shared" si="217"/>
        <v/>
      </c>
      <c r="AE400" s="186"/>
      <c r="AF400" s="106" t="str">
        <f t="shared" si="216"/>
        <v>0</v>
      </c>
      <c r="AG400" s="99">
        <f t="shared" si="212"/>
        <v>0</v>
      </c>
      <c r="AH400" s="105" t="str">
        <f t="shared" si="213"/>
        <v>0</v>
      </c>
      <c r="AI400" s="106" t="str">
        <f t="shared" si="235"/>
        <v>0</v>
      </c>
      <c r="AJ400" s="99" t="str">
        <f t="shared" si="236"/>
        <v/>
      </c>
      <c r="AK400" s="1" t="str">
        <f t="shared" si="237"/>
        <v/>
      </c>
      <c r="AL400" s="1" t="str">
        <f t="shared" si="238"/>
        <v/>
      </c>
      <c r="AM400" s="1" t="str">
        <f t="shared" si="239"/>
        <v/>
      </c>
      <c r="AN400" s="164" t="str">
        <f t="shared" si="240"/>
        <v/>
      </c>
      <c r="AO400" s="337">
        <f t="shared" si="241"/>
        <v>0</v>
      </c>
      <c r="AP400" s="259"/>
      <c r="AQ400" s="273">
        <f t="shared" si="242"/>
        <v>0</v>
      </c>
      <c r="DF400" s="104">
        <f t="shared" si="219"/>
        <v>0</v>
      </c>
      <c r="DG400" s="39" t="str">
        <f t="shared" si="214"/>
        <v/>
      </c>
      <c r="DH400" s="39" t="str">
        <f t="shared" si="215"/>
        <v/>
      </c>
      <c r="DJ400" s="98">
        <f t="shared" si="218"/>
        <v>0</v>
      </c>
      <c r="DK400" s="93" t="e">
        <f>VLOOKUP(H400,'PORT PRODUCTIVITY 1'!$A$25:$G$83,2,FALSE)</f>
        <v>#N/A</v>
      </c>
      <c r="DL400" s="97" t="str">
        <f t="shared" si="224"/>
        <v/>
      </c>
      <c r="DM400" s="97" t="str">
        <f t="shared" si="225"/>
        <v/>
      </c>
      <c r="DN400" s="97" t="str">
        <f t="shared" si="226"/>
        <v/>
      </c>
      <c r="DO400" s="97" t="str">
        <f t="shared" si="227"/>
        <v/>
      </c>
      <c r="DP400" s="94" t="e">
        <f>VLOOKUP(H400,'PORT PRODUCTIVITY 1'!$A$25:$G$83,3,FALSE)</f>
        <v>#N/A</v>
      </c>
      <c r="DQ400" s="276" t="str">
        <f t="shared" si="228"/>
        <v/>
      </c>
      <c r="DR400" s="276" t="str">
        <f t="shared" si="229"/>
        <v/>
      </c>
      <c r="DS400" s="276" t="str">
        <f t="shared" si="230"/>
        <v/>
      </c>
      <c r="DT400" s="276" t="str">
        <f t="shared" si="231"/>
        <v/>
      </c>
      <c r="DU400" s="276" t="str">
        <f t="shared" si="232"/>
        <v/>
      </c>
      <c r="DV400" s="276" t="str">
        <f t="shared" si="233"/>
        <v/>
      </c>
      <c r="DW400" s="277" t="str">
        <f t="shared" si="220"/>
        <v/>
      </c>
      <c r="DX400" s="278" t="str">
        <f t="shared" si="221"/>
        <v>0</v>
      </c>
      <c r="DY400" s="279" t="str">
        <f t="shared" si="222"/>
        <v>0</v>
      </c>
      <c r="DZ400" s="280" t="str">
        <f t="shared" si="223"/>
        <v/>
      </c>
      <c r="EA400" s="335">
        <f t="shared" si="243"/>
        <v>0</v>
      </c>
      <c r="EB400" s="335">
        <f t="shared" si="244"/>
        <v>0</v>
      </c>
      <c r="EC400" s="335">
        <f t="shared" si="245"/>
        <v>0</v>
      </c>
    </row>
    <row r="401" spans="2:133" ht="27.75" customHeight="1" thickBot="1">
      <c r="B401" s="39"/>
      <c r="C401" s="146"/>
      <c r="D401" s="57"/>
      <c r="E401" s="43"/>
      <c r="F401" s="74"/>
      <c r="G401" s="147"/>
      <c r="H401" s="39"/>
      <c r="I401" s="37"/>
      <c r="J401" s="37"/>
      <c r="K401" s="37"/>
      <c r="L401" s="37"/>
      <c r="M401" s="37"/>
      <c r="N401" s="37"/>
      <c r="O401" s="22"/>
      <c r="P401" s="22"/>
      <c r="Q401" s="42"/>
      <c r="R401" s="39"/>
      <c r="S401" s="39"/>
      <c r="T401" s="39"/>
      <c r="U401" s="321"/>
      <c r="V401" s="330"/>
      <c r="W401" s="317" t="str">
        <f t="shared" si="234"/>
        <v>0</v>
      </c>
      <c r="X401" s="101"/>
      <c r="Y401" s="40"/>
      <c r="Z401" s="41"/>
      <c r="AA401" s="40"/>
      <c r="AB401" s="40"/>
      <c r="AC401" s="40"/>
      <c r="AD401" s="40" t="str">
        <f t="shared" si="217"/>
        <v/>
      </c>
      <c r="AE401" s="186"/>
      <c r="AF401" s="106" t="str">
        <f t="shared" si="216"/>
        <v>0</v>
      </c>
      <c r="AG401" s="99">
        <f t="shared" si="212"/>
        <v>0</v>
      </c>
      <c r="AH401" s="105" t="str">
        <f t="shared" si="213"/>
        <v>0</v>
      </c>
      <c r="AI401" s="106" t="str">
        <f t="shared" si="235"/>
        <v>0</v>
      </c>
      <c r="AJ401" s="99" t="str">
        <f t="shared" si="236"/>
        <v/>
      </c>
      <c r="AK401" s="1" t="str">
        <f t="shared" si="237"/>
        <v/>
      </c>
      <c r="AL401" s="1" t="str">
        <f t="shared" si="238"/>
        <v/>
      </c>
      <c r="AM401" s="1" t="str">
        <f t="shared" si="239"/>
        <v/>
      </c>
      <c r="AN401" s="164" t="str">
        <f t="shared" si="240"/>
        <v/>
      </c>
      <c r="AO401" s="337">
        <f t="shared" si="241"/>
        <v>0</v>
      </c>
      <c r="AP401" s="259"/>
      <c r="AQ401" s="273">
        <f t="shared" si="242"/>
        <v>0</v>
      </c>
      <c r="DF401" s="104">
        <f t="shared" si="219"/>
        <v>0</v>
      </c>
      <c r="DG401" s="39" t="str">
        <f t="shared" si="214"/>
        <v/>
      </c>
      <c r="DH401" s="39" t="str">
        <f t="shared" si="215"/>
        <v/>
      </c>
      <c r="DJ401" s="98">
        <f t="shared" si="218"/>
        <v>0</v>
      </c>
      <c r="DK401" s="93" t="e">
        <f>VLOOKUP(H401,'PORT PRODUCTIVITY 1'!$A$25:$G$83,2,FALSE)</f>
        <v>#N/A</v>
      </c>
      <c r="DL401" s="97" t="str">
        <f t="shared" si="224"/>
        <v/>
      </c>
      <c r="DM401" s="97" t="str">
        <f t="shared" si="225"/>
        <v/>
      </c>
      <c r="DN401" s="97" t="str">
        <f t="shared" si="226"/>
        <v/>
      </c>
      <c r="DO401" s="97" t="str">
        <f t="shared" si="227"/>
        <v/>
      </c>
      <c r="DP401" s="94" t="e">
        <f>VLOOKUP(H401,'PORT PRODUCTIVITY 1'!$A$25:$G$83,3,FALSE)</f>
        <v>#N/A</v>
      </c>
      <c r="DQ401" s="276" t="str">
        <f t="shared" si="228"/>
        <v/>
      </c>
      <c r="DR401" s="276" t="str">
        <f t="shared" si="229"/>
        <v/>
      </c>
      <c r="DS401" s="276" t="str">
        <f t="shared" si="230"/>
        <v/>
      </c>
      <c r="DT401" s="276" t="str">
        <f t="shared" si="231"/>
        <v/>
      </c>
      <c r="DU401" s="276" t="str">
        <f t="shared" si="232"/>
        <v/>
      </c>
      <c r="DV401" s="276" t="str">
        <f t="shared" si="233"/>
        <v/>
      </c>
      <c r="DW401" s="277" t="str">
        <f t="shared" si="220"/>
        <v/>
      </c>
      <c r="DX401" s="278" t="str">
        <f t="shared" si="221"/>
        <v>0</v>
      </c>
      <c r="DY401" s="279" t="str">
        <f t="shared" si="222"/>
        <v>0</v>
      </c>
      <c r="DZ401" s="280" t="str">
        <f t="shared" si="223"/>
        <v/>
      </c>
      <c r="EA401" s="335">
        <f t="shared" si="243"/>
        <v>0</v>
      </c>
      <c r="EB401" s="335">
        <f t="shared" si="244"/>
        <v>0</v>
      </c>
      <c r="EC401" s="335">
        <f t="shared" si="245"/>
        <v>0</v>
      </c>
    </row>
    <row r="402" spans="2:133" ht="27.75" customHeight="1" thickBot="1">
      <c r="B402" s="39"/>
      <c r="C402" s="146"/>
      <c r="D402" s="57"/>
      <c r="E402" s="43"/>
      <c r="F402" s="74"/>
      <c r="G402" s="147"/>
      <c r="H402" s="39"/>
      <c r="I402" s="37"/>
      <c r="J402" s="37"/>
      <c r="K402" s="37"/>
      <c r="L402" s="37"/>
      <c r="M402" s="37"/>
      <c r="N402" s="37"/>
      <c r="O402" s="22"/>
      <c r="P402" s="22"/>
      <c r="Q402" s="42"/>
      <c r="R402" s="39"/>
      <c r="S402" s="39"/>
      <c r="T402" s="39"/>
      <c r="U402" s="321"/>
      <c r="V402" s="330"/>
      <c r="W402" s="317" t="str">
        <f t="shared" si="234"/>
        <v>0</v>
      </c>
      <c r="X402" s="101"/>
      <c r="Y402" s="40"/>
      <c r="Z402" s="41"/>
      <c r="AA402" s="40"/>
      <c r="AB402" s="40"/>
      <c r="AC402" s="40"/>
      <c r="AD402" s="40" t="str">
        <f t="shared" si="217"/>
        <v/>
      </c>
      <c r="AE402" s="186"/>
      <c r="AF402" s="106" t="str">
        <f t="shared" si="216"/>
        <v>0</v>
      </c>
      <c r="AG402" s="99">
        <f t="shared" si="212"/>
        <v>0</v>
      </c>
      <c r="AH402" s="105" t="str">
        <f t="shared" si="213"/>
        <v>0</v>
      </c>
      <c r="AI402" s="106" t="str">
        <f t="shared" si="235"/>
        <v>0</v>
      </c>
      <c r="AJ402" s="99" t="str">
        <f t="shared" si="236"/>
        <v/>
      </c>
      <c r="AK402" s="1" t="str">
        <f t="shared" si="237"/>
        <v/>
      </c>
      <c r="AL402" s="1" t="str">
        <f t="shared" si="238"/>
        <v/>
      </c>
      <c r="AM402" s="1" t="str">
        <f t="shared" si="239"/>
        <v/>
      </c>
      <c r="AN402" s="164" t="str">
        <f t="shared" si="240"/>
        <v/>
      </c>
      <c r="AO402" s="337">
        <f t="shared" si="241"/>
        <v>0</v>
      </c>
      <c r="AP402" s="259"/>
      <c r="AQ402" s="273">
        <f t="shared" si="242"/>
        <v>0</v>
      </c>
      <c r="DF402" s="104">
        <f t="shared" si="219"/>
        <v>0</v>
      </c>
      <c r="DG402" s="39" t="str">
        <f t="shared" si="214"/>
        <v/>
      </c>
      <c r="DH402" s="39" t="str">
        <f t="shared" si="215"/>
        <v/>
      </c>
      <c r="DJ402" s="98">
        <f t="shared" si="218"/>
        <v>0</v>
      </c>
      <c r="DK402" s="93" t="e">
        <f>VLOOKUP(H402,'PORT PRODUCTIVITY 1'!$A$25:$G$83,2,FALSE)</f>
        <v>#N/A</v>
      </c>
      <c r="DL402" s="97" t="str">
        <f t="shared" si="224"/>
        <v/>
      </c>
      <c r="DM402" s="97" t="str">
        <f t="shared" si="225"/>
        <v/>
      </c>
      <c r="DN402" s="97" t="str">
        <f t="shared" si="226"/>
        <v/>
      </c>
      <c r="DO402" s="97" t="str">
        <f t="shared" si="227"/>
        <v/>
      </c>
      <c r="DP402" s="94" t="e">
        <f>VLOOKUP(H402,'PORT PRODUCTIVITY 1'!$A$25:$G$83,3,FALSE)</f>
        <v>#N/A</v>
      </c>
      <c r="DQ402" s="276" t="str">
        <f t="shared" si="228"/>
        <v/>
      </c>
      <c r="DR402" s="276" t="str">
        <f t="shared" si="229"/>
        <v/>
      </c>
      <c r="DS402" s="276" t="str">
        <f t="shared" si="230"/>
        <v/>
      </c>
      <c r="DT402" s="276" t="str">
        <f t="shared" si="231"/>
        <v/>
      </c>
      <c r="DU402" s="276" t="str">
        <f t="shared" si="232"/>
        <v/>
      </c>
      <c r="DV402" s="276" t="str">
        <f t="shared" si="233"/>
        <v/>
      </c>
      <c r="DW402" s="277" t="str">
        <f t="shared" si="220"/>
        <v/>
      </c>
      <c r="DX402" s="278" t="str">
        <f t="shared" si="221"/>
        <v>0</v>
      </c>
      <c r="DY402" s="279" t="str">
        <f t="shared" si="222"/>
        <v>0</v>
      </c>
      <c r="DZ402" s="280" t="str">
        <f t="shared" si="223"/>
        <v/>
      </c>
      <c r="EA402" s="335">
        <f t="shared" si="243"/>
        <v>0</v>
      </c>
      <c r="EB402" s="335">
        <f t="shared" si="244"/>
        <v>0</v>
      </c>
      <c r="EC402" s="335">
        <f t="shared" si="245"/>
        <v>0</v>
      </c>
    </row>
    <row r="403" spans="2:133" ht="27.75" customHeight="1" thickBot="1">
      <c r="B403" s="39"/>
      <c r="C403" s="146"/>
      <c r="D403" s="57"/>
      <c r="E403" s="43"/>
      <c r="F403" s="74"/>
      <c r="G403" s="147"/>
      <c r="H403" s="39"/>
      <c r="I403" s="37"/>
      <c r="J403" s="37"/>
      <c r="K403" s="37"/>
      <c r="L403" s="37"/>
      <c r="M403" s="37"/>
      <c r="N403" s="37"/>
      <c r="O403" s="22"/>
      <c r="P403" s="22"/>
      <c r="Q403" s="42"/>
      <c r="R403" s="39"/>
      <c r="S403" s="39"/>
      <c r="T403" s="39"/>
      <c r="U403" s="321"/>
      <c r="V403" s="330"/>
      <c r="W403" s="317" t="str">
        <f t="shared" si="234"/>
        <v>0</v>
      </c>
      <c r="X403" s="101"/>
      <c r="Y403" s="40"/>
      <c r="Z403" s="41"/>
      <c r="AA403" s="40"/>
      <c r="AB403" s="40"/>
      <c r="AC403" s="40"/>
      <c r="AD403" s="40" t="str">
        <f t="shared" si="217"/>
        <v/>
      </c>
      <c r="AE403" s="186"/>
      <c r="AF403" s="106" t="str">
        <f t="shared" si="216"/>
        <v>0</v>
      </c>
      <c r="AG403" s="99">
        <f t="shared" si="212"/>
        <v>0</v>
      </c>
      <c r="AH403" s="105" t="str">
        <f t="shared" si="213"/>
        <v>0</v>
      </c>
      <c r="AI403" s="106" t="str">
        <f t="shared" si="235"/>
        <v>0</v>
      </c>
      <c r="AJ403" s="99" t="str">
        <f t="shared" si="236"/>
        <v/>
      </c>
      <c r="AK403" s="1" t="str">
        <f t="shared" si="237"/>
        <v/>
      </c>
      <c r="AL403" s="1" t="str">
        <f t="shared" si="238"/>
        <v/>
      </c>
      <c r="AM403" s="1" t="str">
        <f t="shared" si="239"/>
        <v/>
      </c>
      <c r="AN403" s="164" t="str">
        <f t="shared" si="240"/>
        <v/>
      </c>
      <c r="AO403" s="337">
        <f t="shared" si="241"/>
        <v>0</v>
      </c>
      <c r="AP403" s="259"/>
      <c r="AQ403" s="273">
        <f t="shared" si="242"/>
        <v>0</v>
      </c>
      <c r="DF403" s="104">
        <f t="shared" si="219"/>
        <v>0</v>
      </c>
      <c r="DG403" s="39" t="str">
        <f t="shared" si="214"/>
        <v/>
      </c>
      <c r="DH403" s="39" t="str">
        <f t="shared" si="215"/>
        <v/>
      </c>
      <c r="DJ403" s="98">
        <f t="shared" si="218"/>
        <v>0</v>
      </c>
      <c r="DK403" s="93" t="e">
        <f>VLOOKUP(H403,'PORT PRODUCTIVITY 1'!$A$25:$G$83,2,FALSE)</f>
        <v>#N/A</v>
      </c>
      <c r="DL403" s="97" t="str">
        <f t="shared" si="224"/>
        <v/>
      </c>
      <c r="DM403" s="97" t="str">
        <f t="shared" si="225"/>
        <v/>
      </c>
      <c r="DN403" s="97" t="str">
        <f t="shared" si="226"/>
        <v/>
      </c>
      <c r="DO403" s="97" t="str">
        <f t="shared" si="227"/>
        <v/>
      </c>
      <c r="DP403" s="94" t="e">
        <f>VLOOKUP(H403,'PORT PRODUCTIVITY 1'!$A$25:$G$83,3,FALSE)</f>
        <v>#N/A</v>
      </c>
      <c r="DQ403" s="276" t="str">
        <f t="shared" si="228"/>
        <v/>
      </c>
      <c r="DR403" s="276" t="str">
        <f t="shared" si="229"/>
        <v/>
      </c>
      <c r="DS403" s="276" t="str">
        <f t="shared" si="230"/>
        <v/>
      </c>
      <c r="DT403" s="276" t="str">
        <f t="shared" si="231"/>
        <v/>
      </c>
      <c r="DU403" s="276" t="str">
        <f t="shared" si="232"/>
        <v/>
      </c>
      <c r="DV403" s="276" t="str">
        <f t="shared" si="233"/>
        <v/>
      </c>
      <c r="DW403" s="277" t="str">
        <f t="shared" si="220"/>
        <v/>
      </c>
      <c r="DX403" s="278" t="str">
        <f t="shared" si="221"/>
        <v>0</v>
      </c>
      <c r="DY403" s="279" t="str">
        <f t="shared" si="222"/>
        <v>0</v>
      </c>
      <c r="DZ403" s="280" t="str">
        <f t="shared" si="223"/>
        <v/>
      </c>
      <c r="EA403" s="335">
        <f t="shared" si="243"/>
        <v>0</v>
      </c>
      <c r="EB403" s="335">
        <f t="shared" si="244"/>
        <v>0</v>
      </c>
      <c r="EC403" s="335">
        <f t="shared" si="245"/>
        <v>0</v>
      </c>
    </row>
    <row r="404" spans="2:133" ht="27.75" customHeight="1" thickBot="1">
      <c r="B404" s="39"/>
      <c r="C404" s="146"/>
      <c r="D404" s="57"/>
      <c r="E404" s="43"/>
      <c r="F404" s="74"/>
      <c r="G404" s="147"/>
      <c r="H404" s="39"/>
      <c r="I404" s="37"/>
      <c r="J404" s="37"/>
      <c r="K404" s="37"/>
      <c r="L404" s="37"/>
      <c r="M404" s="37"/>
      <c r="N404" s="37"/>
      <c r="O404" s="22"/>
      <c r="P404" s="22"/>
      <c r="Q404" s="42"/>
      <c r="R404" s="39"/>
      <c r="S404" s="39"/>
      <c r="T404" s="39"/>
      <c r="U404" s="321"/>
      <c r="V404" s="330"/>
      <c r="W404" s="317" t="str">
        <f t="shared" si="234"/>
        <v>0</v>
      </c>
      <c r="X404" s="101"/>
      <c r="Y404" s="40"/>
      <c r="Z404" s="41"/>
      <c r="AA404" s="40"/>
      <c r="AB404" s="40"/>
      <c r="AC404" s="40"/>
      <c r="AD404" s="40" t="str">
        <f t="shared" si="217"/>
        <v/>
      </c>
      <c r="AE404" s="186"/>
      <c r="AF404" s="106" t="str">
        <f t="shared" si="216"/>
        <v>0</v>
      </c>
      <c r="AG404" s="99">
        <f t="shared" ref="AG404:AG467" si="246">SUM(S404:V404)+SUM(X404:AC404)+AE404</f>
        <v>0</v>
      </c>
      <c r="AH404" s="105" t="str">
        <f t="shared" ref="AH404:AH467" si="247">IF(DF404=2,DZ404,"0")</f>
        <v>0</v>
      </c>
      <c r="AI404" s="106" t="str">
        <f t="shared" si="235"/>
        <v>0</v>
      </c>
      <c r="AJ404" s="99" t="str">
        <f t="shared" si="236"/>
        <v/>
      </c>
      <c r="AK404" s="1" t="str">
        <f t="shared" si="237"/>
        <v/>
      </c>
      <c r="AL404" s="1" t="str">
        <f t="shared" si="238"/>
        <v/>
      </c>
      <c r="AM404" s="1" t="str">
        <f t="shared" si="239"/>
        <v/>
      </c>
      <c r="AN404" s="164" t="str">
        <f t="shared" si="240"/>
        <v/>
      </c>
      <c r="AO404" s="337">
        <f t="shared" si="241"/>
        <v>0</v>
      </c>
      <c r="AP404" s="259"/>
      <c r="AQ404" s="273">
        <f t="shared" si="242"/>
        <v>0</v>
      </c>
      <c r="DF404" s="104">
        <f t="shared" si="219"/>
        <v>0</v>
      </c>
      <c r="DG404" s="39" t="str">
        <f t="shared" ref="DG404:DG467" si="248">IF(SUM(S404:V404)&lt;1,"",1)</f>
        <v/>
      </c>
      <c r="DH404" s="39" t="str">
        <f t="shared" ref="DH404:DH467" si="249">IF(SUM(X404:AC404)&lt;1,"",1)</f>
        <v/>
      </c>
      <c r="DJ404" s="98">
        <f t="shared" si="218"/>
        <v>0</v>
      </c>
      <c r="DK404" s="93" t="e">
        <f>VLOOKUP(H404,'PORT PRODUCTIVITY 1'!$A$25:$G$83,2,FALSE)</f>
        <v>#N/A</v>
      </c>
      <c r="DL404" s="97" t="str">
        <f t="shared" si="224"/>
        <v/>
      </c>
      <c r="DM404" s="97" t="str">
        <f t="shared" si="225"/>
        <v/>
      </c>
      <c r="DN404" s="97" t="str">
        <f t="shared" si="226"/>
        <v/>
      </c>
      <c r="DO404" s="97" t="str">
        <f t="shared" si="227"/>
        <v/>
      </c>
      <c r="DP404" s="94" t="e">
        <f>VLOOKUP(H404,'PORT PRODUCTIVITY 1'!$A$25:$G$83,3,FALSE)</f>
        <v>#N/A</v>
      </c>
      <c r="DQ404" s="276" t="str">
        <f t="shared" si="228"/>
        <v/>
      </c>
      <c r="DR404" s="276" t="str">
        <f t="shared" si="229"/>
        <v/>
      </c>
      <c r="DS404" s="276" t="str">
        <f t="shared" si="230"/>
        <v/>
      </c>
      <c r="DT404" s="276" t="str">
        <f t="shared" si="231"/>
        <v/>
      </c>
      <c r="DU404" s="276" t="str">
        <f t="shared" si="232"/>
        <v/>
      </c>
      <c r="DV404" s="276" t="str">
        <f t="shared" si="233"/>
        <v/>
      </c>
      <c r="DW404" s="277" t="str">
        <f t="shared" si="220"/>
        <v/>
      </c>
      <c r="DX404" s="278" t="str">
        <f t="shared" si="221"/>
        <v>0</v>
      </c>
      <c r="DY404" s="279" t="str">
        <f t="shared" si="222"/>
        <v>0</v>
      </c>
      <c r="DZ404" s="280" t="str">
        <f t="shared" si="223"/>
        <v/>
      </c>
      <c r="EA404" s="335">
        <f t="shared" si="243"/>
        <v>0</v>
      </c>
      <c r="EB404" s="335">
        <f t="shared" si="244"/>
        <v>0</v>
      </c>
      <c r="EC404" s="335">
        <f t="shared" si="245"/>
        <v>0</v>
      </c>
    </row>
    <row r="405" spans="2:133" ht="27.75" customHeight="1" thickBot="1">
      <c r="B405" s="39"/>
      <c r="C405" s="146"/>
      <c r="D405" s="57"/>
      <c r="E405" s="43"/>
      <c r="F405" s="74"/>
      <c r="G405" s="147"/>
      <c r="H405" s="39"/>
      <c r="I405" s="37"/>
      <c r="J405" s="37"/>
      <c r="K405" s="37"/>
      <c r="L405" s="37"/>
      <c r="M405" s="37"/>
      <c r="N405" s="37"/>
      <c r="O405" s="22"/>
      <c r="P405" s="22"/>
      <c r="Q405" s="42"/>
      <c r="R405" s="39"/>
      <c r="S405" s="39"/>
      <c r="T405" s="39"/>
      <c r="U405" s="321"/>
      <c r="V405" s="330"/>
      <c r="W405" s="317" t="str">
        <f t="shared" si="234"/>
        <v>0</v>
      </c>
      <c r="X405" s="101"/>
      <c r="Y405" s="40"/>
      <c r="Z405" s="41"/>
      <c r="AA405" s="40"/>
      <c r="AB405" s="40"/>
      <c r="AC405" s="40"/>
      <c r="AD405" s="40" t="str">
        <f t="shared" si="217"/>
        <v/>
      </c>
      <c r="AE405" s="186"/>
      <c r="AF405" s="106" t="str">
        <f t="shared" si="216"/>
        <v>0</v>
      </c>
      <c r="AG405" s="99">
        <f t="shared" si="246"/>
        <v>0</v>
      </c>
      <c r="AH405" s="105" t="str">
        <f t="shared" si="247"/>
        <v>0</v>
      </c>
      <c r="AI405" s="106" t="str">
        <f t="shared" si="235"/>
        <v>0</v>
      </c>
      <c r="AJ405" s="99" t="str">
        <f t="shared" si="236"/>
        <v/>
      </c>
      <c r="AK405" s="1" t="str">
        <f t="shared" si="237"/>
        <v/>
      </c>
      <c r="AL405" s="1" t="str">
        <f t="shared" si="238"/>
        <v/>
      </c>
      <c r="AM405" s="1" t="str">
        <f t="shared" si="239"/>
        <v/>
      </c>
      <c r="AN405" s="164" t="str">
        <f t="shared" si="240"/>
        <v/>
      </c>
      <c r="AO405" s="337">
        <f t="shared" si="241"/>
        <v>0</v>
      </c>
      <c r="AP405" s="259"/>
      <c r="AQ405" s="273">
        <f t="shared" si="242"/>
        <v>0</v>
      </c>
      <c r="DF405" s="104">
        <f t="shared" si="219"/>
        <v>0</v>
      </c>
      <c r="DG405" s="39" t="str">
        <f t="shared" si="248"/>
        <v/>
      </c>
      <c r="DH405" s="39" t="str">
        <f t="shared" si="249"/>
        <v/>
      </c>
      <c r="DJ405" s="98">
        <f t="shared" si="218"/>
        <v>0</v>
      </c>
      <c r="DK405" s="93" t="e">
        <f>VLOOKUP(H405,'PORT PRODUCTIVITY 1'!$A$25:$G$83,2,FALSE)</f>
        <v>#N/A</v>
      </c>
      <c r="DL405" s="97" t="str">
        <f t="shared" si="224"/>
        <v/>
      </c>
      <c r="DM405" s="97" t="str">
        <f t="shared" si="225"/>
        <v/>
      </c>
      <c r="DN405" s="97" t="str">
        <f t="shared" si="226"/>
        <v/>
      </c>
      <c r="DO405" s="97" t="str">
        <f t="shared" si="227"/>
        <v/>
      </c>
      <c r="DP405" s="94" t="e">
        <f>VLOOKUP(H405,'PORT PRODUCTIVITY 1'!$A$25:$G$83,3,FALSE)</f>
        <v>#N/A</v>
      </c>
      <c r="DQ405" s="276" t="str">
        <f t="shared" si="228"/>
        <v/>
      </c>
      <c r="DR405" s="276" t="str">
        <f t="shared" si="229"/>
        <v/>
      </c>
      <c r="DS405" s="276" t="str">
        <f t="shared" si="230"/>
        <v/>
      </c>
      <c r="DT405" s="276" t="str">
        <f t="shared" si="231"/>
        <v/>
      </c>
      <c r="DU405" s="276" t="str">
        <f t="shared" si="232"/>
        <v/>
      </c>
      <c r="DV405" s="276" t="str">
        <f t="shared" si="233"/>
        <v/>
      </c>
      <c r="DW405" s="277" t="str">
        <f t="shared" si="220"/>
        <v/>
      </c>
      <c r="DX405" s="278" t="str">
        <f t="shared" si="221"/>
        <v>0</v>
      </c>
      <c r="DY405" s="279" t="str">
        <f t="shared" si="222"/>
        <v>0</v>
      </c>
      <c r="DZ405" s="280" t="str">
        <f t="shared" si="223"/>
        <v/>
      </c>
      <c r="EA405" s="335">
        <f t="shared" si="243"/>
        <v>0</v>
      </c>
      <c r="EB405" s="335">
        <f t="shared" si="244"/>
        <v>0</v>
      </c>
      <c r="EC405" s="335">
        <f t="shared" si="245"/>
        <v>0</v>
      </c>
    </row>
    <row r="406" spans="2:133" ht="27.75" customHeight="1" thickBot="1">
      <c r="B406" s="39"/>
      <c r="C406" s="146"/>
      <c r="D406" s="57"/>
      <c r="E406" s="43"/>
      <c r="F406" s="74"/>
      <c r="G406" s="147"/>
      <c r="H406" s="39"/>
      <c r="I406" s="37"/>
      <c r="J406" s="37"/>
      <c r="K406" s="37"/>
      <c r="L406" s="37"/>
      <c r="M406" s="37"/>
      <c r="N406" s="37"/>
      <c r="O406" s="22"/>
      <c r="P406" s="22"/>
      <c r="Q406" s="42"/>
      <c r="R406" s="39"/>
      <c r="S406" s="39"/>
      <c r="T406" s="39"/>
      <c r="U406" s="321"/>
      <c r="V406" s="330"/>
      <c r="W406" s="317" t="str">
        <f t="shared" si="234"/>
        <v>0</v>
      </c>
      <c r="X406" s="101"/>
      <c r="Y406" s="40"/>
      <c r="Z406" s="41"/>
      <c r="AA406" s="40"/>
      <c r="AB406" s="40"/>
      <c r="AC406" s="40"/>
      <c r="AD406" s="40" t="str">
        <f t="shared" si="217"/>
        <v/>
      </c>
      <c r="AE406" s="186"/>
      <c r="AF406" s="106" t="str">
        <f t="shared" si="216"/>
        <v>0</v>
      </c>
      <c r="AG406" s="99">
        <f t="shared" si="246"/>
        <v>0</v>
      </c>
      <c r="AH406" s="105" t="str">
        <f t="shared" si="247"/>
        <v>0</v>
      </c>
      <c r="AI406" s="106" t="str">
        <f t="shared" si="235"/>
        <v>0</v>
      </c>
      <c r="AJ406" s="99" t="str">
        <f t="shared" si="236"/>
        <v/>
      </c>
      <c r="AK406" s="1" t="str">
        <f t="shared" si="237"/>
        <v/>
      </c>
      <c r="AL406" s="1" t="str">
        <f t="shared" si="238"/>
        <v/>
      </c>
      <c r="AM406" s="1" t="str">
        <f t="shared" si="239"/>
        <v/>
      </c>
      <c r="AN406" s="164" t="str">
        <f t="shared" si="240"/>
        <v/>
      </c>
      <c r="AO406" s="337">
        <f t="shared" si="241"/>
        <v>0</v>
      </c>
      <c r="AP406" s="259"/>
      <c r="AQ406" s="273">
        <f t="shared" si="242"/>
        <v>0</v>
      </c>
      <c r="DF406" s="104">
        <f t="shared" si="219"/>
        <v>0</v>
      </c>
      <c r="DG406" s="39" t="str">
        <f t="shared" si="248"/>
        <v/>
      </c>
      <c r="DH406" s="39" t="str">
        <f t="shared" si="249"/>
        <v/>
      </c>
      <c r="DJ406" s="98">
        <f t="shared" si="218"/>
        <v>0</v>
      </c>
      <c r="DK406" s="93" t="e">
        <f>VLOOKUP(H406,'PORT PRODUCTIVITY 1'!$A$25:$G$83,2,FALSE)</f>
        <v>#N/A</v>
      </c>
      <c r="DL406" s="97" t="str">
        <f t="shared" si="224"/>
        <v/>
      </c>
      <c r="DM406" s="97" t="str">
        <f t="shared" si="225"/>
        <v/>
      </c>
      <c r="DN406" s="97" t="str">
        <f t="shared" si="226"/>
        <v/>
      </c>
      <c r="DO406" s="97" t="str">
        <f t="shared" si="227"/>
        <v/>
      </c>
      <c r="DP406" s="94" t="e">
        <f>VLOOKUP(H406,'PORT PRODUCTIVITY 1'!$A$25:$G$83,3,FALSE)</f>
        <v>#N/A</v>
      </c>
      <c r="DQ406" s="276" t="str">
        <f t="shared" si="228"/>
        <v/>
      </c>
      <c r="DR406" s="276" t="str">
        <f t="shared" si="229"/>
        <v/>
      </c>
      <c r="DS406" s="276" t="str">
        <f t="shared" si="230"/>
        <v/>
      </c>
      <c r="DT406" s="276" t="str">
        <f t="shared" si="231"/>
        <v/>
      </c>
      <c r="DU406" s="276" t="str">
        <f t="shared" si="232"/>
        <v/>
      </c>
      <c r="DV406" s="276" t="str">
        <f t="shared" si="233"/>
        <v/>
      </c>
      <c r="DW406" s="277" t="str">
        <f t="shared" si="220"/>
        <v/>
      </c>
      <c r="DX406" s="278" t="str">
        <f t="shared" si="221"/>
        <v>0</v>
      </c>
      <c r="DY406" s="279" t="str">
        <f t="shared" si="222"/>
        <v>0</v>
      </c>
      <c r="DZ406" s="280" t="str">
        <f t="shared" si="223"/>
        <v/>
      </c>
      <c r="EA406" s="335">
        <f t="shared" si="243"/>
        <v>0</v>
      </c>
      <c r="EB406" s="335">
        <f t="shared" si="244"/>
        <v>0</v>
      </c>
      <c r="EC406" s="335">
        <f t="shared" si="245"/>
        <v>0</v>
      </c>
    </row>
    <row r="407" spans="2:133" ht="27.75" customHeight="1" thickBot="1">
      <c r="B407" s="39"/>
      <c r="C407" s="146"/>
      <c r="D407" s="57"/>
      <c r="E407" s="43"/>
      <c r="F407" s="74"/>
      <c r="G407" s="147"/>
      <c r="H407" s="39"/>
      <c r="I407" s="37"/>
      <c r="J407" s="37"/>
      <c r="K407" s="37"/>
      <c r="L407" s="37"/>
      <c r="M407" s="37"/>
      <c r="N407" s="37"/>
      <c r="O407" s="22"/>
      <c r="P407" s="22"/>
      <c r="Q407" s="42"/>
      <c r="R407" s="39"/>
      <c r="S407" s="39"/>
      <c r="T407" s="39"/>
      <c r="U407" s="321"/>
      <c r="V407" s="330"/>
      <c r="W407" s="317" t="str">
        <f t="shared" si="234"/>
        <v>0</v>
      </c>
      <c r="X407" s="101"/>
      <c r="Y407" s="40"/>
      <c r="Z407" s="41"/>
      <c r="AA407" s="40"/>
      <c r="AB407" s="40"/>
      <c r="AC407" s="40"/>
      <c r="AD407" s="40" t="str">
        <f t="shared" si="217"/>
        <v/>
      </c>
      <c r="AE407" s="186"/>
      <c r="AF407" s="106" t="str">
        <f t="shared" si="216"/>
        <v>0</v>
      </c>
      <c r="AG407" s="99">
        <f t="shared" si="246"/>
        <v>0</v>
      </c>
      <c r="AH407" s="105" t="str">
        <f t="shared" si="247"/>
        <v>0</v>
      </c>
      <c r="AI407" s="106" t="str">
        <f t="shared" si="235"/>
        <v>0</v>
      </c>
      <c r="AJ407" s="99" t="str">
        <f t="shared" si="236"/>
        <v/>
      </c>
      <c r="AK407" s="1" t="str">
        <f t="shared" si="237"/>
        <v/>
      </c>
      <c r="AL407" s="1" t="str">
        <f t="shared" si="238"/>
        <v/>
      </c>
      <c r="AM407" s="1" t="str">
        <f t="shared" si="239"/>
        <v/>
      </c>
      <c r="AN407" s="164" t="str">
        <f t="shared" si="240"/>
        <v/>
      </c>
      <c r="AO407" s="337">
        <f t="shared" si="241"/>
        <v>0</v>
      </c>
      <c r="AP407" s="259"/>
      <c r="AQ407" s="273">
        <f t="shared" si="242"/>
        <v>0</v>
      </c>
      <c r="DF407" s="104">
        <f t="shared" si="219"/>
        <v>0</v>
      </c>
      <c r="DG407" s="39" t="str">
        <f t="shared" si="248"/>
        <v/>
      </c>
      <c r="DH407" s="39" t="str">
        <f t="shared" si="249"/>
        <v/>
      </c>
      <c r="DJ407" s="98">
        <f t="shared" si="218"/>
        <v>0</v>
      </c>
      <c r="DK407" s="93" t="e">
        <f>VLOOKUP(H407,'PORT PRODUCTIVITY 1'!$A$25:$G$83,2,FALSE)</f>
        <v>#N/A</v>
      </c>
      <c r="DL407" s="97" t="str">
        <f t="shared" si="224"/>
        <v/>
      </c>
      <c r="DM407" s="97" t="str">
        <f t="shared" si="225"/>
        <v/>
      </c>
      <c r="DN407" s="97" t="str">
        <f t="shared" si="226"/>
        <v/>
      </c>
      <c r="DO407" s="97" t="str">
        <f t="shared" si="227"/>
        <v/>
      </c>
      <c r="DP407" s="94" t="e">
        <f>VLOOKUP(H407,'PORT PRODUCTIVITY 1'!$A$25:$G$83,3,FALSE)</f>
        <v>#N/A</v>
      </c>
      <c r="DQ407" s="276" t="str">
        <f t="shared" si="228"/>
        <v/>
      </c>
      <c r="DR407" s="276" t="str">
        <f t="shared" si="229"/>
        <v/>
      </c>
      <c r="DS407" s="276" t="str">
        <f t="shared" si="230"/>
        <v/>
      </c>
      <c r="DT407" s="276" t="str">
        <f t="shared" si="231"/>
        <v/>
      </c>
      <c r="DU407" s="276" t="str">
        <f t="shared" si="232"/>
        <v/>
      </c>
      <c r="DV407" s="276" t="str">
        <f t="shared" si="233"/>
        <v/>
      </c>
      <c r="DW407" s="277" t="str">
        <f t="shared" si="220"/>
        <v/>
      </c>
      <c r="DX407" s="278" t="str">
        <f t="shared" si="221"/>
        <v>0</v>
      </c>
      <c r="DY407" s="279" t="str">
        <f t="shared" si="222"/>
        <v>0</v>
      </c>
      <c r="DZ407" s="280" t="str">
        <f t="shared" si="223"/>
        <v/>
      </c>
      <c r="EA407" s="335">
        <f t="shared" si="243"/>
        <v>0</v>
      </c>
      <c r="EB407" s="335">
        <f t="shared" si="244"/>
        <v>0</v>
      </c>
      <c r="EC407" s="335">
        <f t="shared" si="245"/>
        <v>0</v>
      </c>
    </row>
    <row r="408" spans="2:133" ht="27.75" customHeight="1" thickBot="1">
      <c r="B408" s="39"/>
      <c r="C408" s="146"/>
      <c r="D408" s="57"/>
      <c r="E408" s="43"/>
      <c r="F408" s="74"/>
      <c r="G408" s="147"/>
      <c r="H408" s="39"/>
      <c r="I408" s="37"/>
      <c r="J408" s="37"/>
      <c r="K408" s="37"/>
      <c r="L408" s="37"/>
      <c r="M408" s="37"/>
      <c r="N408" s="37"/>
      <c r="O408" s="22"/>
      <c r="P408" s="22"/>
      <c r="Q408" s="42"/>
      <c r="R408" s="39"/>
      <c r="S408" s="39"/>
      <c r="T408" s="39"/>
      <c r="U408" s="321"/>
      <c r="V408" s="330"/>
      <c r="W408" s="317" t="str">
        <f t="shared" si="234"/>
        <v>0</v>
      </c>
      <c r="X408" s="101"/>
      <c r="Y408" s="40"/>
      <c r="Z408" s="41"/>
      <c r="AA408" s="40"/>
      <c r="AB408" s="40"/>
      <c r="AC408" s="40"/>
      <c r="AD408" s="40" t="str">
        <f t="shared" si="217"/>
        <v/>
      </c>
      <c r="AE408" s="186"/>
      <c r="AF408" s="106" t="str">
        <f t="shared" si="216"/>
        <v>0</v>
      </c>
      <c r="AG408" s="99">
        <f t="shared" si="246"/>
        <v>0</v>
      </c>
      <c r="AH408" s="105" t="str">
        <f t="shared" si="247"/>
        <v>0</v>
      </c>
      <c r="AI408" s="106" t="str">
        <f t="shared" si="235"/>
        <v>0</v>
      </c>
      <c r="AJ408" s="99" t="str">
        <f t="shared" si="236"/>
        <v/>
      </c>
      <c r="AK408" s="1" t="str">
        <f t="shared" si="237"/>
        <v/>
      </c>
      <c r="AL408" s="1" t="str">
        <f t="shared" si="238"/>
        <v/>
      </c>
      <c r="AM408" s="1" t="str">
        <f t="shared" si="239"/>
        <v/>
      </c>
      <c r="AN408" s="164" t="str">
        <f t="shared" si="240"/>
        <v/>
      </c>
      <c r="AO408" s="337">
        <f t="shared" si="241"/>
        <v>0</v>
      </c>
      <c r="AP408" s="259"/>
      <c r="AQ408" s="273">
        <f t="shared" si="242"/>
        <v>0</v>
      </c>
      <c r="DF408" s="104">
        <f t="shared" si="219"/>
        <v>0</v>
      </c>
      <c r="DG408" s="39" t="str">
        <f t="shared" si="248"/>
        <v/>
      </c>
      <c r="DH408" s="39" t="str">
        <f t="shared" si="249"/>
        <v/>
      </c>
      <c r="DJ408" s="98">
        <f t="shared" si="218"/>
        <v>0</v>
      </c>
      <c r="DK408" s="93" t="e">
        <f>VLOOKUP(H408,'PORT PRODUCTIVITY 1'!$A$25:$G$83,2,FALSE)</f>
        <v>#N/A</v>
      </c>
      <c r="DL408" s="97" t="str">
        <f t="shared" si="224"/>
        <v/>
      </c>
      <c r="DM408" s="97" t="str">
        <f t="shared" si="225"/>
        <v/>
      </c>
      <c r="DN408" s="97" t="str">
        <f t="shared" si="226"/>
        <v/>
      </c>
      <c r="DO408" s="97" t="str">
        <f t="shared" si="227"/>
        <v/>
      </c>
      <c r="DP408" s="94" t="e">
        <f>VLOOKUP(H408,'PORT PRODUCTIVITY 1'!$A$25:$G$83,3,FALSE)</f>
        <v>#N/A</v>
      </c>
      <c r="DQ408" s="276" t="str">
        <f t="shared" si="228"/>
        <v/>
      </c>
      <c r="DR408" s="276" t="str">
        <f t="shared" si="229"/>
        <v/>
      </c>
      <c r="DS408" s="276" t="str">
        <f t="shared" si="230"/>
        <v/>
      </c>
      <c r="DT408" s="276" t="str">
        <f t="shared" si="231"/>
        <v/>
      </c>
      <c r="DU408" s="276" t="str">
        <f t="shared" si="232"/>
        <v/>
      </c>
      <c r="DV408" s="276" t="str">
        <f t="shared" si="233"/>
        <v/>
      </c>
      <c r="DW408" s="277" t="str">
        <f t="shared" si="220"/>
        <v/>
      </c>
      <c r="DX408" s="278" t="str">
        <f t="shared" si="221"/>
        <v>0</v>
      </c>
      <c r="DY408" s="279" t="str">
        <f t="shared" si="222"/>
        <v>0</v>
      </c>
      <c r="DZ408" s="280" t="str">
        <f t="shared" si="223"/>
        <v/>
      </c>
      <c r="EA408" s="335">
        <f t="shared" si="243"/>
        <v>0</v>
      </c>
      <c r="EB408" s="335">
        <f t="shared" si="244"/>
        <v>0</v>
      </c>
      <c r="EC408" s="335">
        <f t="shared" si="245"/>
        <v>0</v>
      </c>
    </row>
    <row r="409" spans="2:133" ht="27.75" customHeight="1" thickBot="1">
      <c r="B409" s="39"/>
      <c r="C409" s="146"/>
      <c r="D409" s="57"/>
      <c r="E409" s="43"/>
      <c r="F409" s="74"/>
      <c r="G409" s="147"/>
      <c r="H409" s="39"/>
      <c r="I409" s="37"/>
      <c r="J409" s="37"/>
      <c r="K409" s="37"/>
      <c r="L409" s="37"/>
      <c r="M409" s="37"/>
      <c r="N409" s="37"/>
      <c r="O409" s="22"/>
      <c r="P409" s="22"/>
      <c r="Q409" s="42"/>
      <c r="R409" s="39"/>
      <c r="S409" s="39"/>
      <c r="T409" s="39"/>
      <c r="U409" s="321"/>
      <c r="V409" s="330"/>
      <c r="W409" s="317" t="str">
        <f t="shared" si="234"/>
        <v>0</v>
      </c>
      <c r="X409" s="101"/>
      <c r="Y409" s="40"/>
      <c r="Z409" s="41"/>
      <c r="AA409" s="40"/>
      <c r="AB409" s="40"/>
      <c r="AC409" s="40"/>
      <c r="AD409" s="40" t="str">
        <f t="shared" si="217"/>
        <v/>
      </c>
      <c r="AE409" s="186"/>
      <c r="AF409" s="106" t="str">
        <f t="shared" si="216"/>
        <v>0</v>
      </c>
      <c r="AG409" s="99">
        <f t="shared" si="246"/>
        <v>0</v>
      </c>
      <c r="AH409" s="105" t="str">
        <f t="shared" si="247"/>
        <v>0</v>
      </c>
      <c r="AI409" s="106" t="str">
        <f t="shared" si="235"/>
        <v>0</v>
      </c>
      <c r="AJ409" s="99" t="str">
        <f t="shared" si="236"/>
        <v/>
      </c>
      <c r="AK409" s="1" t="str">
        <f t="shared" si="237"/>
        <v/>
      </c>
      <c r="AL409" s="1" t="str">
        <f t="shared" si="238"/>
        <v/>
      </c>
      <c r="AM409" s="1" t="str">
        <f t="shared" si="239"/>
        <v/>
      </c>
      <c r="AN409" s="164" t="str">
        <f t="shared" si="240"/>
        <v/>
      </c>
      <c r="AO409" s="337">
        <f t="shared" si="241"/>
        <v>0</v>
      </c>
      <c r="AP409" s="259"/>
      <c r="AQ409" s="273">
        <f t="shared" si="242"/>
        <v>0</v>
      </c>
      <c r="DF409" s="104">
        <f t="shared" si="219"/>
        <v>0</v>
      </c>
      <c r="DG409" s="39" t="str">
        <f t="shared" si="248"/>
        <v/>
      </c>
      <c r="DH409" s="39" t="str">
        <f t="shared" si="249"/>
        <v/>
      </c>
      <c r="DJ409" s="98">
        <f t="shared" si="218"/>
        <v>0</v>
      </c>
      <c r="DK409" s="93" t="e">
        <f>VLOOKUP(H409,'PORT PRODUCTIVITY 1'!$A$25:$G$83,2,FALSE)</f>
        <v>#N/A</v>
      </c>
      <c r="DL409" s="97" t="str">
        <f t="shared" si="224"/>
        <v/>
      </c>
      <c r="DM409" s="97" t="str">
        <f t="shared" si="225"/>
        <v/>
      </c>
      <c r="DN409" s="97" t="str">
        <f t="shared" si="226"/>
        <v/>
      </c>
      <c r="DO409" s="97" t="str">
        <f t="shared" si="227"/>
        <v/>
      </c>
      <c r="DP409" s="94" t="e">
        <f>VLOOKUP(H409,'PORT PRODUCTIVITY 1'!$A$25:$G$83,3,FALSE)</f>
        <v>#N/A</v>
      </c>
      <c r="DQ409" s="276" t="str">
        <f t="shared" si="228"/>
        <v/>
      </c>
      <c r="DR409" s="276" t="str">
        <f t="shared" si="229"/>
        <v/>
      </c>
      <c r="DS409" s="276" t="str">
        <f t="shared" si="230"/>
        <v/>
      </c>
      <c r="DT409" s="276" t="str">
        <f t="shared" si="231"/>
        <v/>
      </c>
      <c r="DU409" s="276" t="str">
        <f t="shared" si="232"/>
        <v/>
      </c>
      <c r="DV409" s="276" t="str">
        <f t="shared" si="233"/>
        <v/>
      </c>
      <c r="DW409" s="277" t="str">
        <f t="shared" si="220"/>
        <v/>
      </c>
      <c r="DX409" s="278" t="str">
        <f t="shared" si="221"/>
        <v>0</v>
      </c>
      <c r="DY409" s="279" t="str">
        <f t="shared" si="222"/>
        <v>0</v>
      </c>
      <c r="DZ409" s="280" t="str">
        <f t="shared" si="223"/>
        <v/>
      </c>
      <c r="EA409" s="335">
        <f t="shared" si="243"/>
        <v>0</v>
      </c>
      <c r="EB409" s="335">
        <f t="shared" si="244"/>
        <v>0</v>
      </c>
      <c r="EC409" s="335">
        <f t="shared" si="245"/>
        <v>0</v>
      </c>
    </row>
    <row r="410" spans="2:133" ht="27.75" customHeight="1" thickBot="1">
      <c r="B410" s="39"/>
      <c r="C410" s="146"/>
      <c r="D410" s="57"/>
      <c r="E410" s="43"/>
      <c r="F410" s="74"/>
      <c r="G410" s="147"/>
      <c r="H410" s="39"/>
      <c r="I410" s="37"/>
      <c r="J410" s="37"/>
      <c r="K410" s="37"/>
      <c r="L410" s="37"/>
      <c r="M410" s="37"/>
      <c r="N410" s="37"/>
      <c r="O410" s="22"/>
      <c r="P410" s="22"/>
      <c r="Q410" s="42"/>
      <c r="R410" s="39"/>
      <c r="S410" s="39"/>
      <c r="T410" s="39"/>
      <c r="U410" s="321"/>
      <c r="V410" s="330"/>
      <c r="W410" s="317" t="str">
        <f t="shared" si="234"/>
        <v>0</v>
      </c>
      <c r="X410" s="101"/>
      <c r="Y410" s="40"/>
      <c r="Z410" s="41"/>
      <c r="AA410" s="40"/>
      <c r="AB410" s="40"/>
      <c r="AC410" s="40"/>
      <c r="AD410" s="40" t="str">
        <f t="shared" si="217"/>
        <v/>
      </c>
      <c r="AE410" s="186"/>
      <c r="AF410" s="106" t="str">
        <f t="shared" si="216"/>
        <v>0</v>
      </c>
      <c r="AG410" s="99">
        <f t="shared" si="246"/>
        <v>0</v>
      </c>
      <c r="AH410" s="105" t="str">
        <f t="shared" si="247"/>
        <v>0</v>
      </c>
      <c r="AI410" s="106" t="str">
        <f t="shared" si="235"/>
        <v>0</v>
      </c>
      <c r="AJ410" s="99" t="str">
        <f t="shared" si="236"/>
        <v/>
      </c>
      <c r="AK410" s="1" t="str">
        <f t="shared" si="237"/>
        <v/>
      </c>
      <c r="AL410" s="1" t="str">
        <f t="shared" si="238"/>
        <v/>
      </c>
      <c r="AM410" s="1" t="str">
        <f t="shared" si="239"/>
        <v/>
      </c>
      <c r="AN410" s="164" t="str">
        <f t="shared" si="240"/>
        <v/>
      </c>
      <c r="AO410" s="337">
        <f t="shared" si="241"/>
        <v>0</v>
      </c>
      <c r="AP410" s="259"/>
      <c r="AQ410" s="273">
        <f t="shared" si="242"/>
        <v>0</v>
      </c>
      <c r="DF410" s="104">
        <f t="shared" si="219"/>
        <v>0</v>
      </c>
      <c r="DG410" s="39" t="str">
        <f t="shared" si="248"/>
        <v/>
      </c>
      <c r="DH410" s="39" t="str">
        <f t="shared" si="249"/>
        <v/>
      </c>
      <c r="DJ410" s="98">
        <f t="shared" si="218"/>
        <v>0</v>
      </c>
      <c r="DK410" s="93" t="e">
        <f>VLOOKUP(H410,'PORT PRODUCTIVITY 1'!$A$25:$G$83,2,FALSE)</f>
        <v>#N/A</v>
      </c>
      <c r="DL410" s="97" t="str">
        <f t="shared" si="224"/>
        <v/>
      </c>
      <c r="DM410" s="97" t="str">
        <f t="shared" si="225"/>
        <v/>
      </c>
      <c r="DN410" s="97" t="str">
        <f t="shared" si="226"/>
        <v/>
      </c>
      <c r="DO410" s="97" t="str">
        <f t="shared" si="227"/>
        <v/>
      </c>
      <c r="DP410" s="94" t="e">
        <f>VLOOKUP(H410,'PORT PRODUCTIVITY 1'!$A$25:$G$83,3,FALSE)</f>
        <v>#N/A</v>
      </c>
      <c r="DQ410" s="276" t="str">
        <f t="shared" si="228"/>
        <v/>
      </c>
      <c r="DR410" s="276" t="str">
        <f t="shared" si="229"/>
        <v/>
      </c>
      <c r="DS410" s="276" t="str">
        <f t="shared" si="230"/>
        <v/>
      </c>
      <c r="DT410" s="276" t="str">
        <f t="shared" si="231"/>
        <v/>
      </c>
      <c r="DU410" s="276" t="str">
        <f t="shared" si="232"/>
        <v/>
      </c>
      <c r="DV410" s="276" t="str">
        <f t="shared" si="233"/>
        <v/>
      </c>
      <c r="DW410" s="277" t="str">
        <f t="shared" si="220"/>
        <v/>
      </c>
      <c r="DX410" s="278" t="str">
        <f t="shared" si="221"/>
        <v>0</v>
      </c>
      <c r="DY410" s="279" t="str">
        <f t="shared" si="222"/>
        <v>0</v>
      </c>
      <c r="DZ410" s="280" t="str">
        <f t="shared" si="223"/>
        <v/>
      </c>
      <c r="EA410" s="335">
        <f t="shared" si="243"/>
        <v>0</v>
      </c>
      <c r="EB410" s="335">
        <f t="shared" si="244"/>
        <v>0</v>
      </c>
      <c r="EC410" s="335">
        <f t="shared" si="245"/>
        <v>0</v>
      </c>
    </row>
    <row r="411" spans="2:133" ht="27.75" customHeight="1" thickBot="1">
      <c r="B411" s="39"/>
      <c r="C411" s="146"/>
      <c r="D411" s="57"/>
      <c r="E411" s="43"/>
      <c r="F411" s="74"/>
      <c r="G411" s="147"/>
      <c r="H411" s="39"/>
      <c r="I411" s="37"/>
      <c r="J411" s="37"/>
      <c r="K411" s="37"/>
      <c r="L411" s="37"/>
      <c r="M411" s="37"/>
      <c r="N411" s="37"/>
      <c r="O411" s="22"/>
      <c r="P411" s="22"/>
      <c r="Q411" s="42"/>
      <c r="R411" s="39"/>
      <c r="S411" s="39"/>
      <c r="T411" s="39"/>
      <c r="U411" s="321"/>
      <c r="V411" s="330"/>
      <c r="W411" s="317" t="str">
        <f t="shared" si="234"/>
        <v>0</v>
      </c>
      <c r="X411" s="101"/>
      <c r="Y411" s="40"/>
      <c r="Z411" s="41"/>
      <c r="AA411" s="40"/>
      <c r="AB411" s="40"/>
      <c r="AC411" s="40"/>
      <c r="AD411" s="40" t="str">
        <f t="shared" si="217"/>
        <v/>
      </c>
      <c r="AE411" s="186"/>
      <c r="AF411" s="106" t="str">
        <f t="shared" si="216"/>
        <v>0</v>
      </c>
      <c r="AG411" s="99">
        <f t="shared" si="246"/>
        <v>0</v>
      </c>
      <c r="AH411" s="105" t="str">
        <f t="shared" si="247"/>
        <v>0</v>
      </c>
      <c r="AI411" s="106" t="str">
        <f t="shared" si="235"/>
        <v>0</v>
      </c>
      <c r="AJ411" s="99" t="str">
        <f t="shared" si="236"/>
        <v/>
      </c>
      <c r="AK411" s="1" t="str">
        <f t="shared" si="237"/>
        <v/>
      </c>
      <c r="AL411" s="1" t="str">
        <f t="shared" si="238"/>
        <v/>
      </c>
      <c r="AM411" s="1" t="str">
        <f t="shared" si="239"/>
        <v/>
      </c>
      <c r="AN411" s="164" t="str">
        <f t="shared" si="240"/>
        <v/>
      </c>
      <c r="AO411" s="337">
        <f t="shared" si="241"/>
        <v>0</v>
      </c>
      <c r="AP411" s="259"/>
      <c r="AQ411" s="273">
        <f t="shared" si="242"/>
        <v>0</v>
      </c>
      <c r="DF411" s="104">
        <f t="shared" si="219"/>
        <v>0</v>
      </c>
      <c r="DG411" s="39" t="str">
        <f t="shared" si="248"/>
        <v/>
      </c>
      <c r="DH411" s="39" t="str">
        <f t="shared" si="249"/>
        <v/>
      </c>
      <c r="DJ411" s="98">
        <f t="shared" si="218"/>
        <v>0</v>
      </c>
      <c r="DK411" s="93" t="e">
        <f>VLOOKUP(H411,'PORT PRODUCTIVITY 1'!$A$25:$G$83,2,FALSE)</f>
        <v>#N/A</v>
      </c>
      <c r="DL411" s="97" t="str">
        <f t="shared" si="224"/>
        <v/>
      </c>
      <c r="DM411" s="97" t="str">
        <f t="shared" si="225"/>
        <v/>
      </c>
      <c r="DN411" s="97" t="str">
        <f t="shared" si="226"/>
        <v/>
      </c>
      <c r="DO411" s="97" t="str">
        <f t="shared" si="227"/>
        <v/>
      </c>
      <c r="DP411" s="94" t="e">
        <f>VLOOKUP(H411,'PORT PRODUCTIVITY 1'!$A$25:$G$83,3,FALSE)</f>
        <v>#N/A</v>
      </c>
      <c r="DQ411" s="276" t="str">
        <f t="shared" si="228"/>
        <v/>
      </c>
      <c r="DR411" s="276" t="str">
        <f t="shared" si="229"/>
        <v/>
      </c>
      <c r="DS411" s="276" t="str">
        <f t="shared" si="230"/>
        <v/>
      </c>
      <c r="DT411" s="276" t="str">
        <f t="shared" si="231"/>
        <v/>
      </c>
      <c r="DU411" s="276" t="str">
        <f t="shared" si="232"/>
        <v/>
      </c>
      <c r="DV411" s="276" t="str">
        <f t="shared" si="233"/>
        <v/>
      </c>
      <c r="DW411" s="277" t="str">
        <f t="shared" si="220"/>
        <v/>
      </c>
      <c r="DX411" s="278" t="str">
        <f t="shared" si="221"/>
        <v>0</v>
      </c>
      <c r="DY411" s="279" t="str">
        <f t="shared" si="222"/>
        <v>0</v>
      </c>
      <c r="DZ411" s="280" t="str">
        <f t="shared" si="223"/>
        <v/>
      </c>
      <c r="EA411" s="335">
        <f t="shared" si="243"/>
        <v>0</v>
      </c>
      <c r="EB411" s="335">
        <f t="shared" si="244"/>
        <v>0</v>
      </c>
      <c r="EC411" s="335">
        <f t="shared" si="245"/>
        <v>0</v>
      </c>
    </row>
    <row r="412" spans="2:133" ht="27.75" customHeight="1" thickBot="1">
      <c r="B412" s="39"/>
      <c r="C412" s="146"/>
      <c r="D412" s="57"/>
      <c r="E412" s="43"/>
      <c r="F412" s="74"/>
      <c r="G412" s="147"/>
      <c r="H412" s="39"/>
      <c r="I412" s="37"/>
      <c r="J412" s="37"/>
      <c r="K412" s="37"/>
      <c r="L412" s="37"/>
      <c r="M412" s="37"/>
      <c r="N412" s="37"/>
      <c r="O412" s="22"/>
      <c r="P412" s="22"/>
      <c r="Q412" s="42"/>
      <c r="R412" s="39"/>
      <c r="S412" s="39"/>
      <c r="T412" s="39"/>
      <c r="U412" s="321"/>
      <c r="V412" s="330"/>
      <c r="W412" s="317" t="str">
        <f t="shared" si="234"/>
        <v>0</v>
      </c>
      <c r="X412" s="101"/>
      <c r="Y412" s="40"/>
      <c r="Z412" s="41"/>
      <c r="AA412" s="40"/>
      <c r="AB412" s="40"/>
      <c r="AC412" s="40"/>
      <c r="AD412" s="40" t="str">
        <f t="shared" si="217"/>
        <v/>
      </c>
      <c r="AE412" s="186"/>
      <c r="AF412" s="106" t="str">
        <f t="shared" si="216"/>
        <v>0</v>
      </c>
      <c r="AG412" s="99">
        <f t="shared" si="246"/>
        <v>0</v>
      </c>
      <c r="AH412" s="105" t="str">
        <f t="shared" si="247"/>
        <v>0</v>
      </c>
      <c r="AI412" s="106" t="str">
        <f t="shared" si="235"/>
        <v>0</v>
      </c>
      <c r="AJ412" s="99" t="str">
        <f t="shared" si="236"/>
        <v/>
      </c>
      <c r="AK412" s="1" t="str">
        <f t="shared" si="237"/>
        <v/>
      </c>
      <c r="AL412" s="1" t="str">
        <f t="shared" si="238"/>
        <v/>
      </c>
      <c r="AM412" s="1" t="str">
        <f t="shared" si="239"/>
        <v/>
      </c>
      <c r="AN412" s="164" t="str">
        <f t="shared" si="240"/>
        <v/>
      </c>
      <c r="AO412" s="337">
        <f t="shared" si="241"/>
        <v>0</v>
      </c>
      <c r="AP412" s="259"/>
      <c r="AQ412" s="273">
        <f t="shared" si="242"/>
        <v>0</v>
      </c>
      <c r="DF412" s="104">
        <f t="shared" si="219"/>
        <v>0</v>
      </c>
      <c r="DG412" s="39" t="str">
        <f t="shared" si="248"/>
        <v/>
      </c>
      <c r="DH412" s="39" t="str">
        <f t="shared" si="249"/>
        <v/>
      </c>
      <c r="DJ412" s="98">
        <f t="shared" si="218"/>
        <v>0</v>
      </c>
      <c r="DK412" s="93" t="e">
        <f>VLOOKUP(H412,'PORT PRODUCTIVITY 1'!$A$25:$G$83,2,FALSE)</f>
        <v>#N/A</v>
      </c>
      <c r="DL412" s="97" t="str">
        <f t="shared" si="224"/>
        <v/>
      </c>
      <c r="DM412" s="97" t="str">
        <f t="shared" si="225"/>
        <v/>
      </c>
      <c r="DN412" s="97" t="str">
        <f t="shared" si="226"/>
        <v/>
      </c>
      <c r="DO412" s="97" t="str">
        <f t="shared" si="227"/>
        <v/>
      </c>
      <c r="DP412" s="94" t="e">
        <f>VLOOKUP(H412,'PORT PRODUCTIVITY 1'!$A$25:$G$83,3,FALSE)</f>
        <v>#N/A</v>
      </c>
      <c r="DQ412" s="276" t="str">
        <f t="shared" si="228"/>
        <v/>
      </c>
      <c r="DR412" s="276" t="str">
        <f t="shared" si="229"/>
        <v/>
      </c>
      <c r="DS412" s="276" t="str">
        <f t="shared" si="230"/>
        <v/>
      </c>
      <c r="DT412" s="276" t="str">
        <f t="shared" si="231"/>
        <v/>
      </c>
      <c r="DU412" s="276" t="str">
        <f t="shared" si="232"/>
        <v/>
      </c>
      <c r="DV412" s="276" t="str">
        <f t="shared" si="233"/>
        <v/>
      </c>
      <c r="DW412" s="277" t="str">
        <f t="shared" si="220"/>
        <v/>
      </c>
      <c r="DX412" s="278" t="str">
        <f t="shared" si="221"/>
        <v>0</v>
      </c>
      <c r="DY412" s="279" t="str">
        <f t="shared" si="222"/>
        <v>0</v>
      </c>
      <c r="DZ412" s="280" t="str">
        <f t="shared" si="223"/>
        <v/>
      </c>
      <c r="EA412" s="335">
        <f t="shared" si="243"/>
        <v>0</v>
      </c>
      <c r="EB412" s="335">
        <f t="shared" si="244"/>
        <v>0</v>
      </c>
      <c r="EC412" s="335">
        <f t="shared" si="245"/>
        <v>0</v>
      </c>
    </row>
    <row r="413" spans="2:133" ht="27.75" customHeight="1" thickBot="1">
      <c r="B413" s="39"/>
      <c r="C413" s="146"/>
      <c r="D413" s="57"/>
      <c r="E413" s="43"/>
      <c r="F413" s="74"/>
      <c r="G413" s="147"/>
      <c r="H413" s="39"/>
      <c r="I413" s="37"/>
      <c r="J413" s="37"/>
      <c r="K413" s="37"/>
      <c r="L413" s="37"/>
      <c r="M413" s="37"/>
      <c r="N413" s="37"/>
      <c r="O413" s="22"/>
      <c r="P413" s="22"/>
      <c r="Q413" s="42"/>
      <c r="R413" s="39"/>
      <c r="S413" s="39"/>
      <c r="T413" s="39"/>
      <c r="U413" s="321"/>
      <c r="V413" s="330"/>
      <c r="W413" s="317" t="str">
        <f t="shared" si="234"/>
        <v>0</v>
      </c>
      <c r="X413" s="101"/>
      <c r="Y413" s="40"/>
      <c r="Z413" s="41"/>
      <c r="AA413" s="40"/>
      <c r="AB413" s="40"/>
      <c r="AC413" s="40"/>
      <c r="AD413" s="40" t="str">
        <f t="shared" si="217"/>
        <v/>
      </c>
      <c r="AE413" s="186"/>
      <c r="AF413" s="106" t="str">
        <f t="shared" si="216"/>
        <v>0</v>
      </c>
      <c r="AG413" s="99">
        <f t="shared" si="246"/>
        <v>0</v>
      </c>
      <c r="AH413" s="105" t="str">
        <f t="shared" si="247"/>
        <v>0</v>
      </c>
      <c r="AI413" s="106" t="str">
        <f t="shared" si="235"/>
        <v>0</v>
      </c>
      <c r="AJ413" s="99" t="str">
        <f t="shared" si="236"/>
        <v/>
      </c>
      <c r="AK413" s="1" t="str">
        <f t="shared" si="237"/>
        <v/>
      </c>
      <c r="AL413" s="1" t="str">
        <f t="shared" si="238"/>
        <v/>
      </c>
      <c r="AM413" s="1" t="str">
        <f t="shared" si="239"/>
        <v/>
      </c>
      <c r="AN413" s="164" t="str">
        <f t="shared" si="240"/>
        <v/>
      </c>
      <c r="AO413" s="337">
        <f t="shared" si="241"/>
        <v>0</v>
      </c>
      <c r="AP413" s="259"/>
      <c r="AQ413" s="273">
        <f t="shared" si="242"/>
        <v>0</v>
      </c>
      <c r="DF413" s="104">
        <f t="shared" si="219"/>
        <v>0</v>
      </c>
      <c r="DG413" s="39" t="str">
        <f t="shared" si="248"/>
        <v/>
      </c>
      <c r="DH413" s="39" t="str">
        <f t="shared" si="249"/>
        <v/>
      </c>
      <c r="DJ413" s="98">
        <f t="shared" si="218"/>
        <v>0</v>
      </c>
      <c r="DK413" s="93" t="e">
        <f>VLOOKUP(H413,'PORT PRODUCTIVITY 1'!$A$25:$G$83,2,FALSE)</f>
        <v>#N/A</v>
      </c>
      <c r="DL413" s="97" t="str">
        <f t="shared" si="224"/>
        <v/>
      </c>
      <c r="DM413" s="97" t="str">
        <f t="shared" si="225"/>
        <v/>
      </c>
      <c r="DN413" s="97" t="str">
        <f t="shared" si="226"/>
        <v/>
      </c>
      <c r="DO413" s="97" t="str">
        <f t="shared" si="227"/>
        <v/>
      </c>
      <c r="DP413" s="94" t="e">
        <f>VLOOKUP(H413,'PORT PRODUCTIVITY 1'!$A$25:$G$83,3,FALSE)</f>
        <v>#N/A</v>
      </c>
      <c r="DQ413" s="276" t="str">
        <f t="shared" si="228"/>
        <v/>
      </c>
      <c r="DR413" s="276" t="str">
        <f t="shared" si="229"/>
        <v/>
      </c>
      <c r="DS413" s="276" t="str">
        <f t="shared" si="230"/>
        <v/>
      </c>
      <c r="DT413" s="276" t="str">
        <f t="shared" si="231"/>
        <v/>
      </c>
      <c r="DU413" s="276" t="str">
        <f t="shared" si="232"/>
        <v/>
      </c>
      <c r="DV413" s="276" t="str">
        <f t="shared" si="233"/>
        <v/>
      </c>
      <c r="DW413" s="277" t="str">
        <f t="shared" si="220"/>
        <v/>
      </c>
      <c r="DX413" s="278" t="str">
        <f t="shared" si="221"/>
        <v>0</v>
      </c>
      <c r="DY413" s="279" t="str">
        <f t="shared" si="222"/>
        <v>0</v>
      </c>
      <c r="DZ413" s="280" t="str">
        <f t="shared" si="223"/>
        <v/>
      </c>
      <c r="EA413" s="335">
        <f t="shared" si="243"/>
        <v>0</v>
      </c>
      <c r="EB413" s="335">
        <f t="shared" si="244"/>
        <v>0</v>
      </c>
      <c r="EC413" s="335">
        <f t="shared" si="245"/>
        <v>0</v>
      </c>
    </row>
    <row r="414" spans="2:133" ht="27.75" customHeight="1" thickBot="1">
      <c r="B414" s="39"/>
      <c r="C414" s="146"/>
      <c r="D414" s="57"/>
      <c r="E414" s="43"/>
      <c r="F414" s="74"/>
      <c r="G414" s="147"/>
      <c r="H414" s="39"/>
      <c r="I414" s="37"/>
      <c r="J414" s="37"/>
      <c r="K414" s="37"/>
      <c r="L414" s="37"/>
      <c r="M414" s="37"/>
      <c r="N414" s="37"/>
      <c r="O414" s="22"/>
      <c r="P414" s="22"/>
      <c r="Q414" s="42"/>
      <c r="R414" s="39"/>
      <c r="S414" s="39"/>
      <c r="T414" s="39"/>
      <c r="U414" s="321"/>
      <c r="V414" s="330"/>
      <c r="W414" s="317" t="str">
        <f t="shared" si="234"/>
        <v>0</v>
      </c>
      <c r="X414" s="101"/>
      <c r="Y414" s="40"/>
      <c r="Z414" s="41"/>
      <c r="AA414" s="40"/>
      <c r="AB414" s="40"/>
      <c r="AC414" s="40"/>
      <c r="AD414" s="40" t="str">
        <f t="shared" si="217"/>
        <v/>
      </c>
      <c r="AE414" s="186"/>
      <c r="AF414" s="106" t="str">
        <f t="shared" si="216"/>
        <v>0</v>
      </c>
      <c r="AG414" s="99">
        <f t="shared" si="246"/>
        <v>0</v>
      </c>
      <c r="AH414" s="105" t="str">
        <f t="shared" si="247"/>
        <v>0</v>
      </c>
      <c r="AI414" s="106" t="str">
        <f t="shared" si="235"/>
        <v>0</v>
      </c>
      <c r="AJ414" s="99" t="str">
        <f t="shared" si="236"/>
        <v/>
      </c>
      <c r="AK414" s="1" t="str">
        <f t="shared" si="237"/>
        <v/>
      </c>
      <c r="AL414" s="1" t="str">
        <f t="shared" si="238"/>
        <v/>
      </c>
      <c r="AM414" s="1" t="str">
        <f t="shared" si="239"/>
        <v/>
      </c>
      <c r="AN414" s="164" t="str">
        <f t="shared" si="240"/>
        <v/>
      </c>
      <c r="AO414" s="337">
        <f t="shared" si="241"/>
        <v>0</v>
      </c>
      <c r="AP414" s="259"/>
      <c r="AQ414" s="273">
        <f t="shared" si="242"/>
        <v>0</v>
      </c>
      <c r="DF414" s="104">
        <f t="shared" si="219"/>
        <v>0</v>
      </c>
      <c r="DG414" s="39" t="str">
        <f t="shared" si="248"/>
        <v/>
      </c>
      <c r="DH414" s="39" t="str">
        <f t="shared" si="249"/>
        <v/>
      </c>
      <c r="DJ414" s="98">
        <f t="shared" si="218"/>
        <v>0</v>
      </c>
      <c r="DK414" s="93" t="e">
        <f>VLOOKUP(H414,'PORT PRODUCTIVITY 1'!$A$25:$G$83,2,FALSE)</f>
        <v>#N/A</v>
      </c>
      <c r="DL414" s="97" t="str">
        <f t="shared" si="224"/>
        <v/>
      </c>
      <c r="DM414" s="97" t="str">
        <f t="shared" si="225"/>
        <v/>
      </c>
      <c r="DN414" s="97" t="str">
        <f t="shared" si="226"/>
        <v/>
      </c>
      <c r="DO414" s="97" t="str">
        <f t="shared" si="227"/>
        <v/>
      </c>
      <c r="DP414" s="94" t="e">
        <f>VLOOKUP(H414,'PORT PRODUCTIVITY 1'!$A$25:$G$83,3,FALSE)</f>
        <v>#N/A</v>
      </c>
      <c r="DQ414" s="276" t="str">
        <f t="shared" si="228"/>
        <v/>
      </c>
      <c r="DR414" s="276" t="str">
        <f t="shared" si="229"/>
        <v/>
      </c>
      <c r="DS414" s="276" t="str">
        <f t="shared" si="230"/>
        <v/>
      </c>
      <c r="DT414" s="276" t="str">
        <f t="shared" si="231"/>
        <v/>
      </c>
      <c r="DU414" s="276" t="str">
        <f t="shared" si="232"/>
        <v/>
      </c>
      <c r="DV414" s="276" t="str">
        <f t="shared" si="233"/>
        <v/>
      </c>
      <c r="DW414" s="277" t="str">
        <f t="shared" si="220"/>
        <v/>
      </c>
      <c r="DX414" s="278" t="str">
        <f t="shared" si="221"/>
        <v>0</v>
      </c>
      <c r="DY414" s="279" t="str">
        <f t="shared" si="222"/>
        <v>0</v>
      </c>
      <c r="DZ414" s="280" t="str">
        <f t="shared" si="223"/>
        <v/>
      </c>
      <c r="EA414" s="335">
        <f t="shared" si="243"/>
        <v>0</v>
      </c>
      <c r="EB414" s="335">
        <f t="shared" si="244"/>
        <v>0</v>
      </c>
      <c r="EC414" s="335">
        <f t="shared" si="245"/>
        <v>0</v>
      </c>
    </row>
    <row r="415" spans="2:133" ht="27.75" customHeight="1" thickBot="1">
      <c r="B415" s="39"/>
      <c r="C415" s="146"/>
      <c r="D415" s="57"/>
      <c r="E415" s="43"/>
      <c r="F415" s="74"/>
      <c r="G415" s="147"/>
      <c r="H415" s="39"/>
      <c r="I415" s="37"/>
      <c r="J415" s="37"/>
      <c r="K415" s="37"/>
      <c r="L415" s="37"/>
      <c r="M415" s="37"/>
      <c r="N415" s="37"/>
      <c r="O415" s="22"/>
      <c r="P415" s="22"/>
      <c r="Q415" s="42"/>
      <c r="R415" s="39"/>
      <c r="S415" s="39"/>
      <c r="T415" s="39"/>
      <c r="U415" s="321"/>
      <c r="V415" s="330"/>
      <c r="W415" s="317" t="str">
        <f t="shared" si="234"/>
        <v>0</v>
      </c>
      <c r="X415" s="101"/>
      <c r="Y415" s="40"/>
      <c r="Z415" s="41"/>
      <c r="AA415" s="40"/>
      <c r="AB415" s="40"/>
      <c r="AC415" s="40"/>
      <c r="AD415" s="40" t="str">
        <f t="shared" si="217"/>
        <v/>
      </c>
      <c r="AE415" s="186"/>
      <c r="AF415" s="106" t="str">
        <f t="shared" si="216"/>
        <v>0</v>
      </c>
      <c r="AG415" s="99">
        <f t="shared" si="246"/>
        <v>0</v>
      </c>
      <c r="AH415" s="105" t="str">
        <f t="shared" si="247"/>
        <v>0</v>
      </c>
      <c r="AI415" s="106" t="str">
        <f t="shared" si="235"/>
        <v>0</v>
      </c>
      <c r="AJ415" s="99" t="str">
        <f t="shared" si="236"/>
        <v/>
      </c>
      <c r="AK415" s="1" t="str">
        <f t="shared" si="237"/>
        <v/>
      </c>
      <c r="AL415" s="1" t="str">
        <f t="shared" si="238"/>
        <v/>
      </c>
      <c r="AM415" s="1" t="str">
        <f t="shared" si="239"/>
        <v/>
      </c>
      <c r="AN415" s="164" t="str">
        <f t="shared" si="240"/>
        <v/>
      </c>
      <c r="AO415" s="337">
        <f t="shared" si="241"/>
        <v>0</v>
      </c>
      <c r="AP415" s="259"/>
      <c r="AQ415" s="273">
        <f t="shared" si="242"/>
        <v>0</v>
      </c>
      <c r="DF415" s="104">
        <f t="shared" si="219"/>
        <v>0</v>
      </c>
      <c r="DG415" s="39" t="str">
        <f t="shared" si="248"/>
        <v/>
      </c>
      <c r="DH415" s="39" t="str">
        <f t="shared" si="249"/>
        <v/>
      </c>
      <c r="DJ415" s="98">
        <f t="shared" si="218"/>
        <v>0</v>
      </c>
      <c r="DK415" s="93" t="e">
        <f>VLOOKUP(H415,'PORT PRODUCTIVITY 1'!$A$25:$G$83,2,FALSE)</f>
        <v>#N/A</v>
      </c>
      <c r="DL415" s="97" t="str">
        <f t="shared" si="224"/>
        <v/>
      </c>
      <c r="DM415" s="97" t="str">
        <f t="shared" si="225"/>
        <v/>
      </c>
      <c r="DN415" s="97" t="str">
        <f t="shared" si="226"/>
        <v/>
      </c>
      <c r="DO415" s="97" t="str">
        <f t="shared" si="227"/>
        <v/>
      </c>
      <c r="DP415" s="94" t="e">
        <f>VLOOKUP(H415,'PORT PRODUCTIVITY 1'!$A$25:$G$83,3,FALSE)</f>
        <v>#N/A</v>
      </c>
      <c r="DQ415" s="276" t="str">
        <f t="shared" si="228"/>
        <v/>
      </c>
      <c r="DR415" s="276" t="str">
        <f t="shared" si="229"/>
        <v/>
      </c>
      <c r="DS415" s="276" t="str">
        <f t="shared" si="230"/>
        <v/>
      </c>
      <c r="DT415" s="276" t="str">
        <f t="shared" si="231"/>
        <v/>
      </c>
      <c r="DU415" s="276" t="str">
        <f t="shared" si="232"/>
        <v/>
      </c>
      <c r="DV415" s="276" t="str">
        <f t="shared" si="233"/>
        <v/>
      </c>
      <c r="DW415" s="277" t="str">
        <f t="shared" si="220"/>
        <v/>
      </c>
      <c r="DX415" s="278" t="str">
        <f t="shared" si="221"/>
        <v>0</v>
      </c>
      <c r="DY415" s="279" t="str">
        <f t="shared" si="222"/>
        <v>0</v>
      </c>
      <c r="DZ415" s="280" t="str">
        <f t="shared" si="223"/>
        <v/>
      </c>
      <c r="EA415" s="335">
        <f t="shared" si="243"/>
        <v>0</v>
      </c>
      <c r="EB415" s="335">
        <f t="shared" si="244"/>
        <v>0</v>
      </c>
      <c r="EC415" s="335">
        <f t="shared" si="245"/>
        <v>0</v>
      </c>
    </row>
    <row r="416" spans="2:133" ht="27.75" customHeight="1" thickBot="1">
      <c r="B416" s="39"/>
      <c r="C416" s="146"/>
      <c r="D416" s="57"/>
      <c r="E416" s="43"/>
      <c r="F416" s="74"/>
      <c r="G416" s="147"/>
      <c r="H416" s="39"/>
      <c r="I416" s="37"/>
      <c r="J416" s="37"/>
      <c r="K416" s="37"/>
      <c r="L416" s="37"/>
      <c r="M416" s="37"/>
      <c r="N416" s="37"/>
      <c r="O416" s="22"/>
      <c r="P416" s="22"/>
      <c r="Q416" s="42"/>
      <c r="R416" s="39"/>
      <c r="S416" s="39"/>
      <c r="T416" s="39"/>
      <c r="U416" s="321"/>
      <c r="V416" s="330"/>
      <c r="W416" s="317" t="str">
        <f t="shared" si="234"/>
        <v>0</v>
      </c>
      <c r="X416" s="101"/>
      <c r="Y416" s="40"/>
      <c r="Z416" s="41"/>
      <c r="AA416" s="40"/>
      <c r="AB416" s="40"/>
      <c r="AC416" s="40"/>
      <c r="AD416" s="40" t="str">
        <f t="shared" si="217"/>
        <v/>
      </c>
      <c r="AE416" s="186"/>
      <c r="AF416" s="106" t="str">
        <f t="shared" si="216"/>
        <v>0</v>
      </c>
      <c r="AG416" s="99">
        <f t="shared" si="246"/>
        <v>0</v>
      </c>
      <c r="AH416" s="105" t="str">
        <f t="shared" si="247"/>
        <v>0</v>
      </c>
      <c r="AI416" s="106" t="str">
        <f t="shared" si="235"/>
        <v>0</v>
      </c>
      <c r="AJ416" s="99" t="str">
        <f t="shared" si="236"/>
        <v/>
      </c>
      <c r="AK416" s="1" t="str">
        <f t="shared" si="237"/>
        <v/>
      </c>
      <c r="AL416" s="1" t="str">
        <f t="shared" si="238"/>
        <v/>
      </c>
      <c r="AM416" s="1" t="str">
        <f t="shared" si="239"/>
        <v/>
      </c>
      <c r="AN416" s="164" t="str">
        <f t="shared" si="240"/>
        <v/>
      </c>
      <c r="AO416" s="337">
        <f t="shared" si="241"/>
        <v>0</v>
      </c>
      <c r="AP416" s="259"/>
      <c r="AQ416" s="273">
        <f t="shared" si="242"/>
        <v>0</v>
      </c>
      <c r="DF416" s="104">
        <f t="shared" si="219"/>
        <v>0</v>
      </c>
      <c r="DG416" s="39" t="str">
        <f t="shared" si="248"/>
        <v/>
      </c>
      <c r="DH416" s="39" t="str">
        <f t="shared" si="249"/>
        <v/>
      </c>
      <c r="DJ416" s="98">
        <f t="shared" si="218"/>
        <v>0</v>
      </c>
      <c r="DK416" s="93" t="e">
        <f>VLOOKUP(H416,'PORT PRODUCTIVITY 1'!$A$25:$G$83,2,FALSE)</f>
        <v>#N/A</v>
      </c>
      <c r="DL416" s="97" t="str">
        <f t="shared" si="224"/>
        <v/>
      </c>
      <c r="DM416" s="97" t="str">
        <f t="shared" si="225"/>
        <v/>
      </c>
      <c r="DN416" s="97" t="str">
        <f t="shared" si="226"/>
        <v/>
      </c>
      <c r="DO416" s="97" t="str">
        <f t="shared" si="227"/>
        <v/>
      </c>
      <c r="DP416" s="94" t="e">
        <f>VLOOKUP(H416,'PORT PRODUCTIVITY 1'!$A$25:$G$83,3,FALSE)</f>
        <v>#N/A</v>
      </c>
      <c r="DQ416" s="276" t="str">
        <f t="shared" si="228"/>
        <v/>
      </c>
      <c r="DR416" s="276" t="str">
        <f t="shared" si="229"/>
        <v/>
      </c>
      <c r="DS416" s="276" t="str">
        <f t="shared" si="230"/>
        <v/>
      </c>
      <c r="DT416" s="276" t="str">
        <f t="shared" si="231"/>
        <v/>
      </c>
      <c r="DU416" s="276" t="str">
        <f t="shared" si="232"/>
        <v/>
      </c>
      <c r="DV416" s="276" t="str">
        <f t="shared" si="233"/>
        <v/>
      </c>
      <c r="DW416" s="277" t="str">
        <f t="shared" si="220"/>
        <v/>
      </c>
      <c r="DX416" s="278" t="str">
        <f t="shared" si="221"/>
        <v>0</v>
      </c>
      <c r="DY416" s="279" t="str">
        <f t="shared" si="222"/>
        <v>0</v>
      </c>
      <c r="DZ416" s="280" t="str">
        <f t="shared" si="223"/>
        <v/>
      </c>
      <c r="EA416" s="335">
        <f t="shared" si="243"/>
        <v>0</v>
      </c>
      <c r="EB416" s="335">
        <f t="shared" si="244"/>
        <v>0</v>
      </c>
      <c r="EC416" s="335">
        <f t="shared" si="245"/>
        <v>0</v>
      </c>
    </row>
    <row r="417" spans="2:133" ht="27.75" customHeight="1" thickBot="1">
      <c r="B417" s="39"/>
      <c r="C417" s="146"/>
      <c r="D417" s="57"/>
      <c r="E417" s="43"/>
      <c r="F417" s="74"/>
      <c r="G417" s="147"/>
      <c r="H417" s="39"/>
      <c r="I417" s="37"/>
      <c r="J417" s="37"/>
      <c r="K417" s="37"/>
      <c r="L417" s="37"/>
      <c r="M417" s="37"/>
      <c r="N417" s="37"/>
      <c r="O417" s="22"/>
      <c r="P417" s="22"/>
      <c r="Q417" s="42"/>
      <c r="R417" s="39"/>
      <c r="S417" s="39"/>
      <c r="T417" s="39"/>
      <c r="U417" s="321"/>
      <c r="V417" s="330"/>
      <c r="W417" s="317" t="str">
        <f t="shared" si="234"/>
        <v>0</v>
      </c>
      <c r="X417" s="101"/>
      <c r="Y417" s="40"/>
      <c r="Z417" s="41"/>
      <c r="AA417" s="40"/>
      <c r="AB417" s="40"/>
      <c r="AC417" s="40"/>
      <c r="AD417" s="40" t="str">
        <f t="shared" si="217"/>
        <v/>
      </c>
      <c r="AE417" s="186"/>
      <c r="AF417" s="106" t="str">
        <f t="shared" si="216"/>
        <v>0</v>
      </c>
      <c r="AG417" s="99">
        <f t="shared" si="246"/>
        <v>0</v>
      </c>
      <c r="AH417" s="105" t="str">
        <f t="shared" si="247"/>
        <v>0</v>
      </c>
      <c r="AI417" s="106" t="str">
        <f t="shared" si="235"/>
        <v>0</v>
      </c>
      <c r="AJ417" s="99" t="str">
        <f t="shared" si="236"/>
        <v/>
      </c>
      <c r="AK417" s="1" t="str">
        <f t="shared" si="237"/>
        <v/>
      </c>
      <c r="AL417" s="1" t="str">
        <f t="shared" si="238"/>
        <v/>
      </c>
      <c r="AM417" s="1" t="str">
        <f t="shared" si="239"/>
        <v/>
      </c>
      <c r="AN417" s="164" t="str">
        <f t="shared" si="240"/>
        <v/>
      </c>
      <c r="AO417" s="337">
        <f t="shared" si="241"/>
        <v>0</v>
      </c>
      <c r="AP417" s="259"/>
      <c r="AQ417" s="273">
        <f t="shared" si="242"/>
        <v>0</v>
      </c>
      <c r="DF417" s="104">
        <f t="shared" si="219"/>
        <v>0</v>
      </c>
      <c r="DG417" s="39" t="str">
        <f t="shared" si="248"/>
        <v/>
      </c>
      <c r="DH417" s="39" t="str">
        <f t="shared" si="249"/>
        <v/>
      </c>
      <c r="DJ417" s="98">
        <f t="shared" si="218"/>
        <v>0</v>
      </c>
      <c r="DK417" s="93" t="e">
        <f>VLOOKUP(H417,'PORT PRODUCTIVITY 1'!$A$25:$G$83,2,FALSE)</f>
        <v>#N/A</v>
      </c>
      <c r="DL417" s="97" t="str">
        <f t="shared" si="224"/>
        <v/>
      </c>
      <c r="DM417" s="97" t="str">
        <f t="shared" si="225"/>
        <v/>
      </c>
      <c r="DN417" s="97" t="str">
        <f t="shared" si="226"/>
        <v/>
      </c>
      <c r="DO417" s="97" t="str">
        <f t="shared" si="227"/>
        <v/>
      </c>
      <c r="DP417" s="94" t="e">
        <f>VLOOKUP(H417,'PORT PRODUCTIVITY 1'!$A$25:$G$83,3,FALSE)</f>
        <v>#N/A</v>
      </c>
      <c r="DQ417" s="276" t="str">
        <f t="shared" si="228"/>
        <v/>
      </c>
      <c r="DR417" s="276" t="str">
        <f t="shared" si="229"/>
        <v/>
      </c>
      <c r="DS417" s="276" t="str">
        <f t="shared" si="230"/>
        <v/>
      </c>
      <c r="DT417" s="276" t="str">
        <f t="shared" si="231"/>
        <v/>
      </c>
      <c r="DU417" s="276" t="str">
        <f t="shared" si="232"/>
        <v/>
      </c>
      <c r="DV417" s="276" t="str">
        <f t="shared" si="233"/>
        <v/>
      </c>
      <c r="DW417" s="277" t="str">
        <f t="shared" si="220"/>
        <v/>
      </c>
      <c r="DX417" s="278" t="str">
        <f t="shared" si="221"/>
        <v>0</v>
      </c>
      <c r="DY417" s="279" t="str">
        <f t="shared" si="222"/>
        <v>0</v>
      </c>
      <c r="DZ417" s="280" t="str">
        <f t="shared" si="223"/>
        <v/>
      </c>
      <c r="EA417" s="335">
        <f t="shared" si="243"/>
        <v>0</v>
      </c>
      <c r="EB417" s="335">
        <f t="shared" si="244"/>
        <v>0</v>
      </c>
      <c r="EC417" s="335">
        <f t="shared" si="245"/>
        <v>0</v>
      </c>
    </row>
    <row r="418" spans="2:133" ht="27.75" customHeight="1" thickBot="1">
      <c r="B418" s="39"/>
      <c r="C418" s="146"/>
      <c r="D418" s="57"/>
      <c r="E418" s="43"/>
      <c r="F418" s="74"/>
      <c r="G418" s="147"/>
      <c r="H418" s="39"/>
      <c r="I418" s="37"/>
      <c r="J418" s="37"/>
      <c r="K418" s="37"/>
      <c r="L418" s="37"/>
      <c r="M418" s="37"/>
      <c r="N418" s="37"/>
      <c r="O418" s="22"/>
      <c r="P418" s="22"/>
      <c r="Q418" s="42"/>
      <c r="R418" s="39"/>
      <c r="S418" s="39"/>
      <c r="T418" s="39"/>
      <c r="U418" s="321"/>
      <c r="V418" s="330"/>
      <c r="W418" s="317" t="str">
        <f t="shared" si="234"/>
        <v>0</v>
      </c>
      <c r="X418" s="101"/>
      <c r="Y418" s="40"/>
      <c r="Z418" s="41"/>
      <c r="AA418" s="40"/>
      <c r="AB418" s="40"/>
      <c r="AC418" s="40"/>
      <c r="AD418" s="40" t="str">
        <f t="shared" si="217"/>
        <v/>
      </c>
      <c r="AE418" s="186"/>
      <c r="AF418" s="106" t="str">
        <f t="shared" si="216"/>
        <v>0</v>
      </c>
      <c r="AG418" s="99">
        <f t="shared" si="246"/>
        <v>0</v>
      </c>
      <c r="AH418" s="105" t="str">
        <f t="shared" si="247"/>
        <v>0</v>
      </c>
      <c r="AI418" s="106" t="str">
        <f t="shared" si="235"/>
        <v>0</v>
      </c>
      <c r="AJ418" s="99" t="str">
        <f t="shared" si="236"/>
        <v/>
      </c>
      <c r="AK418" s="1" t="str">
        <f t="shared" si="237"/>
        <v/>
      </c>
      <c r="AL418" s="1" t="str">
        <f t="shared" si="238"/>
        <v/>
      </c>
      <c r="AM418" s="1" t="str">
        <f t="shared" si="239"/>
        <v/>
      </c>
      <c r="AN418" s="164" t="str">
        <f t="shared" si="240"/>
        <v/>
      </c>
      <c r="AO418" s="337">
        <f t="shared" si="241"/>
        <v>0</v>
      </c>
      <c r="AP418" s="259"/>
      <c r="AQ418" s="273">
        <f t="shared" si="242"/>
        <v>0</v>
      </c>
      <c r="DF418" s="104">
        <f t="shared" si="219"/>
        <v>0</v>
      </c>
      <c r="DG418" s="39" t="str">
        <f t="shared" si="248"/>
        <v/>
      </c>
      <c r="DH418" s="39" t="str">
        <f t="shared" si="249"/>
        <v/>
      </c>
      <c r="DJ418" s="98">
        <f t="shared" si="218"/>
        <v>0</v>
      </c>
      <c r="DK418" s="93" t="e">
        <f>VLOOKUP(H418,'PORT PRODUCTIVITY 1'!$A$25:$G$83,2,FALSE)</f>
        <v>#N/A</v>
      </c>
      <c r="DL418" s="97" t="str">
        <f t="shared" si="224"/>
        <v/>
      </c>
      <c r="DM418" s="97" t="str">
        <f t="shared" si="225"/>
        <v/>
      </c>
      <c r="DN418" s="97" t="str">
        <f t="shared" si="226"/>
        <v/>
      </c>
      <c r="DO418" s="97" t="str">
        <f t="shared" si="227"/>
        <v/>
      </c>
      <c r="DP418" s="94" t="e">
        <f>VLOOKUP(H418,'PORT PRODUCTIVITY 1'!$A$25:$G$83,3,FALSE)</f>
        <v>#N/A</v>
      </c>
      <c r="DQ418" s="276" t="str">
        <f t="shared" si="228"/>
        <v/>
      </c>
      <c r="DR418" s="276" t="str">
        <f t="shared" si="229"/>
        <v/>
      </c>
      <c r="DS418" s="276" t="str">
        <f t="shared" si="230"/>
        <v/>
      </c>
      <c r="DT418" s="276" t="str">
        <f t="shared" si="231"/>
        <v/>
      </c>
      <c r="DU418" s="276" t="str">
        <f t="shared" si="232"/>
        <v/>
      </c>
      <c r="DV418" s="276" t="str">
        <f t="shared" si="233"/>
        <v/>
      </c>
      <c r="DW418" s="277" t="str">
        <f t="shared" si="220"/>
        <v/>
      </c>
      <c r="DX418" s="278" t="str">
        <f t="shared" si="221"/>
        <v>0</v>
      </c>
      <c r="DY418" s="279" t="str">
        <f t="shared" si="222"/>
        <v>0</v>
      </c>
      <c r="DZ418" s="280" t="str">
        <f t="shared" si="223"/>
        <v/>
      </c>
      <c r="EA418" s="335">
        <f t="shared" si="243"/>
        <v>0</v>
      </c>
      <c r="EB418" s="335">
        <f t="shared" si="244"/>
        <v>0</v>
      </c>
      <c r="EC418" s="335">
        <f t="shared" si="245"/>
        <v>0</v>
      </c>
    </row>
    <row r="419" spans="2:133" ht="27.75" customHeight="1" thickBot="1">
      <c r="B419" s="39"/>
      <c r="C419" s="146"/>
      <c r="D419" s="57"/>
      <c r="E419" s="43"/>
      <c r="F419" s="74"/>
      <c r="G419" s="147"/>
      <c r="H419" s="39"/>
      <c r="I419" s="37"/>
      <c r="J419" s="37"/>
      <c r="K419" s="37"/>
      <c r="L419" s="37"/>
      <c r="M419" s="37"/>
      <c r="N419" s="37"/>
      <c r="O419" s="22"/>
      <c r="P419" s="22"/>
      <c r="Q419" s="42"/>
      <c r="R419" s="39"/>
      <c r="S419" s="39"/>
      <c r="T419" s="39"/>
      <c r="U419" s="321"/>
      <c r="V419" s="330"/>
      <c r="W419" s="317" t="str">
        <f t="shared" si="234"/>
        <v>0</v>
      </c>
      <c r="X419" s="101"/>
      <c r="Y419" s="40"/>
      <c r="Z419" s="41"/>
      <c r="AA419" s="40"/>
      <c r="AB419" s="40"/>
      <c r="AC419" s="40"/>
      <c r="AD419" s="40" t="str">
        <f t="shared" si="217"/>
        <v/>
      </c>
      <c r="AE419" s="186"/>
      <c r="AF419" s="106" t="str">
        <f t="shared" si="216"/>
        <v>0</v>
      </c>
      <c r="AG419" s="99">
        <f t="shared" si="246"/>
        <v>0</v>
      </c>
      <c r="AH419" s="105" t="str">
        <f t="shared" si="247"/>
        <v>0</v>
      </c>
      <c r="AI419" s="106" t="str">
        <f t="shared" si="235"/>
        <v>0</v>
      </c>
      <c r="AJ419" s="99" t="str">
        <f t="shared" si="236"/>
        <v/>
      </c>
      <c r="AK419" s="1" t="str">
        <f t="shared" si="237"/>
        <v/>
      </c>
      <c r="AL419" s="1" t="str">
        <f t="shared" si="238"/>
        <v/>
      </c>
      <c r="AM419" s="1" t="str">
        <f t="shared" si="239"/>
        <v/>
      </c>
      <c r="AN419" s="164" t="str">
        <f t="shared" si="240"/>
        <v/>
      </c>
      <c r="AO419" s="337">
        <f t="shared" si="241"/>
        <v>0</v>
      </c>
      <c r="AP419" s="259"/>
      <c r="AQ419" s="273">
        <f t="shared" si="242"/>
        <v>0</v>
      </c>
      <c r="DF419" s="104">
        <f t="shared" si="219"/>
        <v>0</v>
      </c>
      <c r="DG419" s="39" t="str">
        <f t="shared" si="248"/>
        <v/>
      </c>
      <c r="DH419" s="39" t="str">
        <f t="shared" si="249"/>
        <v/>
      </c>
      <c r="DJ419" s="98">
        <f t="shared" si="218"/>
        <v>0</v>
      </c>
      <c r="DK419" s="93" t="e">
        <f>VLOOKUP(H419,'PORT PRODUCTIVITY 1'!$A$25:$G$83,2,FALSE)</f>
        <v>#N/A</v>
      </c>
      <c r="DL419" s="97" t="str">
        <f t="shared" si="224"/>
        <v/>
      </c>
      <c r="DM419" s="97" t="str">
        <f t="shared" si="225"/>
        <v/>
      </c>
      <c r="DN419" s="97" t="str">
        <f t="shared" si="226"/>
        <v/>
      </c>
      <c r="DO419" s="97" t="str">
        <f t="shared" si="227"/>
        <v/>
      </c>
      <c r="DP419" s="94" t="e">
        <f>VLOOKUP(H419,'PORT PRODUCTIVITY 1'!$A$25:$G$83,3,FALSE)</f>
        <v>#N/A</v>
      </c>
      <c r="DQ419" s="276" t="str">
        <f t="shared" si="228"/>
        <v/>
      </c>
      <c r="DR419" s="276" t="str">
        <f t="shared" si="229"/>
        <v/>
      </c>
      <c r="DS419" s="276" t="str">
        <f t="shared" si="230"/>
        <v/>
      </c>
      <c r="DT419" s="276" t="str">
        <f t="shared" si="231"/>
        <v/>
      </c>
      <c r="DU419" s="276" t="str">
        <f t="shared" si="232"/>
        <v/>
      </c>
      <c r="DV419" s="276" t="str">
        <f t="shared" si="233"/>
        <v/>
      </c>
      <c r="DW419" s="277" t="str">
        <f t="shared" si="220"/>
        <v/>
      </c>
      <c r="DX419" s="278" t="str">
        <f t="shared" si="221"/>
        <v>0</v>
      </c>
      <c r="DY419" s="279" t="str">
        <f t="shared" si="222"/>
        <v>0</v>
      </c>
      <c r="DZ419" s="280" t="str">
        <f t="shared" si="223"/>
        <v/>
      </c>
      <c r="EA419" s="335">
        <f t="shared" si="243"/>
        <v>0</v>
      </c>
      <c r="EB419" s="335">
        <f t="shared" si="244"/>
        <v>0</v>
      </c>
      <c r="EC419" s="335">
        <f t="shared" si="245"/>
        <v>0</v>
      </c>
    </row>
    <row r="420" spans="2:133" ht="27.75" customHeight="1" thickBot="1">
      <c r="B420" s="39"/>
      <c r="C420" s="146"/>
      <c r="D420" s="57"/>
      <c r="E420" s="43"/>
      <c r="F420" s="74"/>
      <c r="G420" s="147"/>
      <c r="H420" s="39"/>
      <c r="I420" s="37"/>
      <c r="J420" s="37"/>
      <c r="K420" s="37"/>
      <c r="L420" s="37"/>
      <c r="M420" s="37"/>
      <c r="N420" s="37"/>
      <c r="O420" s="22"/>
      <c r="P420" s="22"/>
      <c r="Q420" s="42"/>
      <c r="R420" s="39"/>
      <c r="S420" s="39"/>
      <c r="T420" s="39"/>
      <c r="U420" s="321"/>
      <c r="V420" s="330"/>
      <c r="W420" s="317" t="str">
        <f t="shared" si="234"/>
        <v>0</v>
      </c>
      <c r="X420" s="101"/>
      <c r="Y420" s="40"/>
      <c r="Z420" s="41"/>
      <c r="AA420" s="40"/>
      <c r="AB420" s="40"/>
      <c r="AC420" s="40"/>
      <c r="AD420" s="40" t="str">
        <f t="shared" si="217"/>
        <v/>
      </c>
      <c r="AE420" s="186"/>
      <c r="AF420" s="106" t="str">
        <f t="shared" si="216"/>
        <v>0</v>
      </c>
      <c r="AG420" s="99">
        <f t="shared" si="246"/>
        <v>0</v>
      </c>
      <c r="AH420" s="105" t="str">
        <f t="shared" si="247"/>
        <v>0</v>
      </c>
      <c r="AI420" s="106" t="str">
        <f t="shared" si="235"/>
        <v>0</v>
      </c>
      <c r="AJ420" s="99" t="str">
        <f t="shared" si="236"/>
        <v/>
      </c>
      <c r="AK420" s="1" t="str">
        <f t="shared" si="237"/>
        <v/>
      </c>
      <c r="AL420" s="1" t="str">
        <f t="shared" si="238"/>
        <v/>
      </c>
      <c r="AM420" s="1" t="str">
        <f t="shared" si="239"/>
        <v/>
      </c>
      <c r="AN420" s="164" t="str">
        <f t="shared" si="240"/>
        <v/>
      </c>
      <c r="AO420" s="337">
        <f t="shared" si="241"/>
        <v>0</v>
      </c>
      <c r="AP420" s="259"/>
      <c r="AQ420" s="273">
        <f t="shared" si="242"/>
        <v>0</v>
      </c>
      <c r="DF420" s="104">
        <f t="shared" si="219"/>
        <v>0</v>
      </c>
      <c r="DG420" s="39" t="str">
        <f t="shared" si="248"/>
        <v/>
      </c>
      <c r="DH420" s="39" t="str">
        <f t="shared" si="249"/>
        <v/>
      </c>
      <c r="DJ420" s="98">
        <f t="shared" si="218"/>
        <v>0</v>
      </c>
      <c r="DK420" s="93" t="e">
        <f>VLOOKUP(H420,'PORT PRODUCTIVITY 1'!$A$25:$G$83,2,FALSE)</f>
        <v>#N/A</v>
      </c>
      <c r="DL420" s="97" t="str">
        <f t="shared" si="224"/>
        <v/>
      </c>
      <c r="DM420" s="97" t="str">
        <f t="shared" si="225"/>
        <v/>
      </c>
      <c r="DN420" s="97" t="str">
        <f t="shared" si="226"/>
        <v/>
      </c>
      <c r="DO420" s="97" t="str">
        <f t="shared" si="227"/>
        <v/>
      </c>
      <c r="DP420" s="94" t="e">
        <f>VLOOKUP(H420,'PORT PRODUCTIVITY 1'!$A$25:$G$83,3,FALSE)</f>
        <v>#N/A</v>
      </c>
      <c r="DQ420" s="276" t="str">
        <f t="shared" si="228"/>
        <v/>
      </c>
      <c r="DR420" s="276" t="str">
        <f t="shared" si="229"/>
        <v/>
      </c>
      <c r="DS420" s="276" t="str">
        <f t="shared" si="230"/>
        <v/>
      </c>
      <c r="DT420" s="276" t="str">
        <f t="shared" si="231"/>
        <v/>
      </c>
      <c r="DU420" s="276" t="str">
        <f t="shared" si="232"/>
        <v/>
      </c>
      <c r="DV420" s="276" t="str">
        <f t="shared" si="233"/>
        <v/>
      </c>
      <c r="DW420" s="277" t="str">
        <f t="shared" si="220"/>
        <v/>
      </c>
      <c r="DX420" s="278" t="str">
        <f t="shared" si="221"/>
        <v>0</v>
      </c>
      <c r="DY420" s="279" t="str">
        <f t="shared" si="222"/>
        <v>0</v>
      </c>
      <c r="DZ420" s="280" t="str">
        <f t="shared" si="223"/>
        <v/>
      </c>
      <c r="EA420" s="335">
        <f t="shared" si="243"/>
        <v>0</v>
      </c>
      <c r="EB420" s="335">
        <f t="shared" si="244"/>
        <v>0</v>
      </c>
      <c r="EC420" s="335">
        <f t="shared" si="245"/>
        <v>0</v>
      </c>
    </row>
    <row r="421" spans="2:133" ht="27.75" customHeight="1" thickBot="1">
      <c r="B421" s="39"/>
      <c r="C421" s="146"/>
      <c r="D421" s="57"/>
      <c r="E421" s="43"/>
      <c r="F421" s="74"/>
      <c r="G421" s="147"/>
      <c r="H421" s="39"/>
      <c r="I421" s="37"/>
      <c r="J421" s="37"/>
      <c r="K421" s="37"/>
      <c r="L421" s="37"/>
      <c r="M421" s="37"/>
      <c r="N421" s="37"/>
      <c r="O421" s="22"/>
      <c r="P421" s="22"/>
      <c r="Q421" s="42"/>
      <c r="R421" s="39"/>
      <c r="S421" s="39"/>
      <c r="T421" s="39"/>
      <c r="U421" s="321"/>
      <c r="V421" s="330"/>
      <c r="W421" s="317" t="str">
        <f t="shared" si="234"/>
        <v>0</v>
      </c>
      <c r="X421" s="101"/>
      <c r="Y421" s="40"/>
      <c r="Z421" s="41"/>
      <c r="AA421" s="40"/>
      <c r="AB421" s="40"/>
      <c r="AC421" s="40"/>
      <c r="AD421" s="40" t="str">
        <f t="shared" si="217"/>
        <v/>
      </c>
      <c r="AE421" s="186"/>
      <c r="AF421" s="106" t="str">
        <f t="shared" si="216"/>
        <v>0</v>
      </c>
      <c r="AG421" s="99">
        <f t="shared" si="246"/>
        <v>0</v>
      </c>
      <c r="AH421" s="105" t="str">
        <f t="shared" si="247"/>
        <v>0</v>
      </c>
      <c r="AI421" s="106" t="str">
        <f t="shared" si="235"/>
        <v>0</v>
      </c>
      <c r="AJ421" s="99" t="str">
        <f t="shared" si="236"/>
        <v/>
      </c>
      <c r="AK421" s="1" t="str">
        <f t="shared" si="237"/>
        <v/>
      </c>
      <c r="AL421" s="1" t="str">
        <f t="shared" si="238"/>
        <v/>
      </c>
      <c r="AM421" s="1" t="str">
        <f t="shared" si="239"/>
        <v/>
      </c>
      <c r="AN421" s="164" t="str">
        <f t="shared" si="240"/>
        <v/>
      </c>
      <c r="AO421" s="337">
        <f t="shared" si="241"/>
        <v>0</v>
      </c>
      <c r="AP421" s="259"/>
      <c r="AQ421" s="273">
        <f t="shared" si="242"/>
        <v>0</v>
      </c>
      <c r="DF421" s="104">
        <f t="shared" si="219"/>
        <v>0</v>
      </c>
      <c r="DG421" s="39" t="str">
        <f t="shared" si="248"/>
        <v/>
      </c>
      <c r="DH421" s="39" t="str">
        <f t="shared" si="249"/>
        <v/>
      </c>
      <c r="DJ421" s="98">
        <f t="shared" si="218"/>
        <v>0</v>
      </c>
      <c r="DK421" s="93" t="e">
        <f>VLOOKUP(H421,'PORT PRODUCTIVITY 1'!$A$25:$G$83,2,FALSE)</f>
        <v>#N/A</v>
      </c>
      <c r="DL421" s="97" t="str">
        <f t="shared" si="224"/>
        <v/>
      </c>
      <c r="DM421" s="97" t="str">
        <f t="shared" si="225"/>
        <v/>
      </c>
      <c r="DN421" s="97" t="str">
        <f t="shared" si="226"/>
        <v/>
      </c>
      <c r="DO421" s="97" t="str">
        <f t="shared" si="227"/>
        <v/>
      </c>
      <c r="DP421" s="94" t="e">
        <f>VLOOKUP(H421,'PORT PRODUCTIVITY 1'!$A$25:$G$83,3,FALSE)</f>
        <v>#N/A</v>
      </c>
      <c r="DQ421" s="276" t="str">
        <f t="shared" si="228"/>
        <v/>
      </c>
      <c r="DR421" s="276" t="str">
        <f t="shared" si="229"/>
        <v/>
      </c>
      <c r="DS421" s="276" t="str">
        <f t="shared" si="230"/>
        <v/>
      </c>
      <c r="DT421" s="276" t="str">
        <f t="shared" si="231"/>
        <v/>
      </c>
      <c r="DU421" s="276" t="str">
        <f t="shared" si="232"/>
        <v/>
      </c>
      <c r="DV421" s="276" t="str">
        <f t="shared" si="233"/>
        <v/>
      </c>
      <c r="DW421" s="277" t="str">
        <f t="shared" si="220"/>
        <v/>
      </c>
      <c r="DX421" s="278" t="str">
        <f t="shared" si="221"/>
        <v>0</v>
      </c>
      <c r="DY421" s="279" t="str">
        <f t="shared" si="222"/>
        <v>0</v>
      </c>
      <c r="DZ421" s="280" t="str">
        <f t="shared" si="223"/>
        <v/>
      </c>
      <c r="EA421" s="335">
        <f t="shared" si="243"/>
        <v>0</v>
      </c>
      <c r="EB421" s="335">
        <f t="shared" si="244"/>
        <v>0</v>
      </c>
      <c r="EC421" s="335">
        <f t="shared" si="245"/>
        <v>0</v>
      </c>
    </row>
    <row r="422" spans="2:133" ht="27.75" customHeight="1" thickBot="1">
      <c r="B422" s="39"/>
      <c r="C422" s="146"/>
      <c r="D422" s="57"/>
      <c r="E422" s="43"/>
      <c r="F422" s="74"/>
      <c r="G422" s="147"/>
      <c r="H422" s="39"/>
      <c r="I422" s="37"/>
      <c r="J422" s="37"/>
      <c r="K422" s="37"/>
      <c r="L422" s="37"/>
      <c r="M422" s="37"/>
      <c r="N422" s="37"/>
      <c r="O422" s="22"/>
      <c r="P422" s="22"/>
      <c r="Q422" s="42"/>
      <c r="R422" s="39"/>
      <c r="S422" s="39"/>
      <c r="T422" s="39"/>
      <c r="U422" s="321"/>
      <c r="V422" s="330"/>
      <c r="W422" s="317" t="str">
        <f t="shared" si="234"/>
        <v>0</v>
      </c>
      <c r="X422" s="101"/>
      <c r="Y422" s="40"/>
      <c r="Z422" s="41"/>
      <c r="AA422" s="40"/>
      <c r="AB422" s="40"/>
      <c r="AC422" s="40"/>
      <c r="AD422" s="40" t="str">
        <f t="shared" si="217"/>
        <v/>
      </c>
      <c r="AE422" s="186"/>
      <c r="AF422" s="106" t="str">
        <f t="shared" si="216"/>
        <v>0</v>
      </c>
      <c r="AG422" s="99">
        <f t="shared" si="246"/>
        <v>0</v>
      </c>
      <c r="AH422" s="105" t="str">
        <f t="shared" si="247"/>
        <v>0</v>
      </c>
      <c r="AI422" s="106" t="str">
        <f t="shared" si="235"/>
        <v>0</v>
      </c>
      <c r="AJ422" s="99" t="str">
        <f t="shared" si="236"/>
        <v/>
      </c>
      <c r="AK422" s="1" t="str">
        <f t="shared" si="237"/>
        <v/>
      </c>
      <c r="AL422" s="1" t="str">
        <f t="shared" si="238"/>
        <v/>
      </c>
      <c r="AM422" s="1" t="str">
        <f t="shared" si="239"/>
        <v/>
      </c>
      <c r="AN422" s="164" t="str">
        <f t="shared" si="240"/>
        <v/>
      </c>
      <c r="AO422" s="337">
        <f t="shared" si="241"/>
        <v>0</v>
      </c>
      <c r="AP422" s="259"/>
      <c r="AQ422" s="273">
        <f t="shared" si="242"/>
        <v>0</v>
      </c>
      <c r="DF422" s="104">
        <f t="shared" si="219"/>
        <v>0</v>
      </c>
      <c r="DG422" s="39" t="str">
        <f t="shared" si="248"/>
        <v/>
      </c>
      <c r="DH422" s="39" t="str">
        <f t="shared" si="249"/>
        <v/>
      </c>
      <c r="DJ422" s="98">
        <f t="shared" si="218"/>
        <v>0</v>
      </c>
      <c r="DK422" s="93" t="e">
        <f>VLOOKUP(H422,'PORT PRODUCTIVITY 1'!$A$25:$G$83,2,FALSE)</f>
        <v>#N/A</v>
      </c>
      <c r="DL422" s="97" t="str">
        <f t="shared" si="224"/>
        <v/>
      </c>
      <c r="DM422" s="97" t="str">
        <f t="shared" si="225"/>
        <v/>
      </c>
      <c r="DN422" s="97" t="str">
        <f t="shared" si="226"/>
        <v/>
      </c>
      <c r="DO422" s="97" t="str">
        <f t="shared" si="227"/>
        <v/>
      </c>
      <c r="DP422" s="94" t="e">
        <f>VLOOKUP(H422,'PORT PRODUCTIVITY 1'!$A$25:$G$83,3,FALSE)</f>
        <v>#N/A</v>
      </c>
      <c r="DQ422" s="276" t="str">
        <f t="shared" si="228"/>
        <v/>
      </c>
      <c r="DR422" s="276" t="str">
        <f t="shared" si="229"/>
        <v/>
      </c>
      <c r="DS422" s="276" t="str">
        <f t="shared" si="230"/>
        <v/>
      </c>
      <c r="DT422" s="276" t="str">
        <f t="shared" si="231"/>
        <v/>
      </c>
      <c r="DU422" s="276" t="str">
        <f t="shared" si="232"/>
        <v/>
      </c>
      <c r="DV422" s="276" t="str">
        <f t="shared" si="233"/>
        <v/>
      </c>
      <c r="DW422" s="277" t="str">
        <f t="shared" si="220"/>
        <v/>
      </c>
      <c r="DX422" s="278" t="str">
        <f t="shared" si="221"/>
        <v>0</v>
      </c>
      <c r="DY422" s="279" t="str">
        <f t="shared" si="222"/>
        <v>0</v>
      </c>
      <c r="DZ422" s="280" t="str">
        <f t="shared" si="223"/>
        <v/>
      </c>
      <c r="EA422" s="335">
        <f t="shared" si="243"/>
        <v>0</v>
      </c>
      <c r="EB422" s="335">
        <f t="shared" si="244"/>
        <v>0</v>
      </c>
      <c r="EC422" s="335">
        <f t="shared" si="245"/>
        <v>0</v>
      </c>
    </row>
    <row r="423" spans="2:133" ht="27.75" customHeight="1" thickBot="1">
      <c r="B423" s="39"/>
      <c r="C423" s="146"/>
      <c r="D423" s="57"/>
      <c r="E423" s="43"/>
      <c r="F423" s="74"/>
      <c r="G423" s="147"/>
      <c r="H423" s="39"/>
      <c r="I423" s="37"/>
      <c r="J423" s="37"/>
      <c r="K423" s="37"/>
      <c r="L423" s="37"/>
      <c r="M423" s="37"/>
      <c r="N423" s="37"/>
      <c r="O423" s="22"/>
      <c r="P423" s="22"/>
      <c r="Q423" s="42"/>
      <c r="R423" s="39"/>
      <c r="S423" s="39"/>
      <c r="T423" s="39"/>
      <c r="U423" s="321"/>
      <c r="V423" s="330"/>
      <c r="W423" s="317" t="str">
        <f t="shared" si="234"/>
        <v>0</v>
      </c>
      <c r="X423" s="101"/>
      <c r="Y423" s="40"/>
      <c r="Z423" s="41"/>
      <c r="AA423" s="40"/>
      <c r="AB423" s="40"/>
      <c r="AC423" s="40"/>
      <c r="AD423" s="40" t="str">
        <f t="shared" si="217"/>
        <v/>
      </c>
      <c r="AE423" s="186"/>
      <c r="AF423" s="106" t="str">
        <f t="shared" si="216"/>
        <v>0</v>
      </c>
      <c r="AG423" s="99">
        <f t="shared" si="246"/>
        <v>0</v>
      </c>
      <c r="AH423" s="105" t="str">
        <f t="shared" si="247"/>
        <v>0</v>
      </c>
      <c r="AI423" s="106" t="str">
        <f t="shared" si="235"/>
        <v>0</v>
      </c>
      <c r="AJ423" s="99" t="str">
        <f t="shared" si="236"/>
        <v/>
      </c>
      <c r="AK423" s="1" t="str">
        <f t="shared" si="237"/>
        <v/>
      </c>
      <c r="AL423" s="1" t="str">
        <f t="shared" si="238"/>
        <v/>
      </c>
      <c r="AM423" s="1" t="str">
        <f t="shared" si="239"/>
        <v/>
      </c>
      <c r="AN423" s="164" t="str">
        <f t="shared" si="240"/>
        <v/>
      </c>
      <c r="AO423" s="337">
        <f t="shared" si="241"/>
        <v>0</v>
      </c>
      <c r="AP423" s="259"/>
      <c r="AQ423" s="273">
        <f t="shared" si="242"/>
        <v>0</v>
      </c>
      <c r="DF423" s="104">
        <f t="shared" si="219"/>
        <v>0</v>
      </c>
      <c r="DG423" s="39" t="str">
        <f t="shared" si="248"/>
        <v/>
      </c>
      <c r="DH423" s="39" t="str">
        <f t="shared" si="249"/>
        <v/>
      </c>
      <c r="DJ423" s="98">
        <f t="shared" si="218"/>
        <v>0</v>
      </c>
      <c r="DK423" s="93" t="e">
        <f>VLOOKUP(H423,'PORT PRODUCTIVITY 1'!$A$25:$G$83,2,FALSE)</f>
        <v>#N/A</v>
      </c>
      <c r="DL423" s="97" t="str">
        <f t="shared" si="224"/>
        <v/>
      </c>
      <c r="DM423" s="97" t="str">
        <f t="shared" si="225"/>
        <v/>
      </c>
      <c r="DN423" s="97" t="str">
        <f t="shared" si="226"/>
        <v/>
      </c>
      <c r="DO423" s="97" t="str">
        <f t="shared" si="227"/>
        <v/>
      </c>
      <c r="DP423" s="94" t="e">
        <f>VLOOKUP(H423,'PORT PRODUCTIVITY 1'!$A$25:$G$83,3,FALSE)</f>
        <v>#N/A</v>
      </c>
      <c r="DQ423" s="276" t="str">
        <f t="shared" si="228"/>
        <v/>
      </c>
      <c r="DR423" s="276" t="str">
        <f t="shared" si="229"/>
        <v/>
      </c>
      <c r="DS423" s="276" t="str">
        <f t="shared" si="230"/>
        <v/>
      </c>
      <c r="DT423" s="276" t="str">
        <f t="shared" si="231"/>
        <v/>
      </c>
      <c r="DU423" s="276" t="str">
        <f t="shared" si="232"/>
        <v/>
      </c>
      <c r="DV423" s="276" t="str">
        <f t="shared" si="233"/>
        <v/>
      </c>
      <c r="DW423" s="277" t="str">
        <f t="shared" si="220"/>
        <v/>
      </c>
      <c r="DX423" s="278" t="str">
        <f t="shared" si="221"/>
        <v>0</v>
      </c>
      <c r="DY423" s="279" t="str">
        <f t="shared" si="222"/>
        <v>0</v>
      </c>
      <c r="DZ423" s="280" t="str">
        <f t="shared" si="223"/>
        <v/>
      </c>
      <c r="EA423" s="335">
        <f t="shared" si="243"/>
        <v>0</v>
      </c>
      <c r="EB423" s="335">
        <f t="shared" si="244"/>
        <v>0</v>
      </c>
      <c r="EC423" s="335">
        <f t="shared" si="245"/>
        <v>0</v>
      </c>
    </row>
    <row r="424" spans="2:133" ht="27.75" customHeight="1" thickBot="1">
      <c r="B424" s="39"/>
      <c r="C424" s="146"/>
      <c r="D424" s="57"/>
      <c r="E424" s="43"/>
      <c r="F424" s="74"/>
      <c r="G424" s="147"/>
      <c r="H424" s="39"/>
      <c r="I424" s="37"/>
      <c r="J424" s="37"/>
      <c r="K424" s="37"/>
      <c r="L424" s="37"/>
      <c r="M424" s="37"/>
      <c r="N424" s="37"/>
      <c r="O424" s="22"/>
      <c r="P424" s="22"/>
      <c r="Q424" s="42"/>
      <c r="R424" s="39"/>
      <c r="S424" s="39"/>
      <c r="T424" s="39"/>
      <c r="U424" s="321"/>
      <c r="V424" s="330"/>
      <c r="W424" s="317" t="str">
        <f t="shared" si="234"/>
        <v>0</v>
      </c>
      <c r="X424" s="101"/>
      <c r="Y424" s="40"/>
      <c r="Z424" s="41"/>
      <c r="AA424" s="40"/>
      <c r="AB424" s="40"/>
      <c r="AC424" s="40"/>
      <c r="AD424" s="40" t="str">
        <f t="shared" si="217"/>
        <v/>
      </c>
      <c r="AE424" s="186"/>
      <c r="AF424" s="106" t="str">
        <f t="shared" si="216"/>
        <v>0</v>
      </c>
      <c r="AG424" s="99">
        <f t="shared" si="246"/>
        <v>0</v>
      </c>
      <c r="AH424" s="105" t="str">
        <f t="shared" si="247"/>
        <v>0</v>
      </c>
      <c r="AI424" s="106" t="str">
        <f t="shared" si="235"/>
        <v>0</v>
      </c>
      <c r="AJ424" s="99" t="str">
        <f t="shared" si="236"/>
        <v/>
      </c>
      <c r="AK424" s="1" t="str">
        <f t="shared" si="237"/>
        <v/>
      </c>
      <c r="AL424" s="1" t="str">
        <f t="shared" si="238"/>
        <v/>
      </c>
      <c r="AM424" s="1" t="str">
        <f t="shared" si="239"/>
        <v/>
      </c>
      <c r="AN424" s="164" t="str">
        <f t="shared" si="240"/>
        <v/>
      </c>
      <c r="AO424" s="337">
        <f t="shared" si="241"/>
        <v>0</v>
      </c>
      <c r="AP424" s="259"/>
      <c r="AQ424" s="273">
        <f t="shared" si="242"/>
        <v>0</v>
      </c>
      <c r="DF424" s="104">
        <f t="shared" si="219"/>
        <v>0</v>
      </c>
      <c r="DG424" s="39" t="str">
        <f t="shared" si="248"/>
        <v/>
      </c>
      <c r="DH424" s="39" t="str">
        <f t="shared" si="249"/>
        <v/>
      </c>
      <c r="DJ424" s="98">
        <f t="shared" si="218"/>
        <v>0</v>
      </c>
      <c r="DK424" s="93" t="e">
        <f>VLOOKUP(H424,'PORT PRODUCTIVITY 1'!$A$25:$G$83,2,FALSE)</f>
        <v>#N/A</v>
      </c>
      <c r="DL424" s="97" t="str">
        <f t="shared" si="224"/>
        <v/>
      </c>
      <c r="DM424" s="97" t="str">
        <f t="shared" si="225"/>
        <v/>
      </c>
      <c r="DN424" s="97" t="str">
        <f t="shared" si="226"/>
        <v/>
      </c>
      <c r="DO424" s="97" t="str">
        <f t="shared" si="227"/>
        <v/>
      </c>
      <c r="DP424" s="94" t="e">
        <f>VLOOKUP(H424,'PORT PRODUCTIVITY 1'!$A$25:$G$83,3,FALSE)</f>
        <v>#N/A</v>
      </c>
      <c r="DQ424" s="276" t="str">
        <f t="shared" si="228"/>
        <v/>
      </c>
      <c r="DR424" s="276" t="str">
        <f t="shared" si="229"/>
        <v/>
      </c>
      <c r="DS424" s="276" t="str">
        <f t="shared" si="230"/>
        <v/>
      </c>
      <c r="DT424" s="276" t="str">
        <f t="shared" si="231"/>
        <v/>
      </c>
      <c r="DU424" s="276" t="str">
        <f t="shared" si="232"/>
        <v/>
      </c>
      <c r="DV424" s="276" t="str">
        <f t="shared" si="233"/>
        <v/>
      </c>
      <c r="DW424" s="277" t="str">
        <f t="shared" si="220"/>
        <v/>
      </c>
      <c r="DX424" s="278" t="str">
        <f t="shared" si="221"/>
        <v>0</v>
      </c>
      <c r="DY424" s="279" t="str">
        <f t="shared" si="222"/>
        <v>0</v>
      </c>
      <c r="DZ424" s="280" t="str">
        <f t="shared" si="223"/>
        <v/>
      </c>
      <c r="EA424" s="335">
        <f t="shared" si="243"/>
        <v>0</v>
      </c>
      <c r="EB424" s="335">
        <f t="shared" si="244"/>
        <v>0</v>
      </c>
      <c r="EC424" s="335">
        <f t="shared" si="245"/>
        <v>0</v>
      </c>
    </row>
    <row r="425" spans="2:133" ht="27.75" customHeight="1" thickBot="1">
      <c r="B425" s="39"/>
      <c r="C425" s="146"/>
      <c r="D425" s="57"/>
      <c r="E425" s="43"/>
      <c r="F425" s="74"/>
      <c r="G425" s="147"/>
      <c r="H425" s="39"/>
      <c r="I425" s="37"/>
      <c r="J425" s="37"/>
      <c r="K425" s="37"/>
      <c r="L425" s="37"/>
      <c r="M425" s="37"/>
      <c r="N425" s="37"/>
      <c r="O425" s="22"/>
      <c r="P425" s="22"/>
      <c r="Q425" s="42"/>
      <c r="R425" s="39"/>
      <c r="S425" s="39"/>
      <c r="T425" s="39"/>
      <c r="U425" s="321"/>
      <c r="V425" s="330"/>
      <c r="W425" s="317" t="str">
        <f t="shared" si="234"/>
        <v>0</v>
      </c>
      <c r="X425" s="101"/>
      <c r="Y425" s="40"/>
      <c r="Z425" s="41"/>
      <c r="AA425" s="40"/>
      <c r="AB425" s="40"/>
      <c r="AC425" s="40"/>
      <c r="AD425" s="40" t="str">
        <f t="shared" si="217"/>
        <v/>
      </c>
      <c r="AE425" s="186"/>
      <c r="AF425" s="106" t="str">
        <f t="shared" si="216"/>
        <v>0</v>
      </c>
      <c r="AG425" s="99">
        <f t="shared" si="246"/>
        <v>0</v>
      </c>
      <c r="AH425" s="105" t="str">
        <f t="shared" si="247"/>
        <v>0</v>
      </c>
      <c r="AI425" s="106" t="str">
        <f t="shared" si="235"/>
        <v>0</v>
      </c>
      <c r="AJ425" s="99" t="str">
        <f t="shared" si="236"/>
        <v/>
      </c>
      <c r="AK425" s="1" t="str">
        <f t="shared" si="237"/>
        <v/>
      </c>
      <c r="AL425" s="1" t="str">
        <f t="shared" si="238"/>
        <v/>
      </c>
      <c r="AM425" s="1" t="str">
        <f t="shared" si="239"/>
        <v/>
      </c>
      <c r="AN425" s="164" t="str">
        <f t="shared" si="240"/>
        <v/>
      </c>
      <c r="AO425" s="337">
        <f t="shared" si="241"/>
        <v>0</v>
      </c>
      <c r="AP425" s="259"/>
      <c r="AQ425" s="273">
        <f t="shared" si="242"/>
        <v>0</v>
      </c>
      <c r="DF425" s="104">
        <f t="shared" si="219"/>
        <v>0</v>
      </c>
      <c r="DG425" s="39" t="str">
        <f t="shared" si="248"/>
        <v/>
      </c>
      <c r="DH425" s="39" t="str">
        <f t="shared" si="249"/>
        <v/>
      </c>
      <c r="DJ425" s="98">
        <f t="shared" si="218"/>
        <v>0</v>
      </c>
      <c r="DK425" s="93" t="e">
        <f>VLOOKUP(H425,'PORT PRODUCTIVITY 1'!$A$25:$G$83,2,FALSE)</f>
        <v>#N/A</v>
      </c>
      <c r="DL425" s="97" t="str">
        <f t="shared" si="224"/>
        <v/>
      </c>
      <c r="DM425" s="97" t="str">
        <f t="shared" si="225"/>
        <v/>
      </c>
      <c r="DN425" s="97" t="str">
        <f t="shared" si="226"/>
        <v/>
      </c>
      <c r="DO425" s="97" t="str">
        <f t="shared" si="227"/>
        <v/>
      </c>
      <c r="DP425" s="94" t="e">
        <f>VLOOKUP(H425,'PORT PRODUCTIVITY 1'!$A$25:$G$83,3,FALSE)</f>
        <v>#N/A</v>
      </c>
      <c r="DQ425" s="276" t="str">
        <f t="shared" si="228"/>
        <v/>
      </c>
      <c r="DR425" s="276" t="str">
        <f t="shared" si="229"/>
        <v/>
      </c>
      <c r="DS425" s="276" t="str">
        <f t="shared" si="230"/>
        <v/>
      </c>
      <c r="DT425" s="276" t="str">
        <f t="shared" si="231"/>
        <v/>
      </c>
      <c r="DU425" s="276" t="str">
        <f t="shared" si="232"/>
        <v/>
      </c>
      <c r="DV425" s="276" t="str">
        <f t="shared" si="233"/>
        <v/>
      </c>
      <c r="DW425" s="277" t="str">
        <f t="shared" si="220"/>
        <v/>
      </c>
      <c r="DX425" s="278" t="str">
        <f t="shared" si="221"/>
        <v>0</v>
      </c>
      <c r="DY425" s="279" t="str">
        <f t="shared" si="222"/>
        <v>0</v>
      </c>
      <c r="DZ425" s="280" t="str">
        <f t="shared" si="223"/>
        <v/>
      </c>
      <c r="EA425" s="335">
        <f t="shared" si="243"/>
        <v>0</v>
      </c>
      <c r="EB425" s="335">
        <f t="shared" si="244"/>
        <v>0</v>
      </c>
      <c r="EC425" s="335">
        <f t="shared" si="245"/>
        <v>0</v>
      </c>
    </row>
    <row r="426" spans="2:133" ht="27.75" customHeight="1" thickBot="1">
      <c r="B426" s="39"/>
      <c r="C426" s="146"/>
      <c r="D426" s="57"/>
      <c r="E426" s="43"/>
      <c r="F426" s="74"/>
      <c r="G426" s="147"/>
      <c r="H426" s="39"/>
      <c r="I426" s="37"/>
      <c r="J426" s="37"/>
      <c r="K426" s="37"/>
      <c r="L426" s="37"/>
      <c r="M426" s="37"/>
      <c r="N426" s="37"/>
      <c r="O426" s="22"/>
      <c r="P426" s="22"/>
      <c r="Q426" s="42"/>
      <c r="R426" s="39"/>
      <c r="S426" s="39"/>
      <c r="T426" s="39"/>
      <c r="U426" s="321"/>
      <c r="V426" s="330"/>
      <c r="W426" s="317" t="str">
        <f t="shared" si="234"/>
        <v>0</v>
      </c>
      <c r="X426" s="101"/>
      <c r="Y426" s="40"/>
      <c r="Z426" s="41"/>
      <c r="AA426" s="40"/>
      <c r="AB426" s="40"/>
      <c r="AC426" s="40"/>
      <c r="AD426" s="40" t="str">
        <f t="shared" si="217"/>
        <v/>
      </c>
      <c r="AE426" s="186"/>
      <c r="AF426" s="106" t="str">
        <f t="shared" si="216"/>
        <v>0</v>
      </c>
      <c r="AG426" s="99">
        <f t="shared" si="246"/>
        <v>0</v>
      </c>
      <c r="AH426" s="105" t="str">
        <f t="shared" si="247"/>
        <v>0</v>
      </c>
      <c r="AI426" s="106" t="str">
        <f t="shared" si="235"/>
        <v>0</v>
      </c>
      <c r="AJ426" s="99" t="str">
        <f t="shared" si="236"/>
        <v/>
      </c>
      <c r="AK426" s="1" t="str">
        <f t="shared" si="237"/>
        <v/>
      </c>
      <c r="AL426" s="1" t="str">
        <f t="shared" si="238"/>
        <v/>
      </c>
      <c r="AM426" s="1" t="str">
        <f t="shared" si="239"/>
        <v/>
      </c>
      <c r="AN426" s="164" t="str">
        <f t="shared" si="240"/>
        <v/>
      </c>
      <c r="AO426" s="337">
        <f t="shared" si="241"/>
        <v>0</v>
      </c>
      <c r="AP426" s="259"/>
      <c r="AQ426" s="273">
        <f t="shared" si="242"/>
        <v>0</v>
      </c>
      <c r="DF426" s="104">
        <f t="shared" si="219"/>
        <v>0</v>
      </c>
      <c r="DG426" s="39" t="str">
        <f t="shared" si="248"/>
        <v/>
      </c>
      <c r="DH426" s="39" t="str">
        <f t="shared" si="249"/>
        <v/>
      </c>
      <c r="DJ426" s="98">
        <f t="shared" si="218"/>
        <v>0</v>
      </c>
      <c r="DK426" s="93" t="e">
        <f>VLOOKUP(H426,'PORT PRODUCTIVITY 1'!$A$25:$G$83,2,FALSE)</f>
        <v>#N/A</v>
      </c>
      <c r="DL426" s="97" t="str">
        <f t="shared" si="224"/>
        <v/>
      </c>
      <c r="DM426" s="97" t="str">
        <f t="shared" si="225"/>
        <v/>
      </c>
      <c r="DN426" s="97" t="str">
        <f t="shared" si="226"/>
        <v/>
      </c>
      <c r="DO426" s="97" t="str">
        <f t="shared" si="227"/>
        <v/>
      </c>
      <c r="DP426" s="94" t="e">
        <f>VLOOKUP(H426,'PORT PRODUCTIVITY 1'!$A$25:$G$83,3,FALSE)</f>
        <v>#N/A</v>
      </c>
      <c r="DQ426" s="276" t="str">
        <f t="shared" si="228"/>
        <v/>
      </c>
      <c r="DR426" s="276" t="str">
        <f t="shared" si="229"/>
        <v/>
      </c>
      <c r="DS426" s="276" t="str">
        <f t="shared" si="230"/>
        <v/>
      </c>
      <c r="DT426" s="276" t="str">
        <f t="shared" si="231"/>
        <v/>
      </c>
      <c r="DU426" s="276" t="str">
        <f t="shared" si="232"/>
        <v/>
      </c>
      <c r="DV426" s="276" t="str">
        <f t="shared" si="233"/>
        <v/>
      </c>
      <c r="DW426" s="277" t="str">
        <f t="shared" si="220"/>
        <v/>
      </c>
      <c r="DX426" s="278" t="str">
        <f t="shared" si="221"/>
        <v>0</v>
      </c>
      <c r="DY426" s="279" t="str">
        <f t="shared" si="222"/>
        <v>0</v>
      </c>
      <c r="DZ426" s="280" t="str">
        <f t="shared" si="223"/>
        <v/>
      </c>
      <c r="EA426" s="335">
        <f t="shared" si="243"/>
        <v>0</v>
      </c>
      <c r="EB426" s="335">
        <f t="shared" si="244"/>
        <v>0</v>
      </c>
      <c r="EC426" s="335">
        <f t="shared" si="245"/>
        <v>0</v>
      </c>
    </row>
    <row r="427" spans="2:133" ht="27.75" customHeight="1" thickBot="1">
      <c r="B427" s="39"/>
      <c r="C427" s="146"/>
      <c r="D427" s="57"/>
      <c r="E427" s="43"/>
      <c r="F427" s="74"/>
      <c r="G427" s="147"/>
      <c r="H427" s="39"/>
      <c r="I427" s="37"/>
      <c r="J427" s="37"/>
      <c r="K427" s="37"/>
      <c r="L427" s="37"/>
      <c r="M427" s="37"/>
      <c r="N427" s="37"/>
      <c r="O427" s="22"/>
      <c r="P427" s="22"/>
      <c r="Q427" s="42"/>
      <c r="R427" s="39"/>
      <c r="S427" s="39"/>
      <c r="T427" s="39"/>
      <c r="U427" s="321"/>
      <c r="V427" s="330"/>
      <c r="W427" s="317" t="str">
        <f t="shared" si="234"/>
        <v>0</v>
      </c>
      <c r="X427" s="101"/>
      <c r="Y427" s="40"/>
      <c r="Z427" s="41"/>
      <c r="AA427" s="40"/>
      <c r="AB427" s="40"/>
      <c r="AC427" s="40"/>
      <c r="AD427" s="40" t="str">
        <f t="shared" si="217"/>
        <v/>
      </c>
      <c r="AE427" s="186"/>
      <c r="AF427" s="106" t="str">
        <f t="shared" si="216"/>
        <v>0</v>
      </c>
      <c r="AG427" s="99">
        <f t="shared" si="246"/>
        <v>0</v>
      </c>
      <c r="AH427" s="105" t="str">
        <f t="shared" si="247"/>
        <v>0</v>
      </c>
      <c r="AI427" s="106" t="str">
        <f t="shared" si="235"/>
        <v>0</v>
      </c>
      <c r="AJ427" s="99" t="str">
        <f t="shared" si="236"/>
        <v/>
      </c>
      <c r="AK427" s="1" t="str">
        <f t="shared" si="237"/>
        <v/>
      </c>
      <c r="AL427" s="1" t="str">
        <f t="shared" si="238"/>
        <v/>
      </c>
      <c r="AM427" s="1" t="str">
        <f t="shared" si="239"/>
        <v/>
      </c>
      <c r="AN427" s="164" t="str">
        <f t="shared" si="240"/>
        <v/>
      </c>
      <c r="AO427" s="337">
        <f t="shared" si="241"/>
        <v>0</v>
      </c>
      <c r="AP427" s="259"/>
      <c r="AQ427" s="273">
        <f t="shared" si="242"/>
        <v>0</v>
      </c>
      <c r="DF427" s="104">
        <f t="shared" si="219"/>
        <v>0</v>
      </c>
      <c r="DG427" s="39" t="str">
        <f t="shared" si="248"/>
        <v/>
      </c>
      <c r="DH427" s="39" t="str">
        <f t="shared" si="249"/>
        <v/>
      </c>
      <c r="DJ427" s="98">
        <f t="shared" si="218"/>
        <v>0</v>
      </c>
      <c r="DK427" s="93" t="e">
        <f>VLOOKUP(H427,'PORT PRODUCTIVITY 1'!$A$25:$G$83,2,FALSE)</f>
        <v>#N/A</v>
      </c>
      <c r="DL427" s="97" t="str">
        <f t="shared" si="224"/>
        <v/>
      </c>
      <c r="DM427" s="97" t="str">
        <f t="shared" si="225"/>
        <v/>
      </c>
      <c r="DN427" s="97" t="str">
        <f t="shared" si="226"/>
        <v/>
      </c>
      <c r="DO427" s="97" t="str">
        <f t="shared" si="227"/>
        <v/>
      </c>
      <c r="DP427" s="94" t="e">
        <f>VLOOKUP(H427,'PORT PRODUCTIVITY 1'!$A$25:$G$83,3,FALSE)</f>
        <v>#N/A</v>
      </c>
      <c r="DQ427" s="276" t="str">
        <f t="shared" si="228"/>
        <v/>
      </c>
      <c r="DR427" s="276" t="str">
        <f t="shared" si="229"/>
        <v/>
      </c>
      <c r="DS427" s="276" t="str">
        <f t="shared" si="230"/>
        <v/>
      </c>
      <c r="DT427" s="276" t="str">
        <f t="shared" si="231"/>
        <v/>
      </c>
      <c r="DU427" s="276" t="str">
        <f t="shared" si="232"/>
        <v/>
      </c>
      <c r="DV427" s="276" t="str">
        <f t="shared" si="233"/>
        <v/>
      </c>
      <c r="DW427" s="277" t="str">
        <f t="shared" si="220"/>
        <v/>
      </c>
      <c r="DX427" s="278" t="str">
        <f t="shared" si="221"/>
        <v>0</v>
      </c>
      <c r="DY427" s="279" t="str">
        <f t="shared" si="222"/>
        <v>0</v>
      </c>
      <c r="DZ427" s="280" t="str">
        <f t="shared" si="223"/>
        <v/>
      </c>
      <c r="EA427" s="335">
        <f t="shared" si="243"/>
        <v>0</v>
      </c>
      <c r="EB427" s="335">
        <f t="shared" si="244"/>
        <v>0</v>
      </c>
      <c r="EC427" s="335">
        <f t="shared" si="245"/>
        <v>0</v>
      </c>
    </row>
    <row r="428" spans="2:133" ht="27.75" customHeight="1" thickBot="1">
      <c r="B428" s="39"/>
      <c r="C428" s="146"/>
      <c r="D428" s="57"/>
      <c r="E428" s="43"/>
      <c r="F428" s="74"/>
      <c r="G428" s="147"/>
      <c r="H428" s="39"/>
      <c r="I428" s="37"/>
      <c r="J428" s="37"/>
      <c r="K428" s="37"/>
      <c r="L428" s="37"/>
      <c r="M428" s="37"/>
      <c r="N428" s="37"/>
      <c r="O428" s="22"/>
      <c r="P428" s="22"/>
      <c r="Q428" s="42"/>
      <c r="R428" s="39"/>
      <c r="S428" s="39"/>
      <c r="T428" s="39"/>
      <c r="U428" s="321"/>
      <c r="V428" s="330"/>
      <c r="W428" s="317" t="str">
        <f t="shared" si="234"/>
        <v>0</v>
      </c>
      <c r="X428" s="101"/>
      <c r="Y428" s="40"/>
      <c r="Z428" s="41"/>
      <c r="AA428" s="40"/>
      <c r="AB428" s="40"/>
      <c r="AC428" s="40"/>
      <c r="AD428" s="40" t="str">
        <f t="shared" si="217"/>
        <v/>
      </c>
      <c r="AE428" s="186"/>
      <c r="AF428" s="106" t="str">
        <f t="shared" si="216"/>
        <v>0</v>
      </c>
      <c r="AG428" s="99">
        <f t="shared" si="246"/>
        <v>0</v>
      </c>
      <c r="AH428" s="105" t="str">
        <f t="shared" si="247"/>
        <v>0</v>
      </c>
      <c r="AI428" s="106" t="str">
        <f t="shared" si="235"/>
        <v>0</v>
      </c>
      <c r="AJ428" s="99" t="str">
        <f t="shared" si="236"/>
        <v/>
      </c>
      <c r="AK428" s="1" t="str">
        <f t="shared" si="237"/>
        <v/>
      </c>
      <c r="AL428" s="1" t="str">
        <f t="shared" si="238"/>
        <v/>
      </c>
      <c r="AM428" s="1" t="str">
        <f t="shared" si="239"/>
        <v/>
      </c>
      <c r="AN428" s="164" t="str">
        <f t="shared" si="240"/>
        <v/>
      </c>
      <c r="AO428" s="337">
        <f t="shared" si="241"/>
        <v>0</v>
      </c>
      <c r="AP428" s="259"/>
      <c r="AQ428" s="273">
        <f t="shared" si="242"/>
        <v>0</v>
      </c>
      <c r="DF428" s="104">
        <f t="shared" si="219"/>
        <v>0</v>
      </c>
      <c r="DG428" s="39" t="str">
        <f t="shared" si="248"/>
        <v/>
      </c>
      <c r="DH428" s="39" t="str">
        <f t="shared" si="249"/>
        <v/>
      </c>
      <c r="DJ428" s="98">
        <f t="shared" si="218"/>
        <v>0</v>
      </c>
      <c r="DK428" s="93" t="e">
        <f>VLOOKUP(H428,'PORT PRODUCTIVITY 1'!$A$25:$G$83,2,FALSE)</f>
        <v>#N/A</v>
      </c>
      <c r="DL428" s="97" t="str">
        <f t="shared" si="224"/>
        <v/>
      </c>
      <c r="DM428" s="97" t="str">
        <f t="shared" si="225"/>
        <v/>
      </c>
      <c r="DN428" s="97" t="str">
        <f t="shared" si="226"/>
        <v/>
      </c>
      <c r="DO428" s="97" t="str">
        <f t="shared" si="227"/>
        <v/>
      </c>
      <c r="DP428" s="94" t="e">
        <f>VLOOKUP(H428,'PORT PRODUCTIVITY 1'!$A$25:$G$83,3,FALSE)</f>
        <v>#N/A</v>
      </c>
      <c r="DQ428" s="276" t="str">
        <f t="shared" si="228"/>
        <v/>
      </c>
      <c r="DR428" s="276" t="str">
        <f t="shared" si="229"/>
        <v/>
      </c>
      <c r="DS428" s="276" t="str">
        <f t="shared" si="230"/>
        <v/>
      </c>
      <c r="DT428" s="276" t="str">
        <f t="shared" si="231"/>
        <v/>
      </c>
      <c r="DU428" s="276" t="str">
        <f t="shared" si="232"/>
        <v/>
      </c>
      <c r="DV428" s="276" t="str">
        <f t="shared" si="233"/>
        <v/>
      </c>
      <c r="DW428" s="277" t="str">
        <f t="shared" si="220"/>
        <v/>
      </c>
      <c r="DX428" s="278" t="str">
        <f t="shared" si="221"/>
        <v>0</v>
      </c>
      <c r="DY428" s="279" t="str">
        <f t="shared" si="222"/>
        <v>0</v>
      </c>
      <c r="DZ428" s="280" t="str">
        <f t="shared" si="223"/>
        <v/>
      </c>
      <c r="EA428" s="335">
        <f t="shared" si="243"/>
        <v>0</v>
      </c>
      <c r="EB428" s="335">
        <f t="shared" si="244"/>
        <v>0</v>
      </c>
      <c r="EC428" s="335">
        <f t="shared" si="245"/>
        <v>0</v>
      </c>
    </row>
    <row r="429" spans="2:133" ht="27.75" customHeight="1" thickBot="1">
      <c r="B429" s="39"/>
      <c r="C429" s="146"/>
      <c r="D429" s="57"/>
      <c r="E429" s="43"/>
      <c r="F429" s="74"/>
      <c r="G429" s="147"/>
      <c r="H429" s="39"/>
      <c r="I429" s="37"/>
      <c r="J429" s="37"/>
      <c r="K429" s="38"/>
      <c r="L429" s="38"/>
      <c r="M429" s="141"/>
      <c r="N429" s="39"/>
      <c r="O429" s="22"/>
      <c r="P429" s="22"/>
      <c r="Q429" s="42"/>
      <c r="R429" s="39"/>
      <c r="S429" s="39"/>
      <c r="T429" s="100"/>
      <c r="U429" s="323"/>
      <c r="V429" s="327"/>
      <c r="W429" s="317" t="str">
        <f t="shared" si="234"/>
        <v>0</v>
      </c>
      <c r="X429" s="101"/>
      <c r="Y429" s="40"/>
      <c r="Z429" s="41"/>
      <c r="AA429" s="40"/>
      <c r="AB429" s="40"/>
      <c r="AC429" s="40"/>
      <c r="AD429" s="40" t="str">
        <f t="shared" si="217"/>
        <v/>
      </c>
      <c r="AE429" s="186"/>
      <c r="AF429" s="106" t="str">
        <f t="shared" si="216"/>
        <v>0</v>
      </c>
      <c r="AG429" s="99">
        <f t="shared" si="246"/>
        <v>0</v>
      </c>
      <c r="AH429" s="105" t="str">
        <f t="shared" si="247"/>
        <v>0</v>
      </c>
      <c r="AI429" s="106" t="str">
        <f t="shared" si="235"/>
        <v>0</v>
      </c>
      <c r="AJ429" s="99" t="str">
        <f t="shared" si="236"/>
        <v/>
      </c>
      <c r="AK429" s="1" t="str">
        <f t="shared" si="237"/>
        <v/>
      </c>
      <c r="AL429" s="1" t="str">
        <f t="shared" si="238"/>
        <v/>
      </c>
      <c r="AM429" s="1" t="str">
        <f t="shared" si="239"/>
        <v/>
      </c>
      <c r="AN429" s="164" t="str">
        <f t="shared" si="240"/>
        <v/>
      </c>
      <c r="AO429" s="337">
        <f t="shared" si="241"/>
        <v>0</v>
      </c>
      <c r="AP429" s="259"/>
      <c r="AQ429" s="273">
        <f t="shared" si="242"/>
        <v>0</v>
      </c>
      <c r="DF429" s="104">
        <f t="shared" si="219"/>
        <v>0</v>
      </c>
      <c r="DG429" s="39" t="str">
        <f t="shared" si="248"/>
        <v/>
      </c>
      <c r="DH429" s="39" t="str">
        <f t="shared" si="249"/>
        <v/>
      </c>
      <c r="DJ429" s="98">
        <f t="shared" si="218"/>
        <v>0</v>
      </c>
      <c r="DK429" s="93" t="e">
        <f>VLOOKUP(H429,'PORT PRODUCTIVITY 1'!$A$25:$G$83,2,FALSE)</f>
        <v>#N/A</v>
      </c>
      <c r="DL429" s="97" t="str">
        <f t="shared" si="224"/>
        <v/>
      </c>
      <c r="DM429" s="97" t="str">
        <f t="shared" si="225"/>
        <v/>
      </c>
      <c r="DN429" s="97" t="str">
        <f t="shared" si="226"/>
        <v/>
      </c>
      <c r="DO429" s="97" t="str">
        <f t="shared" si="227"/>
        <v/>
      </c>
      <c r="DP429" s="94" t="e">
        <f>VLOOKUP(H429,'PORT PRODUCTIVITY 1'!$A$25:$G$83,3,FALSE)</f>
        <v>#N/A</v>
      </c>
      <c r="DQ429" s="276" t="str">
        <f t="shared" si="228"/>
        <v/>
      </c>
      <c r="DR429" s="276" t="str">
        <f t="shared" si="229"/>
        <v/>
      </c>
      <c r="DS429" s="276" t="str">
        <f t="shared" si="230"/>
        <v/>
      </c>
      <c r="DT429" s="276" t="str">
        <f t="shared" si="231"/>
        <v/>
      </c>
      <c r="DU429" s="276" t="str">
        <f t="shared" si="232"/>
        <v/>
      </c>
      <c r="DV429" s="276" t="str">
        <f t="shared" si="233"/>
        <v/>
      </c>
      <c r="DW429" s="277" t="str">
        <f t="shared" si="220"/>
        <v/>
      </c>
      <c r="DX429" s="278" t="str">
        <f t="shared" si="221"/>
        <v>0</v>
      </c>
      <c r="DY429" s="279" t="str">
        <f t="shared" si="222"/>
        <v>0</v>
      </c>
      <c r="DZ429" s="280" t="str">
        <f t="shared" si="223"/>
        <v/>
      </c>
      <c r="EA429" s="335">
        <f t="shared" si="243"/>
        <v>0</v>
      </c>
      <c r="EB429" s="335">
        <f t="shared" si="244"/>
        <v>0</v>
      </c>
      <c r="EC429" s="335">
        <f t="shared" si="245"/>
        <v>0</v>
      </c>
    </row>
    <row r="430" spans="2:133" ht="27.75" customHeight="1" thickBot="1">
      <c r="B430" s="39"/>
      <c r="C430" s="146"/>
      <c r="D430" s="57"/>
      <c r="E430" s="43"/>
      <c r="F430" s="74"/>
      <c r="G430" s="147"/>
      <c r="H430" s="39"/>
      <c r="I430" s="37"/>
      <c r="J430" s="37"/>
      <c r="K430" s="38"/>
      <c r="L430" s="38"/>
      <c r="M430" s="141"/>
      <c r="N430" s="39"/>
      <c r="O430" s="22"/>
      <c r="P430" s="22"/>
      <c r="Q430" s="42"/>
      <c r="R430" s="39"/>
      <c r="S430" s="39"/>
      <c r="T430" s="100"/>
      <c r="U430" s="323"/>
      <c r="V430" s="327"/>
      <c r="W430" s="317" t="str">
        <f t="shared" si="234"/>
        <v>0</v>
      </c>
      <c r="X430" s="101"/>
      <c r="Y430" s="40"/>
      <c r="Z430" s="41"/>
      <c r="AA430" s="40"/>
      <c r="AB430" s="40"/>
      <c r="AC430" s="40"/>
      <c r="AD430" s="40" t="str">
        <f t="shared" si="217"/>
        <v/>
      </c>
      <c r="AE430" s="186"/>
      <c r="AF430" s="106" t="str">
        <f t="shared" ref="AF430:AF447" si="250">IFERROR((STDEV(X430:AD430)/100),"0")</f>
        <v>0</v>
      </c>
      <c r="AG430" s="99">
        <f t="shared" si="246"/>
        <v>0</v>
      </c>
      <c r="AH430" s="105" t="str">
        <f t="shared" si="247"/>
        <v>0</v>
      </c>
      <c r="AI430" s="106" t="str">
        <f t="shared" si="235"/>
        <v>0</v>
      </c>
      <c r="AJ430" s="99" t="str">
        <f t="shared" si="236"/>
        <v/>
      </c>
      <c r="AK430" s="1" t="str">
        <f t="shared" si="237"/>
        <v/>
      </c>
      <c r="AL430" s="1" t="str">
        <f t="shared" si="238"/>
        <v/>
      </c>
      <c r="AM430" s="1" t="str">
        <f t="shared" si="239"/>
        <v/>
      </c>
      <c r="AN430" s="164" t="str">
        <f t="shared" si="240"/>
        <v/>
      </c>
      <c r="AO430" s="337">
        <f t="shared" si="241"/>
        <v>0</v>
      </c>
      <c r="AP430" s="259"/>
      <c r="AQ430" s="273">
        <f t="shared" si="242"/>
        <v>0</v>
      </c>
      <c r="DF430" s="104">
        <f t="shared" si="219"/>
        <v>0</v>
      </c>
      <c r="DG430" s="39" t="str">
        <f t="shared" si="248"/>
        <v/>
      </c>
      <c r="DH430" s="39" t="str">
        <f t="shared" si="249"/>
        <v/>
      </c>
      <c r="DJ430" s="98">
        <f t="shared" si="218"/>
        <v>0</v>
      </c>
      <c r="DK430" s="93" t="e">
        <f>VLOOKUP(H430,'PORT PRODUCTIVITY 1'!$A$25:$G$83,2,FALSE)</f>
        <v>#N/A</v>
      </c>
      <c r="DL430" s="97" t="str">
        <f t="shared" si="224"/>
        <v/>
      </c>
      <c r="DM430" s="97" t="str">
        <f t="shared" si="225"/>
        <v/>
      </c>
      <c r="DN430" s="97" t="str">
        <f t="shared" si="226"/>
        <v/>
      </c>
      <c r="DO430" s="97" t="str">
        <f t="shared" si="227"/>
        <v/>
      </c>
      <c r="DP430" s="94" t="e">
        <f>VLOOKUP(H430,'PORT PRODUCTIVITY 1'!$A$25:$G$83,3,FALSE)</f>
        <v>#N/A</v>
      </c>
      <c r="DQ430" s="276" t="str">
        <f t="shared" si="228"/>
        <v/>
      </c>
      <c r="DR430" s="276" t="str">
        <f t="shared" si="229"/>
        <v/>
      </c>
      <c r="DS430" s="276" t="str">
        <f t="shared" si="230"/>
        <v/>
      </c>
      <c r="DT430" s="276" t="str">
        <f t="shared" si="231"/>
        <v/>
      </c>
      <c r="DU430" s="276" t="str">
        <f t="shared" si="232"/>
        <v/>
      </c>
      <c r="DV430" s="276" t="str">
        <f t="shared" si="233"/>
        <v/>
      </c>
      <c r="DW430" s="277" t="str">
        <f t="shared" si="220"/>
        <v/>
      </c>
      <c r="DX430" s="278" t="str">
        <f t="shared" si="221"/>
        <v>0</v>
      </c>
      <c r="DY430" s="279" t="str">
        <f t="shared" si="222"/>
        <v>0</v>
      </c>
      <c r="DZ430" s="280" t="str">
        <f t="shared" si="223"/>
        <v/>
      </c>
      <c r="EA430" s="335">
        <f t="shared" si="243"/>
        <v>0</v>
      </c>
      <c r="EB430" s="335">
        <f t="shared" si="244"/>
        <v>0</v>
      </c>
      <c r="EC430" s="335">
        <f t="shared" si="245"/>
        <v>0</v>
      </c>
    </row>
    <row r="431" spans="2:133" ht="27.75" customHeight="1" thickBot="1">
      <c r="B431" s="39"/>
      <c r="C431" s="146"/>
      <c r="D431" s="57"/>
      <c r="E431" s="43"/>
      <c r="F431" s="74"/>
      <c r="G431" s="147"/>
      <c r="H431" s="39"/>
      <c r="I431" s="37"/>
      <c r="J431" s="37"/>
      <c r="K431" s="38"/>
      <c r="L431" s="38"/>
      <c r="M431" s="141"/>
      <c r="N431" s="39"/>
      <c r="O431" s="22"/>
      <c r="P431" s="22"/>
      <c r="Q431" s="42"/>
      <c r="R431" s="39"/>
      <c r="S431" s="39"/>
      <c r="T431" s="100"/>
      <c r="U431" s="323"/>
      <c r="V431" s="327"/>
      <c r="W431" s="317" t="str">
        <f t="shared" si="234"/>
        <v>0</v>
      </c>
      <c r="X431" s="101"/>
      <c r="Y431" s="40"/>
      <c r="Z431" s="41"/>
      <c r="AA431" s="40"/>
      <c r="AB431" s="40"/>
      <c r="AC431" s="40"/>
      <c r="AD431" s="40" t="str">
        <f t="shared" si="217"/>
        <v/>
      </c>
      <c r="AE431" s="186"/>
      <c r="AF431" s="106" t="str">
        <f t="shared" si="250"/>
        <v>0</v>
      </c>
      <c r="AG431" s="99">
        <f t="shared" si="246"/>
        <v>0</v>
      </c>
      <c r="AH431" s="105" t="str">
        <f t="shared" si="247"/>
        <v>0</v>
      </c>
      <c r="AI431" s="106" t="str">
        <f t="shared" si="235"/>
        <v>0</v>
      </c>
      <c r="AJ431" s="99" t="str">
        <f t="shared" si="236"/>
        <v/>
      </c>
      <c r="AK431" s="1" t="str">
        <f t="shared" si="237"/>
        <v/>
      </c>
      <c r="AL431" s="1" t="str">
        <f t="shared" si="238"/>
        <v/>
      </c>
      <c r="AM431" s="1" t="str">
        <f t="shared" si="239"/>
        <v/>
      </c>
      <c r="AN431" s="164" t="str">
        <f t="shared" si="240"/>
        <v/>
      </c>
      <c r="AO431" s="337">
        <f t="shared" si="241"/>
        <v>0</v>
      </c>
      <c r="AP431" s="259"/>
      <c r="AQ431" s="273">
        <f t="shared" si="242"/>
        <v>0</v>
      </c>
      <c r="DF431" s="104">
        <f t="shared" si="219"/>
        <v>0</v>
      </c>
      <c r="DG431" s="39" t="str">
        <f t="shared" si="248"/>
        <v/>
      </c>
      <c r="DH431" s="39" t="str">
        <f t="shared" si="249"/>
        <v/>
      </c>
      <c r="DJ431" s="98">
        <f t="shared" si="218"/>
        <v>0</v>
      </c>
      <c r="DK431" s="93" t="e">
        <f>VLOOKUP(H431,'PORT PRODUCTIVITY 1'!$A$25:$G$83,2,FALSE)</f>
        <v>#N/A</v>
      </c>
      <c r="DL431" s="97" t="str">
        <f t="shared" si="224"/>
        <v/>
      </c>
      <c r="DM431" s="97" t="str">
        <f t="shared" si="225"/>
        <v/>
      </c>
      <c r="DN431" s="97" t="str">
        <f t="shared" si="226"/>
        <v/>
      </c>
      <c r="DO431" s="97" t="str">
        <f t="shared" si="227"/>
        <v/>
      </c>
      <c r="DP431" s="94" t="e">
        <f>VLOOKUP(H431,'PORT PRODUCTIVITY 1'!$A$25:$G$83,3,FALSE)</f>
        <v>#N/A</v>
      </c>
      <c r="DQ431" s="276" t="str">
        <f t="shared" si="228"/>
        <v/>
      </c>
      <c r="DR431" s="276" t="str">
        <f t="shared" si="229"/>
        <v/>
      </c>
      <c r="DS431" s="276" t="str">
        <f t="shared" si="230"/>
        <v/>
      </c>
      <c r="DT431" s="276" t="str">
        <f t="shared" si="231"/>
        <v/>
      </c>
      <c r="DU431" s="276" t="str">
        <f t="shared" si="232"/>
        <v/>
      </c>
      <c r="DV431" s="276" t="str">
        <f t="shared" si="233"/>
        <v/>
      </c>
      <c r="DW431" s="277" t="str">
        <f t="shared" si="220"/>
        <v/>
      </c>
      <c r="DX431" s="278" t="str">
        <f t="shared" si="221"/>
        <v>0</v>
      </c>
      <c r="DY431" s="279" t="str">
        <f t="shared" si="222"/>
        <v>0</v>
      </c>
      <c r="DZ431" s="280" t="str">
        <f t="shared" si="223"/>
        <v/>
      </c>
      <c r="EA431" s="335">
        <f t="shared" si="243"/>
        <v>0</v>
      </c>
      <c r="EB431" s="335">
        <f t="shared" si="244"/>
        <v>0</v>
      </c>
      <c r="EC431" s="335">
        <f t="shared" si="245"/>
        <v>0</v>
      </c>
    </row>
    <row r="432" spans="2:133" ht="27.75" customHeight="1" thickBot="1">
      <c r="B432" s="39"/>
      <c r="C432" s="146"/>
      <c r="D432" s="57"/>
      <c r="E432" s="43"/>
      <c r="F432" s="74"/>
      <c r="G432" s="147"/>
      <c r="H432" s="39"/>
      <c r="I432" s="37"/>
      <c r="J432" s="37"/>
      <c r="K432" s="38"/>
      <c r="L432" s="38"/>
      <c r="M432" s="141"/>
      <c r="N432" s="39"/>
      <c r="O432" s="22"/>
      <c r="P432" s="22"/>
      <c r="Q432" s="42"/>
      <c r="R432" s="39"/>
      <c r="S432" s="39"/>
      <c r="T432" s="100"/>
      <c r="U432" s="323"/>
      <c r="V432" s="327"/>
      <c r="W432" s="317" t="str">
        <f t="shared" si="234"/>
        <v>0</v>
      </c>
      <c r="X432" s="101"/>
      <c r="Y432" s="40"/>
      <c r="Z432" s="41"/>
      <c r="AA432" s="40"/>
      <c r="AB432" s="40"/>
      <c r="AC432" s="40"/>
      <c r="AD432" s="40" t="str">
        <f t="shared" si="217"/>
        <v/>
      </c>
      <c r="AE432" s="186"/>
      <c r="AF432" s="106" t="str">
        <f t="shared" si="250"/>
        <v>0</v>
      </c>
      <c r="AG432" s="99">
        <f t="shared" si="246"/>
        <v>0</v>
      </c>
      <c r="AH432" s="105" t="str">
        <f t="shared" si="247"/>
        <v>0</v>
      </c>
      <c r="AI432" s="106" t="str">
        <f t="shared" si="235"/>
        <v>0</v>
      </c>
      <c r="AJ432" s="99" t="str">
        <f t="shared" si="236"/>
        <v/>
      </c>
      <c r="AK432" s="1" t="str">
        <f t="shared" si="237"/>
        <v/>
      </c>
      <c r="AL432" s="1" t="str">
        <f t="shared" si="238"/>
        <v/>
      </c>
      <c r="AM432" s="1" t="str">
        <f t="shared" si="239"/>
        <v/>
      </c>
      <c r="AN432" s="164" t="str">
        <f t="shared" si="240"/>
        <v/>
      </c>
      <c r="AO432" s="337">
        <f t="shared" si="241"/>
        <v>0</v>
      </c>
      <c r="AP432" s="259"/>
      <c r="AQ432" s="273">
        <f t="shared" si="242"/>
        <v>0</v>
      </c>
      <c r="DF432" s="104">
        <f t="shared" si="219"/>
        <v>0</v>
      </c>
      <c r="DG432" s="39" t="str">
        <f t="shared" si="248"/>
        <v/>
      </c>
      <c r="DH432" s="39" t="str">
        <f t="shared" si="249"/>
        <v/>
      </c>
      <c r="DJ432" s="98">
        <f t="shared" si="218"/>
        <v>0</v>
      </c>
      <c r="DK432" s="93" t="e">
        <f>VLOOKUP(H432,'PORT PRODUCTIVITY 1'!$A$25:$G$83,2,FALSE)</f>
        <v>#N/A</v>
      </c>
      <c r="DL432" s="97" t="str">
        <f t="shared" si="224"/>
        <v/>
      </c>
      <c r="DM432" s="97" t="str">
        <f t="shared" si="225"/>
        <v/>
      </c>
      <c r="DN432" s="97" t="str">
        <f t="shared" si="226"/>
        <v/>
      </c>
      <c r="DO432" s="97" t="str">
        <f t="shared" si="227"/>
        <v/>
      </c>
      <c r="DP432" s="94" t="e">
        <f>VLOOKUP(H432,'PORT PRODUCTIVITY 1'!$A$25:$G$83,3,FALSE)</f>
        <v>#N/A</v>
      </c>
      <c r="DQ432" s="276" t="str">
        <f t="shared" si="228"/>
        <v/>
      </c>
      <c r="DR432" s="276" t="str">
        <f t="shared" si="229"/>
        <v/>
      </c>
      <c r="DS432" s="276" t="str">
        <f t="shared" si="230"/>
        <v/>
      </c>
      <c r="DT432" s="276" t="str">
        <f t="shared" si="231"/>
        <v/>
      </c>
      <c r="DU432" s="276" t="str">
        <f t="shared" si="232"/>
        <v/>
      </c>
      <c r="DV432" s="276" t="str">
        <f t="shared" si="233"/>
        <v/>
      </c>
      <c r="DW432" s="277" t="str">
        <f t="shared" si="220"/>
        <v/>
      </c>
      <c r="DX432" s="278" t="str">
        <f t="shared" si="221"/>
        <v>0</v>
      </c>
      <c r="DY432" s="279" t="str">
        <f t="shared" si="222"/>
        <v>0</v>
      </c>
      <c r="DZ432" s="280" t="str">
        <f t="shared" si="223"/>
        <v/>
      </c>
      <c r="EA432" s="335">
        <f t="shared" si="243"/>
        <v>0</v>
      </c>
      <c r="EB432" s="335">
        <f t="shared" si="244"/>
        <v>0</v>
      </c>
      <c r="EC432" s="335">
        <f t="shared" si="245"/>
        <v>0</v>
      </c>
    </row>
    <row r="433" spans="2:133" ht="27.75" customHeight="1" thickBot="1">
      <c r="B433" s="39"/>
      <c r="C433" s="146"/>
      <c r="D433" s="57"/>
      <c r="E433" s="43"/>
      <c r="F433" s="59"/>
      <c r="G433" s="147"/>
      <c r="H433" s="39"/>
      <c r="I433" s="37"/>
      <c r="J433" s="37"/>
      <c r="K433" s="38"/>
      <c r="L433" s="38"/>
      <c r="M433" s="141"/>
      <c r="N433" s="39"/>
      <c r="O433" s="22"/>
      <c r="P433" s="22"/>
      <c r="Q433" s="42"/>
      <c r="R433" s="39"/>
      <c r="S433" s="39"/>
      <c r="T433" s="100"/>
      <c r="U433" s="323"/>
      <c r="V433" s="327"/>
      <c r="W433" s="317" t="str">
        <f t="shared" si="234"/>
        <v>0</v>
      </c>
      <c r="X433" s="101"/>
      <c r="Y433" s="40"/>
      <c r="Z433" s="41"/>
      <c r="AA433" s="40"/>
      <c r="AB433" s="40"/>
      <c r="AC433" s="40"/>
      <c r="AD433" s="40" t="str">
        <f t="shared" si="217"/>
        <v/>
      </c>
      <c r="AE433" s="186"/>
      <c r="AF433" s="106" t="str">
        <f t="shared" si="250"/>
        <v>0</v>
      </c>
      <c r="AG433" s="99">
        <f t="shared" si="246"/>
        <v>0</v>
      </c>
      <c r="AH433" s="105" t="str">
        <f t="shared" si="247"/>
        <v>0</v>
      </c>
      <c r="AI433" s="106" t="str">
        <f t="shared" si="235"/>
        <v>0</v>
      </c>
      <c r="AJ433" s="99" t="str">
        <f t="shared" si="236"/>
        <v/>
      </c>
      <c r="AK433" s="1" t="str">
        <f t="shared" si="237"/>
        <v/>
      </c>
      <c r="AL433" s="1" t="str">
        <f t="shared" si="238"/>
        <v/>
      </c>
      <c r="AM433" s="1" t="str">
        <f t="shared" si="239"/>
        <v/>
      </c>
      <c r="AN433" s="164" t="str">
        <f t="shared" si="240"/>
        <v/>
      </c>
      <c r="AO433" s="337">
        <f t="shared" si="241"/>
        <v>0</v>
      </c>
      <c r="AP433" s="259"/>
      <c r="AQ433" s="273">
        <f t="shared" si="242"/>
        <v>0</v>
      </c>
      <c r="DF433" s="104">
        <f t="shared" si="219"/>
        <v>0</v>
      </c>
      <c r="DG433" s="39" t="str">
        <f t="shared" si="248"/>
        <v/>
      </c>
      <c r="DH433" s="39" t="str">
        <f t="shared" si="249"/>
        <v/>
      </c>
      <c r="DJ433" s="98">
        <f t="shared" si="218"/>
        <v>0</v>
      </c>
      <c r="DK433" s="93" t="e">
        <f>VLOOKUP(H433,'PORT PRODUCTIVITY 1'!$A$25:$G$83,2,FALSE)</f>
        <v>#N/A</v>
      </c>
      <c r="DL433" s="97" t="str">
        <f t="shared" si="224"/>
        <v/>
      </c>
      <c r="DM433" s="97" t="str">
        <f t="shared" si="225"/>
        <v/>
      </c>
      <c r="DN433" s="97" t="str">
        <f t="shared" si="226"/>
        <v/>
      </c>
      <c r="DO433" s="97" t="str">
        <f t="shared" si="227"/>
        <v/>
      </c>
      <c r="DP433" s="94" t="e">
        <f>VLOOKUP(H433,'PORT PRODUCTIVITY 1'!$A$25:$G$83,3,FALSE)</f>
        <v>#N/A</v>
      </c>
      <c r="DQ433" s="276" t="str">
        <f t="shared" si="228"/>
        <v/>
      </c>
      <c r="DR433" s="276" t="str">
        <f t="shared" si="229"/>
        <v/>
      </c>
      <c r="DS433" s="276" t="str">
        <f t="shared" si="230"/>
        <v/>
      </c>
      <c r="DT433" s="276" t="str">
        <f t="shared" si="231"/>
        <v/>
      </c>
      <c r="DU433" s="276" t="str">
        <f t="shared" si="232"/>
        <v/>
      </c>
      <c r="DV433" s="276" t="str">
        <f t="shared" si="233"/>
        <v/>
      </c>
      <c r="DW433" s="277" t="str">
        <f t="shared" si="220"/>
        <v/>
      </c>
      <c r="DX433" s="278" t="str">
        <f t="shared" si="221"/>
        <v>0</v>
      </c>
      <c r="DY433" s="279" t="str">
        <f t="shared" si="222"/>
        <v>0</v>
      </c>
      <c r="DZ433" s="280" t="str">
        <f t="shared" si="223"/>
        <v/>
      </c>
      <c r="EA433" s="335">
        <f t="shared" si="243"/>
        <v>0</v>
      </c>
      <c r="EB433" s="335">
        <f t="shared" si="244"/>
        <v>0</v>
      </c>
      <c r="EC433" s="335">
        <f t="shared" si="245"/>
        <v>0</v>
      </c>
    </row>
    <row r="434" spans="2:133" ht="27.75" customHeight="1" thickBot="1">
      <c r="B434" s="39"/>
      <c r="C434" s="146"/>
      <c r="D434" s="57"/>
      <c r="E434" s="43"/>
      <c r="F434" s="75"/>
      <c r="G434" s="147"/>
      <c r="H434" s="39"/>
      <c r="I434" s="37"/>
      <c r="J434" s="37"/>
      <c r="K434" s="38"/>
      <c r="L434" s="38"/>
      <c r="M434" s="141"/>
      <c r="N434" s="39"/>
      <c r="O434" s="22"/>
      <c r="P434" s="22"/>
      <c r="Q434" s="42"/>
      <c r="R434" s="39"/>
      <c r="S434" s="39"/>
      <c r="T434" s="100"/>
      <c r="U434" s="324"/>
      <c r="V434" s="327"/>
      <c r="W434" s="317" t="str">
        <f t="shared" si="234"/>
        <v>0</v>
      </c>
      <c r="X434" s="101"/>
      <c r="Y434" s="40"/>
      <c r="Z434" s="41"/>
      <c r="AA434" s="40"/>
      <c r="AB434" s="40"/>
      <c r="AC434" s="40"/>
      <c r="AD434" s="40" t="str">
        <f t="shared" si="217"/>
        <v/>
      </c>
      <c r="AE434" s="186"/>
      <c r="AF434" s="106" t="str">
        <f t="shared" si="250"/>
        <v>0</v>
      </c>
      <c r="AG434" s="99">
        <f t="shared" si="246"/>
        <v>0</v>
      </c>
      <c r="AH434" s="105" t="str">
        <f t="shared" si="247"/>
        <v>0</v>
      </c>
      <c r="AI434" s="106" t="str">
        <f t="shared" si="235"/>
        <v>0</v>
      </c>
      <c r="AJ434" s="99" t="str">
        <f t="shared" si="236"/>
        <v/>
      </c>
      <c r="AK434" s="1" t="str">
        <f t="shared" si="237"/>
        <v/>
      </c>
      <c r="AL434" s="1" t="str">
        <f t="shared" si="238"/>
        <v/>
      </c>
      <c r="AM434" s="1" t="str">
        <f t="shared" si="239"/>
        <v/>
      </c>
      <c r="AN434" s="164" t="str">
        <f t="shared" si="240"/>
        <v/>
      </c>
      <c r="AO434" s="337">
        <f t="shared" si="241"/>
        <v>0</v>
      </c>
      <c r="AP434" s="259"/>
      <c r="AQ434" s="273">
        <f t="shared" si="242"/>
        <v>0</v>
      </c>
      <c r="DF434" s="104">
        <f t="shared" si="219"/>
        <v>0</v>
      </c>
      <c r="DG434" s="39" t="str">
        <f t="shared" si="248"/>
        <v/>
      </c>
      <c r="DH434" s="39" t="str">
        <f t="shared" si="249"/>
        <v/>
      </c>
      <c r="DJ434" s="98">
        <f t="shared" si="218"/>
        <v>0</v>
      </c>
      <c r="DK434" s="93" t="e">
        <f>VLOOKUP(H434,'PORT PRODUCTIVITY 1'!$A$25:$G$83,2,FALSE)</f>
        <v>#N/A</v>
      </c>
      <c r="DL434" s="97" t="str">
        <f t="shared" si="224"/>
        <v/>
      </c>
      <c r="DM434" s="97" t="str">
        <f t="shared" si="225"/>
        <v/>
      </c>
      <c r="DN434" s="97" t="str">
        <f t="shared" si="226"/>
        <v/>
      </c>
      <c r="DO434" s="97" t="str">
        <f t="shared" si="227"/>
        <v/>
      </c>
      <c r="DP434" s="94" t="e">
        <f>VLOOKUP(H434,'PORT PRODUCTIVITY 1'!$A$25:$G$83,3,FALSE)</f>
        <v>#N/A</v>
      </c>
      <c r="DQ434" s="276" t="str">
        <f t="shared" si="228"/>
        <v/>
      </c>
      <c r="DR434" s="276" t="str">
        <f t="shared" si="229"/>
        <v/>
      </c>
      <c r="DS434" s="276" t="str">
        <f t="shared" si="230"/>
        <v/>
      </c>
      <c r="DT434" s="276" t="str">
        <f t="shared" si="231"/>
        <v/>
      </c>
      <c r="DU434" s="276" t="str">
        <f t="shared" si="232"/>
        <v/>
      </c>
      <c r="DV434" s="276" t="str">
        <f t="shared" si="233"/>
        <v/>
      </c>
      <c r="DW434" s="277" t="str">
        <f t="shared" si="220"/>
        <v/>
      </c>
      <c r="DX434" s="278" t="str">
        <f t="shared" si="221"/>
        <v>0</v>
      </c>
      <c r="DY434" s="279" t="str">
        <f t="shared" si="222"/>
        <v>0</v>
      </c>
      <c r="DZ434" s="280" t="str">
        <f t="shared" si="223"/>
        <v/>
      </c>
      <c r="EA434" s="335">
        <f t="shared" si="243"/>
        <v>0</v>
      </c>
      <c r="EB434" s="335">
        <f t="shared" si="244"/>
        <v>0</v>
      </c>
      <c r="EC434" s="335">
        <f t="shared" si="245"/>
        <v>0</v>
      </c>
    </row>
    <row r="435" spans="2:133" ht="27.75" customHeight="1" thickBot="1">
      <c r="B435" s="39"/>
      <c r="C435" s="146"/>
      <c r="D435" s="57"/>
      <c r="E435" s="43"/>
      <c r="F435" s="59"/>
      <c r="G435" s="147"/>
      <c r="H435" s="39"/>
      <c r="I435" s="37"/>
      <c r="J435" s="37"/>
      <c r="K435" s="38"/>
      <c r="L435" s="38"/>
      <c r="M435" s="141"/>
      <c r="N435" s="39"/>
      <c r="O435" s="22"/>
      <c r="P435" s="22"/>
      <c r="Q435" s="42"/>
      <c r="R435" s="39"/>
      <c r="S435" s="39"/>
      <c r="T435" s="100"/>
      <c r="U435" s="324"/>
      <c r="V435" s="327"/>
      <c r="W435" s="317" t="str">
        <f t="shared" si="234"/>
        <v>0</v>
      </c>
      <c r="X435" s="101"/>
      <c r="Y435" s="40"/>
      <c r="Z435" s="41"/>
      <c r="AA435" s="40"/>
      <c r="AB435" s="40"/>
      <c r="AC435" s="40"/>
      <c r="AD435" s="40" t="str">
        <f t="shared" si="217"/>
        <v/>
      </c>
      <c r="AE435" s="186"/>
      <c r="AF435" s="106" t="str">
        <f t="shared" si="250"/>
        <v>0</v>
      </c>
      <c r="AG435" s="99">
        <f t="shared" si="246"/>
        <v>0</v>
      </c>
      <c r="AH435" s="105" t="str">
        <f t="shared" si="247"/>
        <v>0</v>
      </c>
      <c r="AI435" s="106" t="str">
        <f t="shared" si="235"/>
        <v>0</v>
      </c>
      <c r="AJ435" s="99" t="str">
        <f t="shared" si="236"/>
        <v/>
      </c>
      <c r="AK435" s="1" t="str">
        <f t="shared" si="237"/>
        <v/>
      </c>
      <c r="AL435" s="1" t="str">
        <f t="shared" si="238"/>
        <v/>
      </c>
      <c r="AM435" s="1" t="str">
        <f t="shared" si="239"/>
        <v/>
      </c>
      <c r="AN435" s="164" t="str">
        <f t="shared" si="240"/>
        <v/>
      </c>
      <c r="AO435" s="337">
        <f t="shared" si="241"/>
        <v>0</v>
      </c>
      <c r="AP435" s="259"/>
      <c r="AQ435" s="273">
        <f t="shared" si="242"/>
        <v>0</v>
      </c>
      <c r="DF435" s="104">
        <f t="shared" si="219"/>
        <v>0</v>
      </c>
      <c r="DG435" s="39" t="str">
        <f t="shared" si="248"/>
        <v/>
      </c>
      <c r="DH435" s="39" t="str">
        <f t="shared" si="249"/>
        <v/>
      </c>
      <c r="DJ435" s="98">
        <f t="shared" si="218"/>
        <v>0</v>
      </c>
      <c r="DK435" s="93" t="e">
        <f>VLOOKUP(H435,'PORT PRODUCTIVITY 1'!$A$25:$G$83,2,FALSE)</f>
        <v>#N/A</v>
      </c>
      <c r="DL435" s="97" t="str">
        <f t="shared" si="224"/>
        <v/>
      </c>
      <c r="DM435" s="97" t="str">
        <f t="shared" si="225"/>
        <v/>
      </c>
      <c r="DN435" s="97" t="str">
        <f t="shared" si="226"/>
        <v/>
      </c>
      <c r="DO435" s="97" t="str">
        <f t="shared" si="227"/>
        <v/>
      </c>
      <c r="DP435" s="94" t="e">
        <f>VLOOKUP(H435,'PORT PRODUCTIVITY 1'!$A$25:$G$83,3,FALSE)</f>
        <v>#N/A</v>
      </c>
      <c r="DQ435" s="276" t="str">
        <f t="shared" si="228"/>
        <v/>
      </c>
      <c r="DR435" s="276" t="str">
        <f t="shared" si="229"/>
        <v/>
      </c>
      <c r="DS435" s="276" t="str">
        <f t="shared" si="230"/>
        <v/>
      </c>
      <c r="DT435" s="276" t="str">
        <f t="shared" si="231"/>
        <v/>
      </c>
      <c r="DU435" s="276" t="str">
        <f t="shared" si="232"/>
        <v/>
      </c>
      <c r="DV435" s="276" t="str">
        <f t="shared" si="233"/>
        <v/>
      </c>
      <c r="DW435" s="277" t="str">
        <f t="shared" si="220"/>
        <v/>
      </c>
      <c r="DX435" s="278" t="str">
        <f t="shared" si="221"/>
        <v>0</v>
      </c>
      <c r="DY435" s="279" t="str">
        <f t="shared" si="222"/>
        <v>0</v>
      </c>
      <c r="DZ435" s="280" t="str">
        <f t="shared" si="223"/>
        <v/>
      </c>
      <c r="EA435" s="335">
        <f t="shared" si="243"/>
        <v>0</v>
      </c>
      <c r="EB435" s="335">
        <f t="shared" si="244"/>
        <v>0</v>
      </c>
      <c r="EC435" s="335">
        <f t="shared" si="245"/>
        <v>0</v>
      </c>
    </row>
    <row r="436" spans="2:133" ht="27.75" customHeight="1" thickBot="1">
      <c r="B436" s="39"/>
      <c r="C436" s="146"/>
      <c r="D436" s="57"/>
      <c r="E436" s="43"/>
      <c r="F436" s="74"/>
      <c r="G436" s="147"/>
      <c r="H436" s="39"/>
      <c r="I436" s="37"/>
      <c r="J436" s="37"/>
      <c r="K436" s="37"/>
      <c r="L436" s="37"/>
      <c r="M436" s="37"/>
      <c r="N436" s="37"/>
      <c r="O436" s="22"/>
      <c r="P436" s="22"/>
      <c r="Q436" s="42"/>
      <c r="R436" s="39"/>
      <c r="S436" s="39"/>
      <c r="T436" s="39"/>
      <c r="U436" s="321"/>
      <c r="V436" s="330"/>
      <c r="W436" s="317" t="str">
        <f t="shared" si="234"/>
        <v>0</v>
      </c>
      <c r="X436" s="101"/>
      <c r="Y436" s="40"/>
      <c r="Z436" s="41"/>
      <c r="AA436" s="40"/>
      <c r="AB436" s="40"/>
      <c r="AC436" s="40"/>
      <c r="AD436" s="40" t="str">
        <f t="shared" si="217"/>
        <v/>
      </c>
      <c r="AE436" s="186"/>
      <c r="AF436" s="106" t="str">
        <f t="shared" si="250"/>
        <v>0</v>
      </c>
      <c r="AG436" s="99">
        <f t="shared" si="246"/>
        <v>0</v>
      </c>
      <c r="AH436" s="105" t="str">
        <f t="shared" si="247"/>
        <v>0</v>
      </c>
      <c r="AI436" s="106" t="str">
        <f t="shared" si="235"/>
        <v>0</v>
      </c>
      <c r="AJ436" s="99" t="str">
        <f t="shared" si="236"/>
        <v/>
      </c>
      <c r="AK436" s="1" t="str">
        <f t="shared" si="237"/>
        <v/>
      </c>
      <c r="AL436" s="1" t="str">
        <f t="shared" si="238"/>
        <v/>
      </c>
      <c r="AM436" s="1" t="str">
        <f t="shared" si="239"/>
        <v/>
      </c>
      <c r="AN436" s="164" t="str">
        <f t="shared" si="240"/>
        <v/>
      </c>
      <c r="AO436" s="337">
        <f t="shared" si="241"/>
        <v>0</v>
      </c>
      <c r="AP436" s="259"/>
      <c r="AQ436" s="273">
        <f t="shared" si="242"/>
        <v>0</v>
      </c>
      <c r="DF436" s="104">
        <f t="shared" si="219"/>
        <v>0</v>
      </c>
      <c r="DG436" s="39" t="str">
        <f t="shared" si="248"/>
        <v/>
      </c>
      <c r="DH436" s="39" t="str">
        <f t="shared" si="249"/>
        <v/>
      </c>
      <c r="DJ436" s="98">
        <f t="shared" si="218"/>
        <v>0</v>
      </c>
      <c r="DK436" s="93" t="e">
        <f>VLOOKUP(H436,'PORT PRODUCTIVITY 1'!$A$25:$G$83,2,FALSE)</f>
        <v>#N/A</v>
      </c>
      <c r="DL436" s="97" t="str">
        <f t="shared" si="224"/>
        <v/>
      </c>
      <c r="DM436" s="97" t="str">
        <f t="shared" si="225"/>
        <v/>
      </c>
      <c r="DN436" s="97" t="str">
        <f t="shared" si="226"/>
        <v/>
      </c>
      <c r="DO436" s="97" t="str">
        <f t="shared" si="227"/>
        <v/>
      </c>
      <c r="DP436" s="94" t="e">
        <f>VLOOKUP(H436,'PORT PRODUCTIVITY 1'!$A$25:$G$83,3,FALSE)</f>
        <v>#N/A</v>
      </c>
      <c r="DQ436" s="276" t="str">
        <f t="shared" si="228"/>
        <v/>
      </c>
      <c r="DR436" s="276" t="str">
        <f t="shared" si="229"/>
        <v/>
      </c>
      <c r="DS436" s="276" t="str">
        <f t="shared" si="230"/>
        <v/>
      </c>
      <c r="DT436" s="276" t="str">
        <f t="shared" si="231"/>
        <v/>
      </c>
      <c r="DU436" s="276" t="str">
        <f t="shared" si="232"/>
        <v/>
      </c>
      <c r="DV436" s="276" t="str">
        <f t="shared" si="233"/>
        <v/>
      </c>
      <c r="DW436" s="277" t="str">
        <f t="shared" si="220"/>
        <v/>
      </c>
      <c r="DX436" s="278" t="str">
        <f t="shared" si="221"/>
        <v>0</v>
      </c>
      <c r="DY436" s="279" t="str">
        <f t="shared" si="222"/>
        <v>0</v>
      </c>
      <c r="DZ436" s="280" t="str">
        <f t="shared" si="223"/>
        <v/>
      </c>
      <c r="EA436" s="335">
        <f t="shared" si="243"/>
        <v>0</v>
      </c>
      <c r="EB436" s="335">
        <f t="shared" si="244"/>
        <v>0</v>
      </c>
      <c r="EC436" s="335">
        <f t="shared" si="245"/>
        <v>0</v>
      </c>
    </row>
    <row r="437" spans="2:133" ht="27.75" customHeight="1" thickBot="1">
      <c r="B437" s="39"/>
      <c r="C437" s="146"/>
      <c r="D437" s="57"/>
      <c r="E437" s="43"/>
      <c r="F437" s="74"/>
      <c r="G437" s="147"/>
      <c r="H437" s="39"/>
      <c r="I437" s="37"/>
      <c r="J437" s="37"/>
      <c r="K437" s="37"/>
      <c r="L437" s="37"/>
      <c r="M437" s="37"/>
      <c r="N437" s="37"/>
      <c r="O437" s="22"/>
      <c r="P437" s="22"/>
      <c r="Q437" s="42"/>
      <c r="R437" s="39"/>
      <c r="S437" s="39"/>
      <c r="T437" s="39"/>
      <c r="U437" s="321"/>
      <c r="V437" s="330"/>
      <c r="W437" s="317" t="str">
        <f t="shared" si="234"/>
        <v>0</v>
      </c>
      <c r="X437" s="101"/>
      <c r="Y437" s="40"/>
      <c r="Z437" s="41"/>
      <c r="AA437" s="40"/>
      <c r="AB437" s="40"/>
      <c r="AC437" s="40"/>
      <c r="AD437" s="40" t="str">
        <f t="shared" ref="AD437:AD500" si="251">IF(AE437&gt;0, AE437*2,"")</f>
        <v/>
      </c>
      <c r="AE437" s="186"/>
      <c r="AF437" s="106" t="str">
        <f t="shared" si="250"/>
        <v>0</v>
      </c>
      <c r="AG437" s="99">
        <f t="shared" si="246"/>
        <v>0</v>
      </c>
      <c r="AH437" s="105" t="str">
        <f t="shared" si="247"/>
        <v>0</v>
      </c>
      <c r="AI437" s="106" t="str">
        <f t="shared" si="235"/>
        <v>0</v>
      </c>
      <c r="AJ437" s="99" t="str">
        <f t="shared" si="236"/>
        <v/>
      </c>
      <c r="AK437" s="1" t="str">
        <f t="shared" si="237"/>
        <v/>
      </c>
      <c r="AL437" s="1" t="str">
        <f t="shared" si="238"/>
        <v/>
      </c>
      <c r="AM437" s="1" t="str">
        <f t="shared" si="239"/>
        <v/>
      </c>
      <c r="AN437" s="164" t="str">
        <f t="shared" si="240"/>
        <v/>
      </c>
      <c r="AO437" s="337">
        <f t="shared" si="241"/>
        <v>0</v>
      </c>
      <c r="AP437" s="259"/>
      <c r="AQ437" s="273">
        <f t="shared" si="242"/>
        <v>0</v>
      </c>
      <c r="DF437" s="104">
        <f t="shared" si="219"/>
        <v>0</v>
      </c>
      <c r="DG437" s="39" t="str">
        <f t="shared" si="248"/>
        <v/>
      </c>
      <c r="DH437" s="39" t="str">
        <f t="shared" si="249"/>
        <v/>
      </c>
      <c r="DJ437" s="98">
        <f t="shared" si="218"/>
        <v>0</v>
      </c>
      <c r="DK437" s="93" t="e">
        <f>VLOOKUP(H437,'PORT PRODUCTIVITY 1'!$A$25:$G$83,2,FALSE)</f>
        <v>#N/A</v>
      </c>
      <c r="DL437" s="97" t="str">
        <f t="shared" si="224"/>
        <v/>
      </c>
      <c r="DM437" s="97" t="str">
        <f t="shared" si="225"/>
        <v/>
      </c>
      <c r="DN437" s="97" t="str">
        <f t="shared" si="226"/>
        <v/>
      </c>
      <c r="DO437" s="97" t="str">
        <f t="shared" si="227"/>
        <v/>
      </c>
      <c r="DP437" s="94" t="e">
        <f>VLOOKUP(H437,'PORT PRODUCTIVITY 1'!$A$25:$G$83,3,FALSE)</f>
        <v>#N/A</v>
      </c>
      <c r="DQ437" s="276" t="str">
        <f t="shared" si="228"/>
        <v/>
      </c>
      <c r="DR437" s="276" t="str">
        <f t="shared" si="229"/>
        <v/>
      </c>
      <c r="DS437" s="276" t="str">
        <f t="shared" si="230"/>
        <v/>
      </c>
      <c r="DT437" s="276" t="str">
        <f t="shared" si="231"/>
        <v/>
      </c>
      <c r="DU437" s="276" t="str">
        <f t="shared" si="232"/>
        <v/>
      </c>
      <c r="DV437" s="276" t="str">
        <f t="shared" si="233"/>
        <v/>
      </c>
      <c r="DW437" s="277" t="str">
        <f t="shared" si="220"/>
        <v/>
      </c>
      <c r="DX437" s="278" t="str">
        <f t="shared" si="221"/>
        <v>0</v>
      </c>
      <c r="DY437" s="279" t="str">
        <f t="shared" si="222"/>
        <v>0</v>
      </c>
      <c r="DZ437" s="280" t="str">
        <f t="shared" si="223"/>
        <v/>
      </c>
      <c r="EA437" s="335">
        <f t="shared" si="243"/>
        <v>0</v>
      </c>
      <c r="EB437" s="335">
        <f t="shared" si="244"/>
        <v>0</v>
      </c>
      <c r="EC437" s="335">
        <f t="shared" si="245"/>
        <v>0</v>
      </c>
    </row>
    <row r="438" spans="2:133" ht="27.75" customHeight="1" thickBot="1">
      <c r="B438" s="39"/>
      <c r="C438" s="146"/>
      <c r="D438" s="57"/>
      <c r="E438" s="43"/>
      <c r="F438" s="74"/>
      <c r="G438" s="147"/>
      <c r="H438" s="39"/>
      <c r="I438" s="37"/>
      <c r="J438" s="37"/>
      <c r="K438" s="37"/>
      <c r="L438" s="37"/>
      <c r="M438" s="37"/>
      <c r="N438" s="37"/>
      <c r="O438" s="22"/>
      <c r="P438" s="22"/>
      <c r="Q438" s="42"/>
      <c r="R438" s="39"/>
      <c r="S438" s="39"/>
      <c r="T438" s="39"/>
      <c r="U438" s="321"/>
      <c r="V438" s="330"/>
      <c r="W438" s="317" t="str">
        <f t="shared" si="234"/>
        <v>0</v>
      </c>
      <c r="X438" s="101"/>
      <c r="Y438" s="40"/>
      <c r="Z438" s="41"/>
      <c r="AA438" s="40"/>
      <c r="AB438" s="40"/>
      <c r="AC438" s="40"/>
      <c r="AD438" s="40" t="str">
        <f t="shared" si="251"/>
        <v/>
      </c>
      <c r="AE438" s="186"/>
      <c r="AF438" s="106" t="str">
        <f t="shared" si="250"/>
        <v>0</v>
      </c>
      <c r="AG438" s="99">
        <f t="shared" si="246"/>
        <v>0</v>
      </c>
      <c r="AH438" s="105" t="str">
        <f t="shared" si="247"/>
        <v>0</v>
      </c>
      <c r="AI438" s="106" t="str">
        <f t="shared" si="235"/>
        <v>0</v>
      </c>
      <c r="AJ438" s="99" t="str">
        <f t="shared" si="236"/>
        <v/>
      </c>
      <c r="AK438" s="1" t="str">
        <f t="shared" si="237"/>
        <v/>
      </c>
      <c r="AL438" s="1" t="str">
        <f t="shared" si="238"/>
        <v/>
      </c>
      <c r="AM438" s="1" t="str">
        <f t="shared" si="239"/>
        <v/>
      </c>
      <c r="AN438" s="164" t="str">
        <f t="shared" si="240"/>
        <v/>
      </c>
      <c r="AO438" s="337">
        <f t="shared" si="241"/>
        <v>0</v>
      </c>
      <c r="AP438" s="259"/>
      <c r="AQ438" s="273">
        <f t="shared" si="242"/>
        <v>0</v>
      </c>
      <c r="DF438" s="104">
        <f t="shared" si="219"/>
        <v>0</v>
      </c>
      <c r="DG438" s="39" t="str">
        <f t="shared" si="248"/>
        <v/>
      </c>
      <c r="DH438" s="39" t="str">
        <f t="shared" si="249"/>
        <v/>
      </c>
      <c r="DJ438" s="98">
        <f t="shared" si="218"/>
        <v>0</v>
      </c>
      <c r="DK438" s="93" t="e">
        <f>VLOOKUP(H438,'PORT PRODUCTIVITY 1'!$A$25:$G$83,2,FALSE)</f>
        <v>#N/A</v>
      </c>
      <c r="DL438" s="97" t="str">
        <f t="shared" si="224"/>
        <v/>
      </c>
      <c r="DM438" s="97" t="str">
        <f t="shared" si="225"/>
        <v/>
      </c>
      <c r="DN438" s="97" t="str">
        <f t="shared" si="226"/>
        <v/>
      </c>
      <c r="DO438" s="97" t="str">
        <f t="shared" si="227"/>
        <v/>
      </c>
      <c r="DP438" s="94" t="e">
        <f>VLOOKUP(H438,'PORT PRODUCTIVITY 1'!$A$25:$G$83,3,FALSE)</f>
        <v>#N/A</v>
      </c>
      <c r="DQ438" s="276" t="str">
        <f t="shared" si="228"/>
        <v/>
      </c>
      <c r="DR438" s="276" t="str">
        <f t="shared" si="229"/>
        <v/>
      </c>
      <c r="DS438" s="276" t="str">
        <f t="shared" si="230"/>
        <v/>
      </c>
      <c r="DT438" s="276" t="str">
        <f t="shared" si="231"/>
        <v/>
      </c>
      <c r="DU438" s="276" t="str">
        <f t="shared" si="232"/>
        <v/>
      </c>
      <c r="DV438" s="276" t="str">
        <f t="shared" si="233"/>
        <v/>
      </c>
      <c r="DW438" s="277" t="str">
        <f t="shared" si="220"/>
        <v/>
      </c>
      <c r="DX438" s="278" t="str">
        <f t="shared" si="221"/>
        <v>0</v>
      </c>
      <c r="DY438" s="279" t="str">
        <f t="shared" si="222"/>
        <v>0</v>
      </c>
      <c r="DZ438" s="280" t="str">
        <f t="shared" si="223"/>
        <v/>
      </c>
      <c r="EA438" s="335">
        <f t="shared" si="243"/>
        <v>0</v>
      </c>
      <c r="EB438" s="335">
        <f t="shared" si="244"/>
        <v>0</v>
      </c>
      <c r="EC438" s="335">
        <f t="shared" si="245"/>
        <v>0</v>
      </c>
    </row>
    <row r="439" spans="2:133" ht="27.75" customHeight="1" thickBot="1">
      <c r="B439" s="39"/>
      <c r="C439" s="146"/>
      <c r="D439" s="57"/>
      <c r="E439" s="43"/>
      <c r="F439" s="74"/>
      <c r="G439" s="147"/>
      <c r="H439" s="39"/>
      <c r="I439" s="37"/>
      <c r="J439" s="37"/>
      <c r="K439" s="37"/>
      <c r="L439" s="37"/>
      <c r="M439" s="37"/>
      <c r="N439" s="37"/>
      <c r="O439" s="22"/>
      <c r="P439" s="22"/>
      <c r="Q439" s="42"/>
      <c r="R439" s="39"/>
      <c r="S439" s="39"/>
      <c r="T439" s="39"/>
      <c r="U439" s="321"/>
      <c r="V439" s="330"/>
      <c r="W439" s="317" t="str">
        <f t="shared" si="234"/>
        <v>0</v>
      </c>
      <c r="X439" s="101"/>
      <c r="Y439" s="40"/>
      <c r="Z439" s="41"/>
      <c r="AA439" s="40"/>
      <c r="AB439" s="40"/>
      <c r="AC439" s="40"/>
      <c r="AD439" s="40" t="str">
        <f t="shared" si="251"/>
        <v/>
      </c>
      <c r="AE439" s="186"/>
      <c r="AF439" s="106" t="str">
        <f t="shared" si="250"/>
        <v>0</v>
      </c>
      <c r="AG439" s="99">
        <f t="shared" si="246"/>
        <v>0</v>
      </c>
      <c r="AH439" s="105" t="str">
        <f t="shared" si="247"/>
        <v>0</v>
      </c>
      <c r="AI439" s="106" t="str">
        <f t="shared" si="235"/>
        <v>0</v>
      </c>
      <c r="AJ439" s="99" t="str">
        <f t="shared" si="236"/>
        <v/>
      </c>
      <c r="AK439" s="1" t="str">
        <f t="shared" si="237"/>
        <v/>
      </c>
      <c r="AL439" s="1" t="str">
        <f t="shared" si="238"/>
        <v/>
      </c>
      <c r="AM439" s="1" t="str">
        <f t="shared" si="239"/>
        <v/>
      </c>
      <c r="AN439" s="164" t="str">
        <f t="shared" si="240"/>
        <v/>
      </c>
      <c r="AO439" s="337">
        <f t="shared" si="241"/>
        <v>0</v>
      </c>
      <c r="AP439" s="259"/>
      <c r="AQ439" s="273">
        <f t="shared" si="242"/>
        <v>0</v>
      </c>
      <c r="DF439" s="104">
        <f t="shared" si="219"/>
        <v>0</v>
      </c>
      <c r="DG439" s="39" t="str">
        <f t="shared" si="248"/>
        <v/>
      </c>
      <c r="DH439" s="39" t="str">
        <f t="shared" si="249"/>
        <v/>
      </c>
      <c r="DJ439" s="98">
        <f t="shared" si="218"/>
        <v>0</v>
      </c>
      <c r="DK439" s="93" t="e">
        <f>VLOOKUP(H439,'PORT PRODUCTIVITY 1'!$A$25:$G$83,2,FALSE)</f>
        <v>#N/A</v>
      </c>
      <c r="DL439" s="97" t="str">
        <f t="shared" si="224"/>
        <v/>
      </c>
      <c r="DM439" s="97" t="str">
        <f t="shared" si="225"/>
        <v/>
      </c>
      <c r="DN439" s="97" t="str">
        <f t="shared" si="226"/>
        <v/>
      </c>
      <c r="DO439" s="97" t="str">
        <f t="shared" si="227"/>
        <v/>
      </c>
      <c r="DP439" s="94" t="e">
        <f>VLOOKUP(H439,'PORT PRODUCTIVITY 1'!$A$25:$G$83,3,FALSE)</f>
        <v>#N/A</v>
      </c>
      <c r="DQ439" s="276" t="str">
        <f t="shared" si="228"/>
        <v/>
      </c>
      <c r="DR439" s="276" t="str">
        <f t="shared" si="229"/>
        <v/>
      </c>
      <c r="DS439" s="276" t="str">
        <f t="shared" si="230"/>
        <v/>
      </c>
      <c r="DT439" s="276" t="str">
        <f t="shared" si="231"/>
        <v/>
      </c>
      <c r="DU439" s="276" t="str">
        <f t="shared" si="232"/>
        <v/>
      </c>
      <c r="DV439" s="276" t="str">
        <f t="shared" si="233"/>
        <v/>
      </c>
      <c r="DW439" s="277" t="str">
        <f t="shared" si="220"/>
        <v/>
      </c>
      <c r="DX439" s="278" t="str">
        <f t="shared" si="221"/>
        <v>0</v>
      </c>
      <c r="DY439" s="279" t="str">
        <f t="shared" si="222"/>
        <v>0</v>
      </c>
      <c r="DZ439" s="280" t="str">
        <f t="shared" si="223"/>
        <v/>
      </c>
      <c r="EA439" s="335">
        <f t="shared" si="243"/>
        <v>0</v>
      </c>
      <c r="EB439" s="335">
        <f t="shared" si="244"/>
        <v>0</v>
      </c>
      <c r="EC439" s="335">
        <f t="shared" si="245"/>
        <v>0</v>
      </c>
    </row>
    <row r="440" spans="2:133" ht="27.75" customHeight="1" thickBot="1">
      <c r="B440" s="39"/>
      <c r="C440" s="146"/>
      <c r="D440" s="57"/>
      <c r="E440" s="43"/>
      <c r="F440" s="74"/>
      <c r="G440" s="147"/>
      <c r="H440" s="39"/>
      <c r="I440" s="37"/>
      <c r="J440" s="37"/>
      <c r="K440" s="37"/>
      <c r="L440" s="37"/>
      <c r="M440" s="37"/>
      <c r="N440" s="37"/>
      <c r="O440" s="22"/>
      <c r="P440" s="22"/>
      <c r="Q440" s="42"/>
      <c r="R440" s="39"/>
      <c r="S440" s="39"/>
      <c r="T440" s="39"/>
      <c r="U440" s="321"/>
      <c r="V440" s="330"/>
      <c r="W440" s="317" t="str">
        <f t="shared" si="234"/>
        <v>0</v>
      </c>
      <c r="X440" s="101"/>
      <c r="Y440" s="40"/>
      <c r="Z440" s="41"/>
      <c r="AA440" s="40"/>
      <c r="AB440" s="40"/>
      <c r="AC440" s="40"/>
      <c r="AD440" s="40" t="str">
        <f t="shared" si="251"/>
        <v/>
      </c>
      <c r="AE440" s="186"/>
      <c r="AF440" s="106" t="str">
        <f t="shared" si="250"/>
        <v>0</v>
      </c>
      <c r="AG440" s="99">
        <f t="shared" si="246"/>
        <v>0</v>
      </c>
      <c r="AH440" s="105" t="str">
        <f t="shared" si="247"/>
        <v>0</v>
      </c>
      <c r="AI440" s="106" t="str">
        <f t="shared" si="235"/>
        <v>0</v>
      </c>
      <c r="AJ440" s="99" t="str">
        <f t="shared" si="236"/>
        <v/>
      </c>
      <c r="AK440" s="1" t="str">
        <f t="shared" si="237"/>
        <v/>
      </c>
      <c r="AL440" s="1" t="str">
        <f t="shared" si="238"/>
        <v/>
      </c>
      <c r="AM440" s="1" t="str">
        <f t="shared" si="239"/>
        <v/>
      </c>
      <c r="AN440" s="164" t="str">
        <f t="shared" si="240"/>
        <v/>
      </c>
      <c r="AO440" s="337">
        <f t="shared" si="241"/>
        <v>0</v>
      </c>
      <c r="AP440" s="259"/>
      <c r="AQ440" s="273">
        <f t="shared" si="242"/>
        <v>0</v>
      </c>
      <c r="DF440" s="104">
        <f t="shared" si="219"/>
        <v>0</v>
      </c>
      <c r="DG440" s="39" t="str">
        <f t="shared" si="248"/>
        <v/>
      </c>
      <c r="DH440" s="39" t="str">
        <f t="shared" si="249"/>
        <v/>
      </c>
      <c r="DJ440" s="98">
        <f t="shared" si="218"/>
        <v>0</v>
      </c>
      <c r="DK440" s="93" t="e">
        <f>VLOOKUP(H440,'PORT PRODUCTIVITY 1'!$A$25:$G$83,2,FALSE)</f>
        <v>#N/A</v>
      </c>
      <c r="DL440" s="97" t="str">
        <f t="shared" si="224"/>
        <v/>
      </c>
      <c r="DM440" s="97" t="str">
        <f t="shared" si="225"/>
        <v/>
      </c>
      <c r="DN440" s="97" t="str">
        <f t="shared" si="226"/>
        <v/>
      </c>
      <c r="DO440" s="97" t="str">
        <f t="shared" si="227"/>
        <v/>
      </c>
      <c r="DP440" s="94" t="e">
        <f>VLOOKUP(H440,'PORT PRODUCTIVITY 1'!$A$25:$G$83,3,FALSE)</f>
        <v>#N/A</v>
      </c>
      <c r="DQ440" s="276" t="str">
        <f t="shared" si="228"/>
        <v/>
      </c>
      <c r="DR440" s="276" t="str">
        <f t="shared" si="229"/>
        <v/>
      </c>
      <c r="DS440" s="276" t="str">
        <f t="shared" si="230"/>
        <v/>
      </c>
      <c r="DT440" s="276" t="str">
        <f t="shared" si="231"/>
        <v/>
      </c>
      <c r="DU440" s="276" t="str">
        <f t="shared" si="232"/>
        <v/>
      </c>
      <c r="DV440" s="276" t="str">
        <f t="shared" si="233"/>
        <v/>
      </c>
      <c r="DW440" s="277" t="str">
        <f t="shared" si="220"/>
        <v/>
      </c>
      <c r="DX440" s="278" t="str">
        <f t="shared" si="221"/>
        <v>0</v>
      </c>
      <c r="DY440" s="279" t="str">
        <f t="shared" si="222"/>
        <v>0</v>
      </c>
      <c r="DZ440" s="280" t="str">
        <f t="shared" si="223"/>
        <v/>
      </c>
      <c r="EA440" s="335">
        <f t="shared" si="243"/>
        <v>0</v>
      </c>
      <c r="EB440" s="335">
        <f t="shared" si="244"/>
        <v>0</v>
      </c>
      <c r="EC440" s="335">
        <f t="shared" si="245"/>
        <v>0</v>
      </c>
    </row>
    <row r="441" spans="2:133" ht="27.75" customHeight="1" thickBot="1">
      <c r="B441" s="39"/>
      <c r="C441" s="146"/>
      <c r="D441" s="57"/>
      <c r="E441" s="43"/>
      <c r="F441" s="74"/>
      <c r="G441" s="147"/>
      <c r="H441" s="39"/>
      <c r="I441" s="37"/>
      <c r="J441" s="37"/>
      <c r="K441" s="37"/>
      <c r="L441" s="37"/>
      <c r="M441" s="37"/>
      <c r="N441" s="37"/>
      <c r="O441" s="22"/>
      <c r="P441" s="22"/>
      <c r="Q441" s="42"/>
      <c r="R441" s="39"/>
      <c r="S441" s="39"/>
      <c r="T441" s="39"/>
      <c r="U441" s="321"/>
      <c r="V441" s="330"/>
      <c r="W441" s="317" t="str">
        <f t="shared" si="234"/>
        <v>0</v>
      </c>
      <c r="X441" s="101"/>
      <c r="Y441" s="40"/>
      <c r="Z441" s="41"/>
      <c r="AA441" s="40"/>
      <c r="AB441" s="40"/>
      <c r="AC441" s="40"/>
      <c r="AD441" s="40" t="str">
        <f t="shared" si="251"/>
        <v/>
      </c>
      <c r="AE441" s="186"/>
      <c r="AF441" s="106" t="str">
        <f t="shared" si="250"/>
        <v>0</v>
      </c>
      <c r="AG441" s="99">
        <f t="shared" si="246"/>
        <v>0</v>
      </c>
      <c r="AH441" s="105" t="str">
        <f t="shared" si="247"/>
        <v>0</v>
      </c>
      <c r="AI441" s="106" t="str">
        <f t="shared" si="235"/>
        <v>0</v>
      </c>
      <c r="AJ441" s="99" t="str">
        <f t="shared" si="236"/>
        <v/>
      </c>
      <c r="AK441" s="1" t="str">
        <f t="shared" si="237"/>
        <v/>
      </c>
      <c r="AL441" s="1" t="str">
        <f t="shared" si="238"/>
        <v/>
      </c>
      <c r="AM441" s="1" t="str">
        <f t="shared" si="239"/>
        <v/>
      </c>
      <c r="AN441" s="164" t="str">
        <f t="shared" si="240"/>
        <v/>
      </c>
      <c r="AO441" s="337">
        <f t="shared" si="241"/>
        <v>0</v>
      </c>
      <c r="AP441" s="259"/>
      <c r="AQ441" s="273">
        <f t="shared" si="242"/>
        <v>0</v>
      </c>
      <c r="DF441" s="104">
        <f t="shared" si="219"/>
        <v>0</v>
      </c>
      <c r="DG441" s="39" t="str">
        <f t="shared" si="248"/>
        <v/>
      </c>
      <c r="DH441" s="39" t="str">
        <f t="shared" si="249"/>
        <v/>
      </c>
      <c r="DJ441" s="98">
        <f t="shared" si="218"/>
        <v>0</v>
      </c>
      <c r="DK441" s="93" t="e">
        <f>VLOOKUP(H441,'PORT PRODUCTIVITY 1'!$A$25:$G$83,2,FALSE)</f>
        <v>#N/A</v>
      </c>
      <c r="DL441" s="97" t="str">
        <f t="shared" si="224"/>
        <v/>
      </c>
      <c r="DM441" s="97" t="str">
        <f t="shared" si="225"/>
        <v/>
      </c>
      <c r="DN441" s="97" t="str">
        <f t="shared" si="226"/>
        <v/>
      </c>
      <c r="DO441" s="97" t="str">
        <f t="shared" si="227"/>
        <v/>
      </c>
      <c r="DP441" s="94" t="e">
        <f>VLOOKUP(H441,'PORT PRODUCTIVITY 1'!$A$25:$G$83,3,FALSE)</f>
        <v>#N/A</v>
      </c>
      <c r="DQ441" s="276" t="str">
        <f t="shared" si="228"/>
        <v/>
      </c>
      <c r="DR441" s="276" t="str">
        <f t="shared" si="229"/>
        <v/>
      </c>
      <c r="DS441" s="276" t="str">
        <f t="shared" si="230"/>
        <v/>
      </c>
      <c r="DT441" s="276" t="str">
        <f t="shared" si="231"/>
        <v/>
      </c>
      <c r="DU441" s="276" t="str">
        <f t="shared" si="232"/>
        <v/>
      </c>
      <c r="DV441" s="276" t="str">
        <f t="shared" si="233"/>
        <v/>
      </c>
      <c r="DW441" s="277" t="str">
        <f t="shared" si="220"/>
        <v/>
      </c>
      <c r="DX441" s="278" t="str">
        <f t="shared" si="221"/>
        <v>0</v>
      </c>
      <c r="DY441" s="279" t="str">
        <f t="shared" si="222"/>
        <v>0</v>
      </c>
      <c r="DZ441" s="280" t="str">
        <f t="shared" si="223"/>
        <v/>
      </c>
      <c r="EA441" s="335">
        <f t="shared" si="243"/>
        <v>0</v>
      </c>
      <c r="EB441" s="335">
        <f t="shared" si="244"/>
        <v>0</v>
      </c>
      <c r="EC441" s="335">
        <f t="shared" si="245"/>
        <v>0</v>
      </c>
    </row>
    <row r="442" spans="2:133" ht="27.75" customHeight="1" thickBot="1">
      <c r="B442" s="39"/>
      <c r="C442" s="146"/>
      <c r="D442" s="57"/>
      <c r="E442" s="43"/>
      <c r="F442" s="74"/>
      <c r="G442" s="147"/>
      <c r="H442" s="39"/>
      <c r="I442" s="37"/>
      <c r="J442" s="37"/>
      <c r="K442" s="37"/>
      <c r="L442" s="37"/>
      <c r="M442" s="37"/>
      <c r="N442" s="37"/>
      <c r="O442" s="22"/>
      <c r="P442" s="22"/>
      <c r="Q442" s="42"/>
      <c r="R442" s="39"/>
      <c r="S442" s="39"/>
      <c r="T442" s="39"/>
      <c r="U442" s="321"/>
      <c r="V442" s="330"/>
      <c r="W442" s="317" t="str">
        <f t="shared" si="234"/>
        <v>0</v>
      </c>
      <c r="X442" s="101"/>
      <c r="Y442" s="40"/>
      <c r="Z442" s="41"/>
      <c r="AA442" s="40"/>
      <c r="AB442" s="40"/>
      <c r="AC442" s="40"/>
      <c r="AD442" s="40" t="str">
        <f t="shared" si="251"/>
        <v/>
      </c>
      <c r="AE442" s="186"/>
      <c r="AF442" s="106" t="str">
        <f t="shared" si="250"/>
        <v>0</v>
      </c>
      <c r="AG442" s="99">
        <f t="shared" si="246"/>
        <v>0</v>
      </c>
      <c r="AH442" s="105" t="str">
        <f t="shared" si="247"/>
        <v>0</v>
      </c>
      <c r="AI442" s="106" t="str">
        <f t="shared" si="235"/>
        <v>0</v>
      </c>
      <c r="AJ442" s="99" t="str">
        <f t="shared" si="236"/>
        <v/>
      </c>
      <c r="AK442" s="1" t="str">
        <f t="shared" si="237"/>
        <v/>
      </c>
      <c r="AL442" s="1" t="str">
        <f t="shared" si="238"/>
        <v/>
      </c>
      <c r="AM442" s="1" t="str">
        <f t="shared" si="239"/>
        <v/>
      </c>
      <c r="AN442" s="164" t="str">
        <f t="shared" si="240"/>
        <v/>
      </c>
      <c r="AO442" s="337">
        <f t="shared" si="241"/>
        <v>0</v>
      </c>
      <c r="AP442" s="259"/>
      <c r="AQ442" s="273">
        <f t="shared" si="242"/>
        <v>0</v>
      </c>
      <c r="DF442" s="104">
        <f t="shared" si="219"/>
        <v>0</v>
      </c>
      <c r="DG442" s="39" t="str">
        <f t="shared" si="248"/>
        <v/>
      </c>
      <c r="DH442" s="39" t="str">
        <f t="shared" si="249"/>
        <v/>
      </c>
      <c r="DJ442" s="98">
        <f t="shared" si="218"/>
        <v>0</v>
      </c>
      <c r="DK442" s="93" t="e">
        <f>VLOOKUP(H442,'PORT PRODUCTIVITY 1'!$A$25:$G$83,2,FALSE)</f>
        <v>#N/A</v>
      </c>
      <c r="DL442" s="97" t="str">
        <f t="shared" si="224"/>
        <v/>
      </c>
      <c r="DM442" s="97" t="str">
        <f t="shared" si="225"/>
        <v/>
      </c>
      <c r="DN442" s="97" t="str">
        <f t="shared" si="226"/>
        <v/>
      </c>
      <c r="DO442" s="97" t="str">
        <f t="shared" si="227"/>
        <v/>
      </c>
      <c r="DP442" s="94" t="e">
        <f>VLOOKUP(H442,'PORT PRODUCTIVITY 1'!$A$25:$G$83,3,FALSE)</f>
        <v>#N/A</v>
      </c>
      <c r="DQ442" s="276" t="str">
        <f t="shared" si="228"/>
        <v/>
      </c>
      <c r="DR442" s="276" t="str">
        <f t="shared" si="229"/>
        <v/>
      </c>
      <c r="DS442" s="276" t="str">
        <f t="shared" si="230"/>
        <v/>
      </c>
      <c r="DT442" s="276" t="str">
        <f t="shared" si="231"/>
        <v/>
      </c>
      <c r="DU442" s="276" t="str">
        <f t="shared" si="232"/>
        <v/>
      </c>
      <c r="DV442" s="276" t="str">
        <f t="shared" si="233"/>
        <v/>
      </c>
      <c r="DW442" s="277" t="str">
        <f t="shared" si="220"/>
        <v/>
      </c>
      <c r="DX442" s="278" t="str">
        <f t="shared" si="221"/>
        <v>0</v>
      </c>
      <c r="DY442" s="279" t="str">
        <f t="shared" si="222"/>
        <v>0</v>
      </c>
      <c r="DZ442" s="280" t="str">
        <f t="shared" si="223"/>
        <v/>
      </c>
      <c r="EA442" s="335">
        <f t="shared" si="243"/>
        <v>0</v>
      </c>
      <c r="EB442" s="335">
        <f t="shared" si="244"/>
        <v>0</v>
      </c>
      <c r="EC442" s="335">
        <f t="shared" si="245"/>
        <v>0</v>
      </c>
    </row>
    <row r="443" spans="2:133" ht="27.75" customHeight="1" thickBot="1">
      <c r="B443" s="39"/>
      <c r="C443" s="146"/>
      <c r="D443" s="57"/>
      <c r="E443" s="43"/>
      <c r="F443" s="74"/>
      <c r="G443" s="147"/>
      <c r="H443" s="39"/>
      <c r="I443" s="37"/>
      <c r="J443" s="37"/>
      <c r="K443" s="37"/>
      <c r="L443" s="37"/>
      <c r="M443" s="37"/>
      <c r="N443" s="37"/>
      <c r="O443" s="22"/>
      <c r="P443" s="22"/>
      <c r="Q443" s="42"/>
      <c r="R443" s="39"/>
      <c r="S443" s="39"/>
      <c r="T443" s="39"/>
      <c r="U443" s="321"/>
      <c r="V443" s="330"/>
      <c r="W443" s="317" t="str">
        <f t="shared" si="234"/>
        <v>0</v>
      </c>
      <c r="X443" s="101"/>
      <c r="Y443" s="40"/>
      <c r="Z443" s="41"/>
      <c r="AA443" s="40"/>
      <c r="AB443" s="40"/>
      <c r="AC443" s="40"/>
      <c r="AD443" s="40" t="str">
        <f t="shared" si="251"/>
        <v/>
      </c>
      <c r="AE443" s="186"/>
      <c r="AF443" s="106" t="str">
        <f t="shared" si="250"/>
        <v>0</v>
      </c>
      <c r="AG443" s="99">
        <f t="shared" si="246"/>
        <v>0</v>
      </c>
      <c r="AH443" s="105" t="str">
        <f t="shared" si="247"/>
        <v>0</v>
      </c>
      <c r="AI443" s="106" t="str">
        <f t="shared" si="235"/>
        <v>0</v>
      </c>
      <c r="AJ443" s="99" t="str">
        <f t="shared" si="236"/>
        <v/>
      </c>
      <c r="AK443" s="1" t="str">
        <f t="shared" si="237"/>
        <v/>
      </c>
      <c r="AL443" s="1" t="str">
        <f t="shared" si="238"/>
        <v/>
      </c>
      <c r="AM443" s="1" t="str">
        <f t="shared" si="239"/>
        <v/>
      </c>
      <c r="AN443" s="164" t="str">
        <f t="shared" si="240"/>
        <v/>
      </c>
      <c r="AO443" s="337">
        <f t="shared" si="241"/>
        <v>0</v>
      </c>
      <c r="AP443" s="259"/>
      <c r="AQ443" s="273">
        <f t="shared" si="242"/>
        <v>0</v>
      </c>
      <c r="DF443" s="104">
        <f t="shared" si="219"/>
        <v>0</v>
      </c>
      <c r="DG443" s="39" t="str">
        <f t="shared" si="248"/>
        <v/>
      </c>
      <c r="DH443" s="39" t="str">
        <f t="shared" si="249"/>
        <v/>
      </c>
      <c r="DJ443" s="98">
        <f t="shared" si="218"/>
        <v>0</v>
      </c>
      <c r="DK443" s="93" t="e">
        <f>VLOOKUP(H443,'PORT PRODUCTIVITY 1'!$A$25:$G$83,2,FALSE)</f>
        <v>#N/A</v>
      </c>
      <c r="DL443" s="97" t="str">
        <f t="shared" si="224"/>
        <v/>
      </c>
      <c r="DM443" s="97" t="str">
        <f t="shared" si="225"/>
        <v/>
      </c>
      <c r="DN443" s="97" t="str">
        <f t="shared" si="226"/>
        <v/>
      </c>
      <c r="DO443" s="97" t="str">
        <f t="shared" si="227"/>
        <v/>
      </c>
      <c r="DP443" s="94" t="e">
        <f>VLOOKUP(H443,'PORT PRODUCTIVITY 1'!$A$25:$G$83,3,FALSE)</f>
        <v>#N/A</v>
      </c>
      <c r="DQ443" s="276" t="str">
        <f t="shared" si="228"/>
        <v/>
      </c>
      <c r="DR443" s="276" t="str">
        <f t="shared" si="229"/>
        <v/>
      </c>
      <c r="DS443" s="276" t="str">
        <f t="shared" si="230"/>
        <v/>
      </c>
      <c r="DT443" s="276" t="str">
        <f t="shared" si="231"/>
        <v/>
      </c>
      <c r="DU443" s="276" t="str">
        <f t="shared" si="232"/>
        <v/>
      </c>
      <c r="DV443" s="276" t="str">
        <f t="shared" si="233"/>
        <v/>
      </c>
      <c r="DW443" s="277" t="str">
        <f t="shared" si="220"/>
        <v/>
      </c>
      <c r="DX443" s="278" t="str">
        <f t="shared" si="221"/>
        <v>0</v>
      </c>
      <c r="DY443" s="279" t="str">
        <f t="shared" si="222"/>
        <v>0</v>
      </c>
      <c r="DZ443" s="280" t="str">
        <f t="shared" si="223"/>
        <v/>
      </c>
      <c r="EA443" s="335">
        <f t="shared" si="243"/>
        <v>0</v>
      </c>
      <c r="EB443" s="335">
        <f t="shared" si="244"/>
        <v>0</v>
      </c>
      <c r="EC443" s="335">
        <f t="shared" si="245"/>
        <v>0</v>
      </c>
    </row>
    <row r="444" spans="2:133" ht="27.75" customHeight="1" thickBot="1">
      <c r="B444" s="39"/>
      <c r="C444" s="146"/>
      <c r="D444" s="57"/>
      <c r="E444" s="43"/>
      <c r="F444" s="74"/>
      <c r="G444" s="147"/>
      <c r="H444" s="39"/>
      <c r="I444" s="37"/>
      <c r="J444" s="37"/>
      <c r="K444" s="37"/>
      <c r="L444" s="37"/>
      <c r="M444" s="37"/>
      <c r="N444" s="37"/>
      <c r="O444" s="22"/>
      <c r="P444" s="22"/>
      <c r="Q444" s="42"/>
      <c r="R444" s="39"/>
      <c r="S444" s="39"/>
      <c r="T444" s="39"/>
      <c r="U444" s="321"/>
      <c r="V444" s="330"/>
      <c r="W444" s="317" t="str">
        <f t="shared" si="234"/>
        <v>0</v>
      </c>
      <c r="X444" s="101"/>
      <c r="Y444" s="40"/>
      <c r="Z444" s="41"/>
      <c r="AA444" s="40"/>
      <c r="AB444" s="40"/>
      <c r="AC444" s="40"/>
      <c r="AD444" s="40" t="str">
        <f t="shared" si="251"/>
        <v/>
      </c>
      <c r="AE444" s="186"/>
      <c r="AF444" s="106" t="str">
        <f t="shared" si="250"/>
        <v>0</v>
      </c>
      <c r="AG444" s="99">
        <f t="shared" si="246"/>
        <v>0</v>
      </c>
      <c r="AH444" s="105" t="str">
        <f t="shared" si="247"/>
        <v>0</v>
      </c>
      <c r="AI444" s="106" t="str">
        <f t="shared" si="235"/>
        <v>0</v>
      </c>
      <c r="AJ444" s="99" t="str">
        <f t="shared" si="236"/>
        <v/>
      </c>
      <c r="AK444" s="1" t="str">
        <f t="shared" si="237"/>
        <v/>
      </c>
      <c r="AL444" s="1" t="str">
        <f t="shared" si="238"/>
        <v/>
      </c>
      <c r="AM444" s="1" t="str">
        <f t="shared" si="239"/>
        <v/>
      </c>
      <c r="AN444" s="164" t="str">
        <f t="shared" si="240"/>
        <v/>
      </c>
      <c r="AO444" s="337">
        <f t="shared" si="241"/>
        <v>0</v>
      </c>
      <c r="AP444" s="259"/>
      <c r="AQ444" s="273">
        <f t="shared" si="242"/>
        <v>0</v>
      </c>
      <c r="DF444" s="104">
        <f t="shared" si="219"/>
        <v>0</v>
      </c>
      <c r="DG444" s="39" t="str">
        <f t="shared" si="248"/>
        <v/>
      </c>
      <c r="DH444" s="39" t="str">
        <f t="shared" si="249"/>
        <v/>
      </c>
      <c r="DJ444" s="98">
        <f t="shared" si="218"/>
        <v>0</v>
      </c>
      <c r="DK444" s="93" t="e">
        <f>VLOOKUP(H444,'PORT PRODUCTIVITY 1'!$A$25:$G$83,2,FALSE)</f>
        <v>#N/A</v>
      </c>
      <c r="DL444" s="97" t="str">
        <f t="shared" si="224"/>
        <v/>
      </c>
      <c r="DM444" s="97" t="str">
        <f t="shared" si="225"/>
        <v/>
      </c>
      <c r="DN444" s="97" t="str">
        <f t="shared" si="226"/>
        <v/>
      </c>
      <c r="DO444" s="97" t="str">
        <f t="shared" si="227"/>
        <v/>
      </c>
      <c r="DP444" s="94" t="e">
        <f>VLOOKUP(H444,'PORT PRODUCTIVITY 1'!$A$25:$G$83,3,FALSE)</f>
        <v>#N/A</v>
      </c>
      <c r="DQ444" s="276" t="str">
        <f t="shared" si="228"/>
        <v/>
      </c>
      <c r="DR444" s="276" t="str">
        <f t="shared" si="229"/>
        <v/>
      </c>
      <c r="DS444" s="276" t="str">
        <f t="shared" si="230"/>
        <v/>
      </c>
      <c r="DT444" s="276" t="str">
        <f t="shared" si="231"/>
        <v/>
      </c>
      <c r="DU444" s="276" t="str">
        <f t="shared" si="232"/>
        <v/>
      </c>
      <c r="DV444" s="276" t="str">
        <f t="shared" si="233"/>
        <v/>
      </c>
      <c r="DW444" s="277" t="str">
        <f t="shared" si="220"/>
        <v/>
      </c>
      <c r="DX444" s="278" t="str">
        <f t="shared" si="221"/>
        <v>0</v>
      </c>
      <c r="DY444" s="279" t="str">
        <f t="shared" si="222"/>
        <v>0</v>
      </c>
      <c r="DZ444" s="280" t="str">
        <f t="shared" si="223"/>
        <v/>
      </c>
      <c r="EA444" s="335">
        <f t="shared" si="243"/>
        <v>0</v>
      </c>
      <c r="EB444" s="335">
        <f t="shared" si="244"/>
        <v>0</v>
      </c>
      <c r="EC444" s="335">
        <f t="shared" si="245"/>
        <v>0</v>
      </c>
    </row>
    <row r="445" spans="2:133" ht="27.75" customHeight="1" thickBot="1">
      <c r="B445" s="39"/>
      <c r="C445" s="146"/>
      <c r="D445" s="57"/>
      <c r="E445" s="43"/>
      <c r="F445" s="74"/>
      <c r="G445" s="147"/>
      <c r="H445" s="39"/>
      <c r="I445" s="37"/>
      <c r="J445" s="37"/>
      <c r="K445" s="37"/>
      <c r="L445" s="37"/>
      <c r="M445" s="37"/>
      <c r="N445" s="37"/>
      <c r="O445" s="22"/>
      <c r="P445" s="22"/>
      <c r="Q445" s="42"/>
      <c r="R445" s="39"/>
      <c r="S445" s="39"/>
      <c r="T445" s="39"/>
      <c r="U445" s="321"/>
      <c r="V445" s="330"/>
      <c r="W445" s="317" t="str">
        <f t="shared" si="234"/>
        <v>0</v>
      </c>
      <c r="X445" s="101"/>
      <c r="Y445" s="40"/>
      <c r="Z445" s="41"/>
      <c r="AA445" s="40"/>
      <c r="AB445" s="40"/>
      <c r="AC445" s="40"/>
      <c r="AD445" s="40" t="str">
        <f t="shared" si="251"/>
        <v/>
      </c>
      <c r="AE445" s="186"/>
      <c r="AF445" s="106" t="str">
        <f t="shared" si="250"/>
        <v>0</v>
      </c>
      <c r="AG445" s="99">
        <f t="shared" si="246"/>
        <v>0</v>
      </c>
      <c r="AH445" s="105" t="str">
        <f t="shared" si="247"/>
        <v>0</v>
      </c>
      <c r="AI445" s="106" t="str">
        <f t="shared" si="235"/>
        <v>0</v>
      </c>
      <c r="AJ445" s="99" t="str">
        <f t="shared" si="236"/>
        <v/>
      </c>
      <c r="AK445" s="1" t="str">
        <f t="shared" si="237"/>
        <v/>
      </c>
      <c r="AL445" s="1" t="str">
        <f t="shared" si="238"/>
        <v/>
      </c>
      <c r="AM445" s="1" t="str">
        <f t="shared" si="239"/>
        <v/>
      </c>
      <c r="AN445" s="164" t="str">
        <f t="shared" si="240"/>
        <v/>
      </c>
      <c r="AO445" s="337">
        <f t="shared" si="241"/>
        <v>0</v>
      </c>
      <c r="AP445" s="259"/>
      <c r="AQ445" s="273">
        <f t="shared" si="242"/>
        <v>0</v>
      </c>
      <c r="DF445" s="104">
        <f t="shared" si="219"/>
        <v>0</v>
      </c>
      <c r="DG445" s="39" t="str">
        <f t="shared" si="248"/>
        <v/>
      </c>
      <c r="DH445" s="39" t="str">
        <f t="shared" si="249"/>
        <v/>
      </c>
      <c r="DJ445" s="98">
        <f t="shared" ref="DJ445:DJ508" si="252">AG445</f>
        <v>0</v>
      </c>
      <c r="DK445" s="93" t="e">
        <f>VLOOKUP(H445,'PORT PRODUCTIVITY 1'!$A$25:$G$83,2,FALSE)</f>
        <v>#N/A</v>
      </c>
      <c r="DL445" s="97" t="str">
        <f t="shared" si="224"/>
        <v/>
      </c>
      <c r="DM445" s="97" t="str">
        <f t="shared" si="225"/>
        <v/>
      </c>
      <c r="DN445" s="97" t="str">
        <f t="shared" si="226"/>
        <v/>
      </c>
      <c r="DO445" s="97" t="str">
        <f t="shared" si="227"/>
        <v/>
      </c>
      <c r="DP445" s="94" t="e">
        <f>VLOOKUP(H445,'PORT PRODUCTIVITY 1'!$A$25:$G$83,3,FALSE)</f>
        <v>#N/A</v>
      </c>
      <c r="DQ445" s="276" t="str">
        <f t="shared" si="228"/>
        <v/>
      </c>
      <c r="DR445" s="276" t="str">
        <f t="shared" si="229"/>
        <v/>
      </c>
      <c r="DS445" s="276" t="str">
        <f t="shared" si="230"/>
        <v/>
      </c>
      <c r="DT445" s="276" t="str">
        <f t="shared" si="231"/>
        <v/>
      </c>
      <c r="DU445" s="276" t="str">
        <f t="shared" si="232"/>
        <v/>
      </c>
      <c r="DV445" s="276" t="str">
        <f t="shared" si="233"/>
        <v/>
      </c>
      <c r="DW445" s="277" t="str">
        <f t="shared" si="220"/>
        <v/>
      </c>
      <c r="DX445" s="278" t="str">
        <f t="shared" si="221"/>
        <v>0</v>
      </c>
      <c r="DY445" s="279" t="str">
        <f t="shared" si="222"/>
        <v>0</v>
      </c>
      <c r="DZ445" s="280" t="str">
        <f t="shared" si="223"/>
        <v/>
      </c>
      <c r="EA445" s="335">
        <f t="shared" si="243"/>
        <v>0</v>
      </c>
      <c r="EB445" s="335">
        <f t="shared" si="244"/>
        <v>0</v>
      </c>
      <c r="EC445" s="335">
        <f t="shared" si="245"/>
        <v>0</v>
      </c>
    </row>
    <row r="446" spans="2:133" ht="27.75" customHeight="1" thickBot="1">
      <c r="B446" s="39"/>
      <c r="C446" s="146"/>
      <c r="D446" s="57"/>
      <c r="E446" s="43"/>
      <c r="F446" s="74"/>
      <c r="G446" s="147"/>
      <c r="H446" s="39"/>
      <c r="I446" s="37"/>
      <c r="J446" s="37"/>
      <c r="K446" s="37"/>
      <c r="L446" s="37"/>
      <c r="M446" s="37"/>
      <c r="N446" s="37"/>
      <c r="O446" s="22"/>
      <c r="P446" s="22"/>
      <c r="Q446" s="42"/>
      <c r="R446" s="39"/>
      <c r="S446" s="39"/>
      <c r="T446" s="39"/>
      <c r="U446" s="321"/>
      <c r="V446" s="330"/>
      <c r="W446" s="317" t="str">
        <f t="shared" si="234"/>
        <v>0</v>
      </c>
      <c r="X446" s="101"/>
      <c r="Y446" s="40"/>
      <c r="Z446" s="41"/>
      <c r="AA446" s="40"/>
      <c r="AB446" s="40"/>
      <c r="AC446" s="40"/>
      <c r="AD446" s="40" t="str">
        <f t="shared" si="251"/>
        <v/>
      </c>
      <c r="AE446" s="186"/>
      <c r="AF446" s="106" t="str">
        <f t="shared" si="250"/>
        <v>0</v>
      </c>
      <c r="AG446" s="99">
        <f t="shared" si="246"/>
        <v>0</v>
      </c>
      <c r="AH446" s="105" t="str">
        <f t="shared" si="247"/>
        <v>0</v>
      </c>
      <c r="AI446" s="106" t="str">
        <f t="shared" si="235"/>
        <v>0</v>
      </c>
      <c r="AJ446" s="99" t="str">
        <f t="shared" si="236"/>
        <v/>
      </c>
      <c r="AK446" s="1" t="str">
        <f t="shared" si="237"/>
        <v/>
      </c>
      <c r="AL446" s="1" t="str">
        <f t="shared" si="238"/>
        <v/>
      </c>
      <c r="AM446" s="1" t="str">
        <f t="shared" si="239"/>
        <v/>
      </c>
      <c r="AN446" s="164" t="str">
        <f t="shared" si="240"/>
        <v/>
      </c>
      <c r="AO446" s="337">
        <f t="shared" si="241"/>
        <v>0</v>
      </c>
      <c r="AP446" s="259"/>
      <c r="AQ446" s="273">
        <f t="shared" si="242"/>
        <v>0</v>
      </c>
      <c r="DF446" s="104">
        <f t="shared" ref="DF446:DF509" si="253">SUM(DG446:DH446)</f>
        <v>0</v>
      </c>
      <c r="DG446" s="39" t="str">
        <f t="shared" si="248"/>
        <v/>
      </c>
      <c r="DH446" s="39" t="str">
        <f t="shared" si="249"/>
        <v/>
      </c>
      <c r="DJ446" s="98">
        <f t="shared" si="252"/>
        <v>0</v>
      </c>
      <c r="DK446" s="93" t="e">
        <f>VLOOKUP(H446,'PORT PRODUCTIVITY 1'!$A$25:$G$83,2,FALSE)</f>
        <v>#N/A</v>
      </c>
      <c r="DL446" s="97" t="str">
        <f t="shared" si="224"/>
        <v/>
      </c>
      <c r="DM446" s="97" t="str">
        <f t="shared" si="225"/>
        <v/>
      </c>
      <c r="DN446" s="97" t="str">
        <f t="shared" si="226"/>
        <v/>
      </c>
      <c r="DO446" s="97" t="str">
        <f t="shared" si="227"/>
        <v/>
      </c>
      <c r="DP446" s="94" t="e">
        <f>VLOOKUP(H446,'PORT PRODUCTIVITY 1'!$A$25:$G$83,3,FALSE)</f>
        <v>#N/A</v>
      </c>
      <c r="DQ446" s="276" t="str">
        <f t="shared" si="228"/>
        <v/>
      </c>
      <c r="DR446" s="276" t="str">
        <f t="shared" si="229"/>
        <v/>
      </c>
      <c r="DS446" s="276" t="str">
        <f t="shared" si="230"/>
        <v/>
      </c>
      <c r="DT446" s="276" t="str">
        <f t="shared" si="231"/>
        <v/>
      </c>
      <c r="DU446" s="276" t="str">
        <f t="shared" si="232"/>
        <v/>
      </c>
      <c r="DV446" s="276" t="str">
        <f t="shared" si="233"/>
        <v/>
      </c>
      <c r="DW446" s="277" t="str">
        <f t="shared" ref="DW446:DW509" si="254">IFERROR(AVERAGE(DQ446:DV446,DL446:DO446),"")</f>
        <v/>
      </c>
      <c r="DX446" s="278" t="str">
        <f t="shared" ref="DX446:DX509" si="255">IFERROR(STDEV(DL446:DO446)/10,"0")</f>
        <v>0</v>
      </c>
      <c r="DY446" s="279" t="str">
        <f t="shared" ref="DY446:DY509" si="256">IFERROR(STDEV(DQ446:DV446)/10,"0")</f>
        <v>0</v>
      </c>
      <c r="DZ446" s="280" t="str">
        <f t="shared" ref="DZ446:DZ509" si="257">IFERROR((STDEV(DL446:DO446,DQ446:DV446)/10),"")</f>
        <v/>
      </c>
      <c r="EA446" s="335">
        <f t="shared" si="243"/>
        <v>0</v>
      </c>
      <c r="EB446" s="335">
        <f t="shared" si="244"/>
        <v>0</v>
      </c>
      <c r="EC446" s="335">
        <f t="shared" si="245"/>
        <v>0</v>
      </c>
    </row>
    <row r="447" spans="2:133" ht="27.75" customHeight="1" thickBot="1">
      <c r="B447" s="39"/>
      <c r="C447" s="146"/>
      <c r="D447" s="57"/>
      <c r="E447" s="43"/>
      <c r="F447" s="74"/>
      <c r="G447" s="147"/>
      <c r="H447" s="39"/>
      <c r="I447" s="37"/>
      <c r="J447" s="37"/>
      <c r="K447" s="37"/>
      <c r="L447" s="37"/>
      <c r="M447" s="37"/>
      <c r="N447" s="37"/>
      <c r="O447" s="22"/>
      <c r="P447" s="22"/>
      <c r="Q447" s="42"/>
      <c r="R447" s="39"/>
      <c r="S447" s="39"/>
      <c r="T447" s="39"/>
      <c r="U447" s="321"/>
      <c r="V447" s="330"/>
      <c r="W447" s="317" t="str">
        <f t="shared" si="234"/>
        <v>0</v>
      </c>
      <c r="X447" s="101"/>
      <c r="Y447" s="40"/>
      <c r="Z447" s="41"/>
      <c r="AA447" s="40"/>
      <c r="AB447" s="40"/>
      <c r="AC447" s="40"/>
      <c r="AD447" s="40" t="str">
        <f t="shared" si="251"/>
        <v/>
      </c>
      <c r="AE447" s="186"/>
      <c r="AF447" s="106" t="str">
        <f t="shared" si="250"/>
        <v>0</v>
      </c>
      <c r="AG447" s="99">
        <f t="shared" si="246"/>
        <v>0</v>
      </c>
      <c r="AH447" s="105" t="str">
        <f t="shared" si="247"/>
        <v>0</v>
      </c>
      <c r="AI447" s="106" t="str">
        <f t="shared" si="235"/>
        <v>0</v>
      </c>
      <c r="AJ447" s="99" t="str">
        <f t="shared" si="236"/>
        <v/>
      </c>
      <c r="AK447" s="1" t="str">
        <f t="shared" si="237"/>
        <v/>
      </c>
      <c r="AL447" s="1" t="str">
        <f t="shared" si="238"/>
        <v/>
      </c>
      <c r="AM447" s="1" t="str">
        <f t="shared" si="239"/>
        <v/>
      </c>
      <c r="AN447" s="164" t="str">
        <f t="shared" si="240"/>
        <v/>
      </c>
      <c r="AO447" s="337">
        <f t="shared" si="241"/>
        <v>0</v>
      </c>
      <c r="AP447" s="259"/>
      <c r="AQ447" s="273">
        <f t="shared" si="242"/>
        <v>0</v>
      </c>
      <c r="DF447" s="104">
        <f t="shared" si="253"/>
        <v>0</v>
      </c>
      <c r="DG447" s="39" t="str">
        <f t="shared" si="248"/>
        <v/>
      </c>
      <c r="DH447" s="39" t="str">
        <f t="shared" si="249"/>
        <v/>
      </c>
      <c r="DJ447" s="98">
        <f t="shared" si="252"/>
        <v>0</v>
      </c>
      <c r="DK447" s="93" t="e">
        <f>VLOOKUP(H447,'PORT PRODUCTIVITY 1'!$A$25:$G$83,2,FALSE)</f>
        <v>#N/A</v>
      </c>
      <c r="DL447" s="97" t="str">
        <f t="shared" si="224"/>
        <v/>
      </c>
      <c r="DM447" s="97" t="str">
        <f t="shared" si="225"/>
        <v/>
      </c>
      <c r="DN447" s="97" t="str">
        <f t="shared" si="226"/>
        <v/>
      </c>
      <c r="DO447" s="97" t="str">
        <f t="shared" si="227"/>
        <v/>
      </c>
      <c r="DP447" s="94" t="e">
        <f>VLOOKUP(H447,'PORT PRODUCTIVITY 1'!$A$25:$G$83,3,FALSE)</f>
        <v>#N/A</v>
      </c>
      <c r="DQ447" s="276" t="str">
        <f t="shared" si="228"/>
        <v/>
      </c>
      <c r="DR447" s="276" t="str">
        <f t="shared" si="229"/>
        <v/>
      </c>
      <c r="DS447" s="276" t="str">
        <f t="shared" si="230"/>
        <v/>
      </c>
      <c r="DT447" s="276" t="str">
        <f t="shared" si="231"/>
        <v/>
      </c>
      <c r="DU447" s="276" t="str">
        <f t="shared" si="232"/>
        <v/>
      </c>
      <c r="DV447" s="276" t="str">
        <f t="shared" si="233"/>
        <v/>
      </c>
      <c r="DW447" s="277" t="str">
        <f t="shared" si="254"/>
        <v/>
      </c>
      <c r="DX447" s="278" t="str">
        <f t="shared" si="255"/>
        <v>0</v>
      </c>
      <c r="DY447" s="279" t="str">
        <f t="shared" si="256"/>
        <v>0</v>
      </c>
      <c r="DZ447" s="280" t="str">
        <f t="shared" si="257"/>
        <v/>
      </c>
      <c r="EA447" s="335">
        <f t="shared" si="243"/>
        <v>0</v>
      </c>
      <c r="EB447" s="335">
        <f t="shared" si="244"/>
        <v>0</v>
      </c>
      <c r="EC447" s="335">
        <f t="shared" si="245"/>
        <v>0</v>
      </c>
    </row>
    <row r="448" spans="2:133" ht="27.75" customHeight="1" thickBot="1">
      <c r="B448" s="39"/>
      <c r="C448" s="146"/>
      <c r="D448" s="57"/>
      <c r="E448" s="43"/>
      <c r="F448" s="74"/>
      <c r="G448" s="147"/>
      <c r="H448" s="39"/>
      <c r="I448" s="37"/>
      <c r="J448" s="37"/>
      <c r="K448" s="37"/>
      <c r="L448" s="37"/>
      <c r="M448" s="37"/>
      <c r="N448" s="37"/>
      <c r="O448" s="22"/>
      <c r="P448" s="22"/>
      <c r="Q448" s="42"/>
      <c r="R448" s="39"/>
      <c r="S448" s="39"/>
      <c r="T448" s="39"/>
      <c r="U448" s="321"/>
      <c r="V448" s="330"/>
      <c r="W448" s="317" t="str">
        <f t="shared" si="234"/>
        <v>0</v>
      </c>
      <c r="X448" s="101"/>
      <c r="Y448" s="40"/>
      <c r="Z448" s="41"/>
      <c r="AA448" s="40"/>
      <c r="AB448" s="40"/>
      <c r="AC448" s="40"/>
      <c r="AD448" s="40" t="str">
        <f t="shared" si="251"/>
        <v/>
      </c>
      <c r="AE448" s="186"/>
      <c r="AF448" s="106" t="str">
        <f t="shared" ref="AF448:AF511" si="258">IFERROR((STDEV(X448:AD448)/100),"0")</f>
        <v>0</v>
      </c>
      <c r="AG448" s="99">
        <f t="shared" si="246"/>
        <v>0</v>
      </c>
      <c r="AH448" s="105" t="str">
        <f t="shared" si="247"/>
        <v>0</v>
      </c>
      <c r="AI448" s="106" t="str">
        <f t="shared" si="235"/>
        <v>0</v>
      </c>
      <c r="AJ448" s="99" t="str">
        <f t="shared" si="236"/>
        <v/>
      </c>
      <c r="AK448" s="1" t="str">
        <f t="shared" si="237"/>
        <v/>
      </c>
      <c r="AL448" s="1" t="str">
        <f t="shared" si="238"/>
        <v/>
      </c>
      <c r="AM448" s="1" t="str">
        <f t="shared" si="239"/>
        <v/>
      </c>
      <c r="AN448" s="164" t="str">
        <f t="shared" si="240"/>
        <v/>
      </c>
      <c r="AO448" s="337">
        <f t="shared" si="241"/>
        <v>0</v>
      </c>
      <c r="AP448" s="259"/>
      <c r="AQ448" s="273">
        <f t="shared" si="242"/>
        <v>0</v>
      </c>
      <c r="DF448" s="104">
        <f t="shared" si="253"/>
        <v>0</v>
      </c>
      <c r="DG448" s="39" t="str">
        <f t="shared" si="248"/>
        <v/>
      </c>
      <c r="DH448" s="39" t="str">
        <f t="shared" si="249"/>
        <v/>
      </c>
      <c r="DJ448" s="98">
        <f t="shared" si="252"/>
        <v>0</v>
      </c>
      <c r="DK448" s="93" t="e">
        <f>VLOOKUP(H448,'PORT PRODUCTIVITY 1'!$A$25:$G$83,2,FALSE)</f>
        <v>#N/A</v>
      </c>
      <c r="DL448" s="97" t="str">
        <f t="shared" si="224"/>
        <v/>
      </c>
      <c r="DM448" s="97" t="str">
        <f t="shared" si="225"/>
        <v/>
      </c>
      <c r="DN448" s="97" t="str">
        <f t="shared" si="226"/>
        <v/>
      </c>
      <c r="DO448" s="97" t="str">
        <f t="shared" si="227"/>
        <v/>
      </c>
      <c r="DP448" s="94" t="e">
        <f>VLOOKUP(H448,'PORT PRODUCTIVITY 1'!$A$25:$G$83,3,FALSE)</f>
        <v>#N/A</v>
      </c>
      <c r="DQ448" s="276" t="str">
        <f t="shared" si="228"/>
        <v/>
      </c>
      <c r="DR448" s="276" t="str">
        <f t="shared" si="229"/>
        <v/>
      </c>
      <c r="DS448" s="276" t="str">
        <f t="shared" si="230"/>
        <v/>
      </c>
      <c r="DT448" s="276" t="str">
        <f t="shared" si="231"/>
        <v/>
      </c>
      <c r="DU448" s="276" t="str">
        <f t="shared" si="232"/>
        <v/>
      </c>
      <c r="DV448" s="276" t="str">
        <f t="shared" si="233"/>
        <v/>
      </c>
      <c r="DW448" s="277" t="str">
        <f t="shared" si="254"/>
        <v/>
      </c>
      <c r="DX448" s="278" t="str">
        <f t="shared" si="255"/>
        <v>0</v>
      </c>
      <c r="DY448" s="279" t="str">
        <f t="shared" si="256"/>
        <v>0</v>
      </c>
      <c r="DZ448" s="280" t="str">
        <f t="shared" si="257"/>
        <v/>
      </c>
      <c r="EA448" s="335">
        <f t="shared" si="243"/>
        <v>0</v>
      </c>
      <c r="EB448" s="335">
        <f t="shared" si="244"/>
        <v>0</v>
      </c>
      <c r="EC448" s="335">
        <f t="shared" si="245"/>
        <v>0</v>
      </c>
    </row>
    <row r="449" spans="2:133" ht="27.75" customHeight="1" thickBot="1">
      <c r="B449" s="39"/>
      <c r="C449" s="146"/>
      <c r="D449" s="57"/>
      <c r="E449" s="43"/>
      <c r="F449" s="74"/>
      <c r="G449" s="147"/>
      <c r="H449" s="39"/>
      <c r="I449" s="37"/>
      <c r="J449" s="37"/>
      <c r="K449" s="37"/>
      <c r="L449" s="37"/>
      <c r="M449" s="37"/>
      <c r="N449" s="37"/>
      <c r="O449" s="22"/>
      <c r="P449" s="22"/>
      <c r="Q449" s="42"/>
      <c r="R449" s="39"/>
      <c r="S449" s="39"/>
      <c r="T449" s="39"/>
      <c r="U449" s="321"/>
      <c r="V449" s="330"/>
      <c r="W449" s="317" t="str">
        <f t="shared" si="234"/>
        <v>0</v>
      </c>
      <c r="X449" s="101"/>
      <c r="Y449" s="40"/>
      <c r="Z449" s="41"/>
      <c r="AA449" s="40"/>
      <c r="AB449" s="40"/>
      <c r="AC449" s="40"/>
      <c r="AD449" s="40" t="str">
        <f t="shared" si="251"/>
        <v/>
      </c>
      <c r="AE449" s="186"/>
      <c r="AF449" s="106" t="str">
        <f t="shared" si="258"/>
        <v>0</v>
      </c>
      <c r="AG449" s="99">
        <f t="shared" si="246"/>
        <v>0</v>
      </c>
      <c r="AH449" s="105" t="str">
        <f t="shared" si="247"/>
        <v>0</v>
      </c>
      <c r="AI449" s="106" t="str">
        <f t="shared" si="235"/>
        <v>0</v>
      </c>
      <c r="AJ449" s="99" t="str">
        <f t="shared" si="236"/>
        <v/>
      </c>
      <c r="AK449" s="1" t="str">
        <f t="shared" si="237"/>
        <v/>
      </c>
      <c r="AL449" s="1" t="str">
        <f t="shared" si="238"/>
        <v/>
      </c>
      <c r="AM449" s="1" t="str">
        <f t="shared" si="239"/>
        <v/>
      </c>
      <c r="AN449" s="164" t="str">
        <f t="shared" si="240"/>
        <v/>
      </c>
      <c r="AO449" s="337">
        <f t="shared" si="241"/>
        <v>0</v>
      </c>
      <c r="AP449" s="259"/>
      <c r="AQ449" s="273">
        <f t="shared" si="242"/>
        <v>0</v>
      </c>
      <c r="DF449" s="104">
        <f t="shared" si="253"/>
        <v>0</v>
      </c>
      <c r="DG449" s="39" t="str">
        <f t="shared" si="248"/>
        <v/>
      </c>
      <c r="DH449" s="39" t="str">
        <f t="shared" si="249"/>
        <v/>
      </c>
      <c r="DJ449" s="98">
        <f t="shared" si="252"/>
        <v>0</v>
      </c>
      <c r="DK449" s="93" t="e">
        <f>VLOOKUP(H449,'PORT PRODUCTIVITY 1'!$A$25:$G$83,2,FALSE)</f>
        <v>#N/A</v>
      </c>
      <c r="DL449" s="97" t="str">
        <f t="shared" si="224"/>
        <v/>
      </c>
      <c r="DM449" s="97" t="str">
        <f t="shared" si="225"/>
        <v/>
      </c>
      <c r="DN449" s="97" t="str">
        <f t="shared" si="226"/>
        <v/>
      </c>
      <c r="DO449" s="97" t="str">
        <f t="shared" si="227"/>
        <v/>
      </c>
      <c r="DP449" s="94" t="e">
        <f>VLOOKUP(H449,'PORT PRODUCTIVITY 1'!$A$25:$G$83,3,FALSE)</f>
        <v>#N/A</v>
      </c>
      <c r="DQ449" s="276" t="str">
        <f t="shared" si="228"/>
        <v/>
      </c>
      <c r="DR449" s="276" t="str">
        <f t="shared" si="229"/>
        <v/>
      </c>
      <c r="DS449" s="276" t="str">
        <f t="shared" si="230"/>
        <v/>
      </c>
      <c r="DT449" s="276" t="str">
        <f t="shared" si="231"/>
        <v/>
      </c>
      <c r="DU449" s="276" t="str">
        <f t="shared" si="232"/>
        <v/>
      </c>
      <c r="DV449" s="276" t="str">
        <f t="shared" si="233"/>
        <v/>
      </c>
      <c r="DW449" s="277" t="str">
        <f t="shared" si="254"/>
        <v/>
      </c>
      <c r="DX449" s="278" t="str">
        <f t="shared" si="255"/>
        <v>0</v>
      </c>
      <c r="DY449" s="279" t="str">
        <f t="shared" si="256"/>
        <v>0</v>
      </c>
      <c r="DZ449" s="280" t="str">
        <f t="shared" si="257"/>
        <v/>
      </c>
      <c r="EA449" s="335">
        <f t="shared" si="243"/>
        <v>0</v>
      </c>
      <c r="EB449" s="335">
        <f t="shared" si="244"/>
        <v>0</v>
      </c>
      <c r="EC449" s="335">
        <f t="shared" si="245"/>
        <v>0</v>
      </c>
    </row>
    <row r="450" spans="2:133" ht="27.75" customHeight="1" thickBot="1">
      <c r="B450" s="39"/>
      <c r="C450" s="146"/>
      <c r="D450" s="57"/>
      <c r="E450" s="43"/>
      <c r="F450" s="74"/>
      <c r="G450" s="147"/>
      <c r="H450" s="39"/>
      <c r="I450" s="37"/>
      <c r="J450" s="37"/>
      <c r="K450" s="37"/>
      <c r="L450" s="37"/>
      <c r="M450" s="37"/>
      <c r="N450" s="37"/>
      <c r="O450" s="22"/>
      <c r="P450" s="22"/>
      <c r="Q450" s="42"/>
      <c r="R450" s="39"/>
      <c r="S450" s="39"/>
      <c r="T450" s="39"/>
      <c r="U450" s="321"/>
      <c r="V450" s="330"/>
      <c r="W450" s="317" t="str">
        <f t="shared" si="234"/>
        <v>0</v>
      </c>
      <c r="X450" s="101"/>
      <c r="Y450" s="40"/>
      <c r="Z450" s="41"/>
      <c r="AA450" s="40"/>
      <c r="AB450" s="40"/>
      <c r="AC450" s="40"/>
      <c r="AD450" s="40" t="str">
        <f t="shared" si="251"/>
        <v/>
      </c>
      <c r="AE450" s="186"/>
      <c r="AF450" s="106" t="str">
        <f t="shared" si="258"/>
        <v>0</v>
      </c>
      <c r="AG450" s="99">
        <f t="shared" si="246"/>
        <v>0</v>
      </c>
      <c r="AH450" s="105" t="str">
        <f t="shared" si="247"/>
        <v>0</v>
      </c>
      <c r="AI450" s="106" t="str">
        <f t="shared" si="235"/>
        <v>0</v>
      </c>
      <c r="AJ450" s="99" t="str">
        <f t="shared" si="236"/>
        <v/>
      </c>
      <c r="AK450" s="1" t="str">
        <f t="shared" si="237"/>
        <v/>
      </c>
      <c r="AL450" s="1" t="str">
        <f t="shared" si="238"/>
        <v/>
      </c>
      <c r="AM450" s="1" t="str">
        <f t="shared" si="239"/>
        <v/>
      </c>
      <c r="AN450" s="164" t="str">
        <f t="shared" si="240"/>
        <v/>
      </c>
      <c r="AO450" s="337">
        <f t="shared" si="241"/>
        <v>0</v>
      </c>
      <c r="AP450" s="259"/>
      <c r="AQ450" s="273">
        <f t="shared" si="242"/>
        <v>0</v>
      </c>
      <c r="DF450" s="104">
        <f t="shared" si="253"/>
        <v>0</v>
      </c>
      <c r="DG450" s="39" t="str">
        <f t="shared" si="248"/>
        <v/>
      </c>
      <c r="DH450" s="39" t="str">
        <f t="shared" si="249"/>
        <v/>
      </c>
      <c r="DJ450" s="98">
        <f t="shared" si="252"/>
        <v>0</v>
      </c>
      <c r="DK450" s="93" t="e">
        <f>VLOOKUP(H450,'PORT PRODUCTIVITY 1'!$A$25:$G$83,2,FALSE)</f>
        <v>#N/A</v>
      </c>
      <c r="DL450" s="97" t="str">
        <f t="shared" si="224"/>
        <v/>
      </c>
      <c r="DM450" s="97" t="str">
        <f t="shared" si="225"/>
        <v/>
      </c>
      <c r="DN450" s="97" t="str">
        <f t="shared" si="226"/>
        <v/>
      </c>
      <c r="DO450" s="97" t="str">
        <f t="shared" si="227"/>
        <v/>
      </c>
      <c r="DP450" s="94" t="e">
        <f>VLOOKUP(H450,'PORT PRODUCTIVITY 1'!$A$25:$G$83,3,FALSE)</f>
        <v>#N/A</v>
      </c>
      <c r="DQ450" s="276" t="str">
        <f t="shared" si="228"/>
        <v/>
      </c>
      <c r="DR450" s="276" t="str">
        <f t="shared" si="229"/>
        <v/>
      </c>
      <c r="DS450" s="276" t="str">
        <f t="shared" si="230"/>
        <v/>
      </c>
      <c r="DT450" s="276" t="str">
        <f t="shared" si="231"/>
        <v/>
      </c>
      <c r="DU450" s="276" t="str">
        <f t="shared" si="232"/>
        <v/>
      </c>
      <c r="DV450" s="276" t="str">
        <f t="shared" si="233"/>
        <v/>
      </c>
      <c r="DW450" s="277" t="str">
        <f t="shared" si="254"/>
        <v/>
      </c>
      <c r="DX450" s="278" t="str">
        <f t="shared" si="255"/>
        <v>0</v>
      </c>
      <c r="DY450" s="279" t="str">
        <f t="shared" si="256"/>
        <v>0</v>
      </c>
      <c r="DZ450" s="280" t="str">
        <f t="shared" si="257"/>
        <v/>
      </c>
      <c r="EA450" s="335">
        <f t="shared" si="243"/>
        <v>0</v>
      </c>
      <c r="EB450" s="335">
        <f t="shared" si="244"/>
        <v>0</v>
      </c>
      <c r="EC450" s="335">
        <f t="shared" si="245"/>
        <v>0</v>
      </c>
    </row>
    <row r="451" spans="2:133" ht="27.75" customHeight="1" thickBot="1">
      <c r="B451" s="39"/>
      <c r="C451" s="146"/>
      <c r="D451" s="57"/>
      <c r="E451" s="43"/>
      <c r="F451" s="74"/>
      <c r="G451" s="147"/>
      <c r="H451" s="39"/>
      <c r="I451" s="37"/>
      <c r="J451" s="37"/>
      <c r="K451" s="37"/>
      <c r="L451" s="37"/>
      <c r="M451" s="37"/>
      <c r="N451" s="37"/>
      <c r="O451" s="22"/>
      <c r="P451" s="22"/>
      <c r="Q451" s="42"/>
      <c r="R451" s="39"/>
      <c r="S451" s="39"/>
      <c r="T451" s="39"/>
      <c r="U451" s="321"/>
      <c r="V451" s="330"/>
      <c r="W451" s="317" t="str">
        <f t="shared" si="234"/>
        <v>0</v>
      </c>
      <c r="X451" s="101"/>
      <c r="Y451" s="40"/>
      <c r="Z451" s="41"/>
      <c r="AA451" s="40"/>
      <c r="AB451" s="40"/>
      <c r="AC451" s="40"/>
      <c r="AD451" s="40" t="str">
        <f t="shared" si="251"/>
        <v/>
      </c>
      <c r="AE451" s="186"/>
      <c r="AF451" s="106" t="str">
        <f t="shared" si="258"/>
        <v>0</v>
      </c>
      <c r="AG451" s="99">
        <f t="shared" si="246"/>
        <v>0</v>
      </c>
      <c r="AH451" s="105" t="str">
        <f t="shared" si="247"/>
        <v>0</v>
      </c>
      <c r="AI451" s="106" t="str">
        <f t="shared" si="235"/>
        <v>0</v>
      </c>
      <c r="AJ451" s="99" t="str">
        <f t="shared" si="236"/>
        <v/>
      </c>
      <c r="AK451" s="1" t="str">
        <f t="shared" si="237"/>
        <v/>
      </c>
      <c r="AL451" s="1" t="str">
        <f t="shared" si="238"/>
        <v/>
      </c>
      <c r="AM451" s="1" t="str">
        <f t="shared" si="239"/>
        <v/>
      </c>
      <c r="AN451" s="164" t="str">
        <f t="shared" si="240"/>
        <v/>
      </c>
      <c r="AO451" s="337">
        <f t="shared" si="241"/>
        <v>0</v>
      </c>
      <c r="AP451" s="259"/>
      <c r="AQ451" s="273">
        <f t="shared" si="242"/>
        <v>0</v>
      </c>
      <c r="DF451" s="104">
        <f t="shared" si="253"/>
        <v>0</v>
      </c>
      <c r="DG451" s="39" t="str">
        <f t="shared" si="248"/>
        <v/>
      </c>
      <c r="DH451" s="39" t="str">
        <f t="shared" si="249"/>
        <v/>
      </c>
      <c r="DJ451" s="98">
        <f t="shared" si="252"/>
        <v>0</v>
      </c>
      <c r="DK451" s="93" t="e">
        <f>VLOOKUP(H451,'PORT PRODUCTIVITY 1'!$A$25:$G$83,2,FALSE)</f>
        <v>#N/A</v>
      </c>
      <c r="DL451" s="97" t="str">
        <f t="shared" si="224"/>
        <v/>
      </c>
      <c r="DM451" s="97" t="str">
        <f t="shared" si="225"/>
        <v/>
      </c>
      <c r="DN451" s="97" t="str">
        <f t="shared" si="226"/>
        <v/>
      </c>
      <c r="DO451" s="97" t="str">
        <f t="shared" si="227"/>
        <v/>
      </c>
      <c r="DP451" s="94" t="e">
        <f>VLOOKUP(H451,'PORT PRODUCTIVITY 1'!$A$25:$G$83,3,FALSE)</f>
        <v>#N/A</v>
      </c>
      <c r="DQ451" s="276" t="str">
        <f t="shared" si="228"/>
        <v/>
      </c>
      <c r="DR451" s="276" t="str">
        <f t="shared" si="229"/>
        <v/>
      </c>
      <c r="DS451" s="276" t="str">
        <f t="shared" si="230"/>
        <v/>
      </c>
      <c r="DT451" s="276" t="str">
        <f t="shared" si="231"/>
        <v/>
      </c>
      <c r="DU451" s="276" t="str">
        <f t="shared" si="232"/>
        <v/>
      </c>
      <c r="DV451" s="276" t="str">
        <f t="shared" si="233"/>
        <v/>
      </c>
      <c r="DW451" s="277" t="str">
        <f t="shared" si="254"/>
        <v/>
      </c>
      <c r="DX451" s="278" t="str">
        <f t="shared" si="255"/>
        <v>0</v>
      </c>
      <c r="DY451" s="279" t="str">
        <f t="shared" si="256"/>
        <v>0</v>
      </c>
      <c r="DZ451" s="280" t="str">
        <f t="shared" si="257"/>
        <v/>
      </c>
      <c r="EA451" s="335">
        <f t="shared" si="243"/>
        <v>0</v>
      </c>
      <c r="EB451" s="335">
        <f t="shared" si="244"/>
        <v>0</v>
      </c>
      <c r="EC451" s="335">
        <f t="shared" si="245"/>
        <v>0</v>
      </c>
    </row>
    <row r="452" spans="2:133" ht="27.75" customHeight="1" thickBot="1">
      <c r="B452" s="39"/>
      <c r="C452" s="146"/>
      <c r="D452" s="57"/>
      <c r="E452" s="43"/>
      <c r="F452" s="74"/>
      <c r="G452" s="147"/>
      <c r="H452" s="39"/>
      <c r="I452" s="37"/>
      <c r="J452" s="37"/>
      <c r="K452" s="37"/>
      <c r="L452" s="37"/>
      <c r="M452" s="37"/>
      <c r="N452" s="37"/>
      <c r="O452" s="22"/>
      <c r="P452" s="22"/>
      <c r="Q452" s="42"/>
      <c r="R452" s="39"/>
      <c r="S452" s="39"/>
      <c r="T452" s="39"/>
      <c r="U452" s="321"/>
      <c r="V452" s="330"/>
      <c r="W452" s="317" t="str">
        <f t="shared" si="234"/>
        <v>0</v>
      </c>
      <c r="X452" s="101"/>
      <c r="Y452" s="40"/>
      <c r="Z452" s="41"/>
      <c r="AA452" s="40"/>
      <c r="AB452" s="40"/>
      <c r="AC452" s="40"/>
      <c r="AD452" s="40" t="str">
        <f t="shared" si="251"/>
        <v/>
      </c>
      <c r="AE452" s="186"/>
      <c r="AF452" s="106" t="str">
        <f t="shared" si="258"/>
        <v>0</v>
      </c>
      <c r="AG452" s="99">
        <f t="shared" si="246"/>
        <v>0</v>
      </c>
      <c r="AH452" s="105" t="str">
        <f t="shared" si="247"/>
        <v>0</v>
      </c>
      <c r="AI452" s="106" t="str">
        <f t="shared" si="235"/>
        <v>0</v>
      </c>
      <c r="AJ452" s="99" t="str">
        <f t="shared" si="236"/>
        <v/>
      </c>
      <c r="AK452" s="1" t="str">
        <f t="shared" si="237"/>
        <v/>
      </c>
      <c r="AL452" s="1" t="str">
        <f t="shared" si="238"/>
        <v/>
      </c>
      <c r="AM452" s="1" t="str">
        <f t="shared" si="239"/>
        <v/>
      </c>
      <c r="AN452" s="164" t="str">
        <f t="shared" si="240"/>
        <v/>
      </c>
      <c r="AO452" s="337">
        <f t="shared" si="241"/>
        <v>0</v>
      </c>
      <c r="AP452" s="259"/>
      <c r="AQ452" s="273">
        <f t="shared" si="242"/>
        <v>0</v>
      </c>
      <c r="DF452" s="104">
        <f t="shared" si="253"/>
        <v>0</v>
      </c>
      <c r="DG452" s="39" t="str">
        <f t="shared" si="248"/>
        <v/>
      </c>
      <c r="DH452" s="39" t="str">
        <f t="shared" si="249"/>
        <v/>
      </c>
      <c r="DJ452" s="98">
        <f t="shared" si="252"/>
        <v>0</v>
      </c>
      <c r="DK452" s="93" t="e">
        <f>VLOOKUP(H452,'PORT PRODUCTIVITY 1'!$A$25:$G$83,2,FALSE)</f>
        <v>#N/A</v>
      </c>
      <c r="DL452" s="97" t="str">
        <f t="shared" si="224"/>
        <v/>
      </c>
      <c r="DM452" s="97" t="str">
        <f t="shared" si="225"/>
        <v/>
      </c>
      <c r="DN452" s="97" t="str">
        <f t="shared" si="226"/>
        <v/>
      </c>
      <c r="DO452" s="97" t="str">
        <f t="shared" si="227"/>
        <v/>
      </c>
      <c r="DP452" s="94" t="e">
        <f>VLOOKUP(H452,'PORT PRODUCTIVITY 1'!$A$25:$G$83,3,FALSE)</f>
        <v>#N/A</v>
      </c>
      <c r="DQ452" s="276" t="str">
        <f t="shared" si="228"/>
        <v/>
      </c>
      <c r="DR452" s="276" t="str">
        <f t="shared" si="229"/>
        <v/>
      </c>
      <c r="DS452" s="276" t="str">
        <f t="shared" si="230"/>
        <v/>
      </c>
      <c r="DT452" s="276" t="str">
        <f t="shared" si="231"/>
        <v/>
      </c>
      <c r="DU452" s="276" t="str">
        <f t="shared" si="232"/>
        <v/>
      </c>
      <c r="DV452" s="276" t="str">
        <f t="shared" si="233"/>
        <v/>
      </c>
      <c r="DW452" s="277" t="str">
        <f t="shared" si="254"/>
        <v/>
      </c>
      <c r="DX452" s="278" t="str">
        <f t="shared" si="255"/>
        <v>0</v>
      </c>
      <c r="DY452" s="279" t="str">
        <f t="shared" si="256"/>
        <v>0</v>
      </c>
      <c r="DZ452" s="280" t="str">
        <f t="shared" si="257"/>
        <v/>
      </c>
      <c r="EA452" s="335">
        <f t="shared" si="243"/>
        <v>0</v>
      </c>
      <c r="EB452" s="335">
        <f t="shared" si="244"/>
        <v>0</v>
      </c>
      <c r="EC452" s="335">
        <f t="shared" si="245"/>
        <v>0</v>
      </c>
    </row>
    <row r="453" spans="2:133" ht="27.75" customHeight="1" thickBot="1">
      <c r="B453" s="39"/>
      <c r="C453" s="146"/>
      <c r="D453" s="57"/>
      <c r="E453" s="43"/>
      <c r="F453" s="74"/>
      <c r="G453" s="147"/>
      <c r="H453" s="39"/>
      <c r="I453" s="37"/>
      <c r="J453" s="37"/>
      <c r="K453" s="37"/>
      <c r="L453" s="37"/>
      <c r="M453" s="37"/>
      <c r="N453" s="37"/>
      <c r="O453" s="22"/>
      <c r="P453" s="22"/>
      <c r="Q453" s="42"/>
      <c r="R453" s="39"/>
      <c r="S453" s="39"/>
      <c r="T453" s="39"/>
      <c r="U453" s="321"/>
      <c r="V453" s="330"/>
      <c r="W453" s="317" t="str">
        <f t="shared" si="234"/>
        <v>0</v>
      </c>
      <c r="X453" s="101"/>
      <c r="Y453" s="40"/>
      <c r="Z453" s="41"/>
      <c r="AA453" s="40"/>
      <c r="AB453" s="40"/>
      <c r="AC453" s="40"/>
      <c r="AD453" s="40" t="str">
        <f t="shared" si="251"/>
        <v/>
      </c>
      <c r="AE453" s="186"/>
      <c r="AF453" s="106" t="str">
        <f t="shared" si="258"/>
        <v>0</v>
      </c>
      <c r="AG453" s="99">
        <f t="shared" si="246"/>
        <v>0</v>
      </c>
      <c r="AH453" s="105" t="str">
        <f t="shared" si="247"/>
        <v>0</v>
      </c>
      <c r="AI453" s="106" t="str">
        <f t="shared" si="235"/>
        <v>0</v>
      </c>
      <c r="AJ453" s="99" t="str">
        <f t="shared" si="236"/>
        <v/>
      </c>
      <c r="AK453" s="1" t="str">
        <f t="shared" si="237"/>
        <v/>
      </c>
      <c r="AL453" s="1" t="str">
        <f t="shared" si="238"/>
        <v/>
      </c>
      <c r="AM453" s="1" t="str">
        <f t="shared" si="239"/>
        <v/>
      </c>
      <c r="AN453" s="164" t="str">
        <f t="shared" si="240"/>
        <v/>
      </c>
      <c r="AO453" s="337">
        <f t="shared" si="241"/>
        <v>0</v>
      </c>
      <c r="AP453" s="259"/>
      <c r="AQ453" s="273">
        <f t="shared" si="242"/>
        <v>0</v>
      </c>
      <c r="DF453" s="104">
        <f t="shared" si="253"/>
        <v>0</v>
      </c>
      <c r="DG453" s="39" t="str">
        <f t="shared" si="248"/>
        <v/>
      </c>
      <c r="DH453" s="39" t="str">
        <f t="shared" si="249"/>
        <v/>
      </c>
      <c r="DJ453" s="98">
        <f t="shared" si="252"/>
        <v>0</v>
      </c>
      <c r="DK453" s="93" t="e">
        <f>VLOOKUP(H453,'PORT PRODUCTIVITY 1'!$A$25:$G$83,2,FALSE)</f>
        <v>#N/A</v>
      </c>
      <c r="DL453" s="97" t="str">
        <f t="shared" si="224"/>
        <v/>
      </c>
      <c r="DM453" s="97" t="str">
        <f t="shared" si="225"/>
        <v/>
      </c>
      <c r="DN453" s="97" t="str">
        <f t="shared" si="226"/>
        <v/>
      </c>
      <c r="DO453" s="97" t="str">
        <f t="shared" si="227"/>
        <v/>
      </c>
      <c r="DP453" s="94" t="e">
        <f>VLOOKUP(H453,'PORT PRODUCTIVITY 1'!$A$25:$G$83,3,FALSE)</f>
        <v>#N/A</v>
      </c>
      <c r="DQ453" s="276" t="str">
        <f t="shared" si="228"/>
        <v/>
      </c>
      <c r="DR453" s="276" t="str">
        <f t="shared" si="229"/>
        <v/>
      </c>
      <c r="DS453" s="276" t="str">
        <f t="shared" si="230"/>
        <v/>
      </c>
      <c r="DT453" s="276" t="str">
        <f t="shared" si="231"/>
        <v/>
      </c>
      <c r="DU453" s="276" t="str">
        <f t="shared" si="232"/>
        <v/>
      </c>
      <c r="DV453" s="276" t="str">
        <f t="shared" si="233"/>
        <v/>
      </c>
      <c r="DW453" s="277" t="str">
        <f t="shared" si="254"/>
        <v/>
      </c>
      <c r="DX453" s="278" t="str">
        <f t="shared" si="255"/>
        <v>0</v>
      </c>
      <c r="DY453" s="279" t="str">
        <f t="shared" si="256"/>
        <v>0</v>
      </c>
      <c r="DZ453" s="280" t="str">
        <f t="shared" si="257"/>
        <v/>
      </c>
      <c r="EA453" s="335">
        <f t="shared" si="243"/>
        <v>0</v>
      </c>
      <c r="EB453" s="335">
        <f t="shared" si="244"/>
        <v>0</v>
      </c>
      <c r="EC453" s="335">
        <f t="shared" si="245"/>
        <v>0</v>
      </c>
    </row>
    <row r="454" spans="2:133" ht="27.75" customHeight="1" thickBot="1">
      <c r="B454" s="39"/>
      <c r="C454" s="146"/>
      <c r="D454" s="57"/>
      <c r="E454" s="43"/>
      <c r="F454" s="74"/>
      <c r="G454" s="147"/>
      <c r="H454" s="39"/>
      <c r="I454" s="37"/>
      <c r="J454" s="37"/>
      <c r="K454" s="37"/>
      <c r="L454" s="37"/>
      <c r="M454" s="37"/>
      <c r="N454" s="37"/>
      <c r="O454" s="22"/>
      <c r="P454" s="22"/>
      <c r="Q454" s="42"/>
      <c r="R454" s="39"/>
      <c r="S454" s="39"/>
      <c r="T454" s="39"/>
      <c r="U454" s="321"/>
      <c r="V454" s="330"/>
      <c r="W454" s="317" t="str">
        <f t="shared" si="234"/>
        <v>0</v>
      </c>
      <c r="X454" s="101"/>
      <c r="Y454" s="40"/>
      <c r="Z454" s="41"/>
      <c r="AA454" s="40"/>
      <c r="AB454" s="40"/>
      <c r="AC454" s="40"/>
      <c r="AD454" s="40" t="str">
        <f t="shared" si="251"/>
        <v/>
      </c>
      <c r="AE454" s="186"/>
      <c r="AF454" s="106" t="str">
        <f t="shared" si="258"/>
        <v>0</v>
      </c>
      <c r="AG454" s="99">
        <f t="shared" si="246"/>
        <v>0</v>
      </c>
      <c r="AH454" s="105" t="str">
        <f t="shared" si="247"/>
        <v>0</v>
      </c>
      <c r="AI454" s="106" t="str">
        <f t="shared" si="235"/>
        <v>0</v>
      </c>
      <c r="AJ454" s="99" t="str">
        <f t="shared" si="236"/>
        <v/>
      </c>
      <c r="AK454" s="1" t="str">
        <f t="shared" si="237"/>
        <v/>
      </c>
      <c r="AL454" s="1" t="str">
        <f t="shared" si="238"/>
        <v/>
      </c>
      <c r="AM454" s="1" t="str">
        <f t="shared" si="239"/>
        <v/>
      </c>
      <c r="AN454" s="164" t="str">
        <f t="shared" si="240"/>
        <v/>
      </c>
      <c r="AO454" s="337">
        <f t="shared" si="241"/>
        <v>0</v>
      </c>
      <c r="AP454" s="259"/>
      <c r="AQ454" s="273">
        <f t="shared" si="242"/>
        <v>0</v>
      </c>
      <c r="DF454" s="104">
        <f t="shared" si="253"/>
        <v>0</v>
      </c>
      <c r="DG454" s="39" t="str">
        <f t="shared" si="248"/>
        <v/>
      </c>
      <c r="DH454" s="39" t="str">
        <f t="shared" si="249"/>
        <v/>
      </c>
      <c r="DJ454" s="98">
        <f t="shared" si="252"/>
        <v>0</v>
      </c>
      <c r="DK454" s="93" t="e">
        <f>VLOOKUP(H454,'PORT PRODUCTIVITY 1'!$A$25:$G$83,2,FALSE)</f>
        <v>#N/A</v>
      </c>
      <c r="DL454" s="97" t="str">
        <f t="shared" si="224"/>
        <v/>
      </c>
      <c r="DM454" s="97" t="str">
        <f t="shared" si="225"/>
        <v/>
      </c>
      <c r="DN454" s="97" t="str">
        <f t="shared" si="226"/>
        <v/>
      </c>
      <c r="DO454" s="97" t="str">
        <f t="shared" si="227"/>
        <v/>
      </c>
      <c r="DP454" s="94" t="e">
        <f>VLOOKUP(H454,'PORT PRODUCTIVITY 1'!$A$25:$G$83,3,FALSE)</f>
        <v>#N/A</v>
      </c>
      <c r="DQ454" s="276" t="str">
        <f t="shared" si="228"/>
        <v/>
      </c>
      <c r="DR454" s="276" t="str">
        <f t="shared" si="229"/>
        <v/>
      </c>
      <c r="DS454" s="276" t="str">
        <f t="shared" si="230"/>
        <v/>
      </c>
      <c r="DT454" s="276" t="str">
        <f t="shared" si="231"/>
        <v/>
      </c>
      <c r="DU454" s="276" t="str">
        <f t="shared" si="232"/>
        <v/>
      </c>
      <c r="DV454" s="276" t="str">
        <f t="shared" si="233"/>
        <v/>
      </c>
      <c r="DW454" s="277" t="str">
        <f t="shared" si="254"/>
        <v/>
      </c>
      <c r="DX454" s="278" t="str">
        <f t="shared" si="255"/>
        <v>0</v>
      </c>
      <c r="DY454" s="279" t="str">
        <f t="shared" si="256"/>
        <v>0</v>
      </c>
      <c r="DZ454" s="280" t="str">
        <f t="shared" si="257"/>
        <v/>
      </c>
      <c r="EA454" s="335">
        <f t="shared" si="243"/>
        <v>0</v>
      </c>
      <c r="EB454" s="335">
        <f t="shared" si="244"/>
        <v>0</v>
      </c>
      <c r="EC454" s="335">
        <f t="shared" si="245"/>
        <v>0</v>
      </c>
    </row>
    <row r="455" spans="2:133" ht="27.75" customHeight="1" thickBot="1">
      <c r="B455" s="39"/>
      <c r="C455" s="146"/>
      <c r="D455" s="57"/>
      <c r="E455" s="43"/>
      <c r="F455" s="74"/>
      <c r="G455" s="147"/>
      <c r="H455" s="39"/>
      <c r="I455" s="37"/>
      <c r="J455" s="37"/>
      <c r="K455" s="37"/>
      <c r="L455" s="37"/>
      <c r="M455" s="37"/>
      <c r="N455" s="37"/>
      <c r="O455" s="22"/>
      <c r="P455" s="22"/>
      <c r="Q455" s="42"/>
      <c r="R455" s="39"/>
      <c r="S455" s="39"/>
      <c r="T455" s="39"/>
      <c r="U455" s="321"/>
      <c r="V455" s="330"/>
      <c r="W455" s="317" t="str">
        <f t="shared" si="234"/>
        <v>0</v>
      </c>
      <c r="X455" s="101"/>
      <c r="Y455" s="40"/>
      <c r="Z455" s="41"/>
      <c r="AA455" s="40"/>
      <c r="AB455" s="40"/>
      <c r="AC455" s="40"/>
      <c r="AD455" s="40" t="str">
        <f t="shared" si="251"/>
        <v/>
      </c>
      <c r="AE455" s="186"/>
      <c r="AF455" s="106" t="str">
        <f t="shared" si="258"/>
        <v>0</v>
      </c>
      <c r="AG455" s="99">
        <f t="shared" si="246"/>
        <v>0</v>
      </c>
      <c r="AH455" s="105" t="str">
        <f t="shared" si="247"/>
        <v>0</v>
      </c>
      <c r="AI455" s="106" t="str">
        <f t="shared" si="235"/>
        <v>0</v>
      </c>
      <c r="AJ455" s="99" t="str">
        <f t="shared" si="236"/>
        <v/>
      </c>
      <c r="AK455" s="1" t="str">
        <f t="shared" si="237"/>
        <v/>
      </c>
      <c r="AL455" s="1" t="str">
        <f t="shared" si="238"/>
        <v/>
      </c>
      <c r="AM455" s="1" t="str">
        <f t="shared" si="239"/>
        <v/>
      </c>
      <c r="AN455" s="164" t="str">
        <f t="shared" si="240"/>
        <v/>
      </c>
      <c r="AO455" s="337">
        <f t="shared" si="241"/>
        <v>0</v>
      </c>
      <c r="AP455" s="259"/>
      <c r="AQ455" s="273">
        <f t="shared" si="242"/>
        <v>0</v>
      </c>
      <c r="DF455" s="104">
        <f t="shared" si="253"/>
        <v>0</v>
      </c>
      <c r="DG455" s="39" t="str">
        <f t="shared" si="248"/>
        <v/>
      </c>
      <c r="DH455" s="39" t="str">
        <f t="shared" si="249"/>
        <v/>
      </c>
      <c r="DJ455" s="98">
        <f t="shared" si="252"/>
        <v>0</v>
      </c>
      <c r="DK455" s="93" t="e">
        <f>VLOOKUP(H455,'PORT PRODUCTIVITY 1'!$A$25:$G$83,2,FALSE)</f>
        <v>#N/A</v>
      </c>
      <c r="DL455" s="97" t="str">
        <f t="shared" si="224"/>
        <v/>
      </c>
      <c r="DM455" s="97" t="str">
        <f t="shared" si="225"/>
        <v/>
      </c>
      <c r="DN455" s="97" t="str">
        <f t="shared" si="226"/>
        <v/>
      </c>
      <c r="DO455" s="97" t="str">
        <f t="shared" si="227"/>
        <v/>
      </c>
      <c r="DP455" s="94" t="e">
        <f>VLOOKUP(H455,'PORT PRODUCTIVITY 1'!$A$25:$G$83,3,FALSE)</f>
        <v>#N/A</v>
      </c>
      <c r="DQ455" s="276" t="str">
        <f t="shared" si="228"/>
        <v/>
      </c>
      <c r="DR455" s="276" t="str">
        <f t="shared" si="229"/>
        <v/>
      </c>
      <c r="DS455" s="276" t="str">
        <f t="shared" si="230"/>
        <v/>
      </c>
      <c r="DT455" s="276" t="str">
        <f t="shared" si="231"/>
        <v/>
      </c>
      <c r="DU455" s="276" t="str">
        <f t="shared" si="232"/>
        <v/>
      </c>
      <c r="DV455" s="276" t="str">
        <f t="shared" si="233"/>
        <v/>
      </c>
      <c r="DW455" s="277" t="str">
        <f t="shared" si="254"/>
        <v/>
      </c>
      <c r="DX455" s="278" t="str">
        <f t="shared" si="255"/>
        <v>0</v>
      </c>
      <c r="DY455" s="279" t="str">
        <f t="shared" si="256"/>
        <v>0</v>
      </c>
      <c r="DZ455" s="280" t="str">
        <f t="shared" si="257"/>
        <v/>
      </c>
      <c r="EA455" s="335">
        <f t="shared" si="243"/>
        <v>0</v>
      </c>
      <c r="EB455" s="335">
        <f t="shared" si="244"/>
        <v>0</v>
      </c>
      <c r="EC455" s="335">
        <f t="shared" si="245"/>
        <v>0</v>
      </c>
    </row>
    <row r="456" spans="2:133" ht="27.75" customHeight="1" thickBot="1">
      <c r="B456" s="39"/>
      <c r="C456" s="146"/>
      <c r="D456" s="57"/>
      <c r="E456" s="43"/>
      <c r="F456" s="74"/>
      <c r="G456" s="147"/>
      <c r="H456" s="39"/>
      <c r="I456" s="37"/>
      <c r="J456" s="37"/>
      <c r="K456" s="37"/>
      <c r="L456" s="37"/>
      <c r="M456" s="37"/>
      <c r="N456" s="37"/>
      <c r="O456" s="22"/>
      <c r="P456" s="22"/>
      <c r="Q456" s="42"/>
      <c r="R456" s="39"/>
      <c r="S456" s="39"/>
      <c r="T456" s="39"/>
      <c r="U456" s="321"/>
      <c r="V456" s="330"/>
      <c r="W456" s="317" t="str">
        <f t="shared" si="234"/>
        <v>0</v>
      </c>
      <c r="X456" s="101"/>
      <c r="Y456" s="40"/>
      <c r="Z456" s="41"/>
      <c r="AA456" s="40"/>
      <c r="AB456" s="40"/>
      <c r="AC456" s="40"/>
      <c r="AD456" s="40" t="str">
        <f t="shared" si="251"/>
        <v/>
      </c>
      <c r="AE456" s="186"/>
      <c r="AF456" s="106" t="str">
        <f t="shared" si="258"/>
        <v>0</v>
      </c>
      <c r="AG456" s="99">
        <f t="shared" si="246"/>
        <v>0</v>
      </c>
      <c r="AH456" s="105" t="str">
        <f t="shared" si="247"/>
        <v>0</v>
      </c>
      <c r="AI456" s="106" t="str">
        <f t="shared" si="235"/>
        <v>0</v>
      </c>
      <c r="AJ456" s="99" t="str">
        <f t="shared" si="236"/>
        <v/>
      </c>
      <c r="AK456" s="1" t="str">
        <f t="shared" si="237"/>
        <v/>
      </c>
      <c r="AL456" s="1" t="str">
        <f t="shared" si="238"/>
        <v/>
      </c>
      <c r="AM456" s="1" t="str">
        <f t="shared" si="239"/>
        <v/>
      </c>
      <c r="AN456" s="164" t="str">
        <f t="shared" si="240"/>
        <v/>
      </c>
      <c r="AO456" s="337">
        <f t="shared" si="241"/>
        <v>0</v>
      </c>
      <c r="AP456" s="259"/>
      <c r="AQ456" s="273">
        <f t="shared" si="242"/>
        <v>0</v>
      </c>
      <c r="DF456" s="104">
        <f t="shared" si="253"/>
        <v>0</v>
      </c>
      <c r="DG456" s="39" t="str">
        <f t="shared" si="248"/>
        <v/>
      </c>
      <c r="DH456" s="39" t="str">
        <f t="shared" si="249"/>
        <v/>
      </c>
      <c r="DJ456" s="98">
        <f t="shared" si="252"/>
        <v>0</v>
      </c>
      <c r="DK456" s="93" t="e">
        <f>VLOOKUP(H456,'PORT PRODUCTIVITY 1'!$A$25:$G$83,2,FALSE)</f>
        <v>#N/A</v>
      </c>
      <c r="DL456" s="97" t="str">
        <f t="shared" si="224"/>
        <v/>
      </c>
      <c r="DM456" s="97" t="str">
        <f t="shared" si="225"/>
        <v/>
      </c>
      <c r="DN456" s="97" t="str">
        <f t="shared" si="226"/>
        <v/>
      </c>
      <c r="DO456" s="97" t="str">
        <f t="shared" si="227"/>
        <v/>
      </c>
      <c r="DP456" s="94" t="e">
        <f>VLOOKUP(H456,'PORT PRODUCTIVITY 1'!$A$25:$G$83,3,FALSE)</f>
        <v>#N/A</v>
      </c>
      <c r="DQ456" s="276" t="str">
        <f t="shared" si="228"/>
        <v/>
      </c>
      <c r="DR456" s="276" t="str">
        <f t="shared" si="229"/>
        <v/>
      </c>
      <c r="DS456" s="276" t="str">
        <f t="shared" si="230"/>
        <v/>
      </c>
      <c r="DT456" s="276" t="str">
        <f t="shared" si="231"/>
        <v/>
      </c>
      <c r="DU456" s="276" t="str">
        <f t="shared" si="232"/>
        <v/>
      </c>
      <c r="DV456" s="276" t="str">
        <f t="shared" si="233"/>
        <v/>
      </c>
      <c r="DW456" s="277" t="str">
        <f t="shared" si="254"/>
        <v/>
      </c>
      <c r="DX456" s="278" t="str">
        <f t="shared" si="255"/>
        <v>0</v>
      </c>
      <c r="DY456" s="279" t="str">
        <f t="shared" si="256"/>
        <v>0</v>
      </c>
      <c r="DZ456" s="280" t="str">
        <f t="shared" si="257"/>
        <v/>
      </c>
      <c r="EA456" s="335">
        <f t="shared" si="243"/>
        <v>0</v>
      </c>
      <c r="EB456" s="335">
        <f t="shared" si="244"/>
        <v>0</v>
      </c>
      <c r="EC456" s="335">
        <f t="shared" si="245"/>
        <v>0</v>
      </c>
    </row>
    <row r="457" spans="2:133" ht="27.75" customHeight="1" thickBot="1">
      <c r="B457" s="39"/>
      <c r="C457" s="146"/>
      <c r="D457" s="57"/>
      <c r="E457" s="43"/>
      <c r="F457" s="74"/>
      <c r="G457" s="147"/>
      <c r="H457" s="39"/>
      <c r="I457" s="37"/>
      <c r="J457" s="37"/>
      <c r="K457" s="37"/>
      <c r="L457" s="37"/>
      <c r="M457" s="37"/>
      <c r="N457" s="37"/>
      <c r="O457" s="22"/>
      <c r="P457" s="22"/>
      <c r="Q457" s="42"/>
      <c r="R457" s="39"/>
      <c r="S457" s="39"/>
      <c r="T457" s="39"/>
      <c r="U457" s="321"/>
      <c r="V457" s="330"/>
      <c r="W457" s="317" t="str">
        <f t="shared" si="234"/>
        <v>0</v>
      </c>
      <c r="X457" s="101"/>
      <c r="Y457" s="40"/>
      <c r="Z457" s="41"/>
      <c r="AA457" s="40"/>
      <c r="AB457" s="40"/>
      <c r="AC457" s="40"/>
      <c r="AD457" s="40" t="str">
        <f t="shared" si="251"/>
        <v/>
      </c>
      <c r="AE457" s="186"/>
      <c r="AF457" s="106" t="str">
        <f t="shared" si="258"/>
        <v>0</v>
      </c>
      <c r="AG457" s="99">
        <f t="shared" si="246"/>
        <v>0</v>
      </c>
      <c r="AH457" s="105" t="str">
        <f t="shared" si="247"/>
        <v>0</v>
      </c>
      <c r="AI457" s="106" t="str">
        <f t="shared" si="235"/>
        <v>0</v>
      </c>
      <c r="AJ457" s="99" t="str">
        <f t="shared" si="236"/>
        <v/>
      </c>
      <c r="AK457" s="1" t="str">
        <f t="shared" si="237"/>
        <v/>
      </c>
      <c r="AL457" s="1" t="str">
        <f t="shared" si="238"/>
        <v/>
      </c>
      <c r="AM457" s="1" t="str">
        <f t="shared" si="239"/>
        <v/>
      </c>
      <c r="AN457" s="164" t="str">
        <f t="shared" si="240"/>
        <v/>
      </c>
      <c r="AO457" s="337">
        <f t="shared" si="241"/>
        <v>0</v>
      </c>
      <c r="AP457" s="259"/>
      <c r="AQ457" s="273">
        <f t="shared" si="242"/>
        <v>0</v>
      </c>
      <c r="DF457" s="104">
        <f t="shared" si="253"/>
        <v>0</v>
      </c>
      <c r="DG457" s="39" t="str">
        <f t="shared" si="248"/>
        <v/>
      </c>
      <c r="DH457" s="39" t="str">
        <f t="shared" si="249"/>
        <v/>
      </c>
      <c r="DJ457" s="98">
        <f t="shared" si="252"/>
        <v>0</v>
      </c>
      <c r="DK457" s="93" t="e">
        <f>VLOOKUP(H457,'PORT PRODUCTIVITY 1'!$A$25:$G$83,2,FALSE)</f>
        <v>#N/A</v>
      </c>
      <c r="DL457" s="97" t="str">
        <f t="shared" ref="DL457:DL520" si="259">IF(S457=0,"",(X457/$DK457))</f>
        <v/>
      </c>
      <c r="DM457" s="97" t="str">
        <f t="shared" ref="DM457:DM520" si="260">IF(T457=0,"",(Y457/$DK457))</f>
        <v/>
      </c>
      <c r="DN457" s="97" t="str">
        <f t="shared" ref="DN457:DN520" si="261">IF(U457=0,"",(Z457/$DK457))</f>
        <v/>
      </c>
      <c r="DO457" s="97" t="str">
        <f t="shared" ref="DO457:DO520" si="262">IF(V457=0,"",(AA457/$DK457))</f>
        <v/>
      </c>
      <c r="DP457" s="94" t="e">
        <f>VLOOKUP(H457,'PORT PRODUCTIVITY 1'!$A$25:$G$83,3,FALSE)</f>
        <v>#N/A</v>
      </c>
      <c r="DQ457" s="276" t="str">
        <f t="shared" ref="DQ457:DQ520" si="263">IF(X457=0,"",(X457/$DP457))</f>
        <v/>
      </c>
      <c r="DR457" s="276" t="str">
        <f t="shared" ref="DR457:DR520" si="264">IF(Y457=0,"",(Y457/$DP457))</f>
        <v/>
      </c>
      <c r="DS457" s="276" t="str">
        <f t="shared" ref="DS457:DS520" si="265">IF(Z457=0,"",(Z457/$DP457))</f>
        <v/>
      </c>
      <c r="DT457" s="276" t="str">
        <f t="shared" ref="DT457:DT520" si="266">IF(AA457=0,"",(AA457/$DP457))</f>
        <v/>
      </c>
      <c r="DU457" s="276" t="str">
        <f t="shared" ref="DU457:DU520" si="267">IF(AB457=0,"",(AB457/$DP457))</f>
        <v/>
      </c>
      <c r="DV457" s="276" t="str">
        <f t="shared" ref="DV457:DV520" si="268">IF(AC457=0,"",(AC457/$DP457))</f>
        <v/>
      </c>
      <c r="DW457" s="277" t="str">
        <f t="shared" si="254"/>
        <v/>
      </c>
      <c r="DX457" s="278" t="str">
        <f t="shared" si="255"/>
        <v>0</v>
      </c>
      <c r="DY457" s="279" t="str">
        <f t="shared" si="256"/>
        <v>0</v>
      </c>
      <c r="DZ457" s="280" t="str">
        <f t="shared" si="257"/>
        <v/>
      </c>
      <c r="EA457" s="335">
        <f t="shared" si="243"/>
        <v>0</v>
      </c>
      <c r="EB457" s="335">
        <f t="shared" si="244"/>
        <v>0</v>
      </c>
      <c r="EC457" s="335">
        <f t="shared" si="245"/>
        <v>0</v>
      </c>
    </row>
    <row r="458" spans="2:133" ht="27.75" customHeight="1" thickBot="1">
      <c r="B458" s="39"/>
      <c r="C458" s="146"/>
      <c r="D458" s="57"/>
      <c r="E458" s="43"/>
      <c r="F458" s="74"/>
      <c r="G458" s="147"/>
      <c r="H458" s="39"/>
      <c r="I458" s="37"/>
      <c r="J458" s="37"/>
      <c r="K458" s="37"/>
      <c r="L458" s="37"/>
      <c r="M458" s="37"/>
      <c r="N458" s="37"/>
      <c r="O458" s="22"/>
      <c r="P458" s="22"/>
      <c r="Q458" s="42"/>
      <c r="R458" s="39"/>
      <c r="S458" s="39"/>
      <c r="T458" s="39"/>
      <c r="U458" s="321"/>
      <c r="V458" s="330"/>
      <c r="W458" s="317" t="str">
        <f t="shared" ref="W458:W521" si="269">IFERROR(IF(OR(G458="15A CRX",G458="84K ECUBEX"),(STDEV(S458:U458)/100), IF(G458="84A SPONDYLUS",(STDEV(S458:T458)/100),(STDEV(S458:V458)/100))),"0")</f>
        <v>0</v>
      </c>
      <c r="X458" s="101"/>
      <c r="Y458" s="40"/>
      <c r="Z458" s="41"/>
      <c r="AA458" s="40"/>
      <c r="AB458" s="40"/>
      <c r="AC458" s="40"/>
      <c r="AD458" s="40" t="str">
        <f t="shared" si="251"/>
        <v/>
      </c>
      <c r="AE458" s="186"/>
      <c r="AF458" s="106" t="str">
        <f t="shared" si="258"/>
        <v>0</v>
      </c>
      <c r="AG458" s="99">
        <f t="shared" si="246"/>
        <v>0</v>
      </c>
      <c r="AH458" s="105" t="str">
        <f t="shared" si="247"/>
        <v>0</v>
      </c>
      <c r="AI458" s="106" t="str">
        <f t="shared" ref="AI458:AI521" si="270">IF(DF458=2,"S&amp;S",IF(DG458=1,W458,IF(DH458=1,AF458,"0")))</f>
        <v>0</v>
      </c>
      <c r="AJ458" s="99" t="str">
        <f t="shared" ref="AJ458:AJ521" si="271">IF(AI458="0","",IF(AI458&gt;15%,1,0))</f>
        <v/>
      </c>
      <c r="AK458" s="1" t="str">
        <f t="shared" ref="AK458:AK521" si="272">IF(AI458="0","",IF(AJ458=1,0,IF(AI458&gt;10%,1,0)))</f>
        <v/>
      </c>
      <c r="AL458" s="1" t="str">
        <f t="shared" ref="AL458:AL521" si="273">IF(AI458="0","",IF(AJ458=1,0,IF(AK458=1,0,IF(AI458&gt;5%,1,0))))</f>
        <v/>
      </c>
      <c r="AM458" s="1" t="str">
        <f t="shared" ref="AM458:AM521" si="274">IF(AI458="0","",IF(AJ458=1,0,IF(AK458=1,0,IF(AL458=1,0,IF(AI458&gt;=0%,1,0)))))</f>
        <v/>
      </c>
      <c r="AN458" s="164" t="str">
        <f t="shared" ref="AN458:AN521" si="275">IF(AG458=0,"",IF(AQ458=2,"SHIP &amp; SHORE CRANE",IF(AJ458=1,"PLS INSERT COMMENT",IF(AK458=1,"CAN YOU IMPROVE IT?",IF(AL458=1,"GOOD JOB &amp; HOW GET BETTER?",IF(AM458=1,"EXCELENT-BE CONSISTENT AND SHARE BEST PRACTICES","SINGLE CRANE"))))))</f>
        <v/>
      </c>
      <c r="AO458" s="337">
        <f t="shared" ref="AO458:AO521" si="276">IFERROR(EC458,"")</f>
        <v>0</v>
      </c>
      <c r="AP458" s="259"/>
      <c r="AQ458" s="273">
        <f t="shared" ref="AQ458:AQ521" si="277">DF458</f>
        <v>0</v>
      </c>
      <c r="DF458" s="104">
        <f t="shared" si="253"/>
        <v>0</v>
      </c>
      <c r="DG458" s="39" t="str">
        <f t="shared" si="248"/>
        <v/>
      </c>
      <c r="DH458" s="39" t="str">
        <f t="shared" si="249"/>
        <v/>
      </c>
      <c r="DJ458" s="98">
        <f t="shared" si="252"/>
        <v>0</v>
      </c>
      <c r="DK458" s="93" t="e">
        <f>VLOOKUP(H458,'PORT PRODUCTIVITY 1'!$A$25:$G$83,2,FALSE)</f>
        <v>#N/A</v>
      </c>
      <c r="DL458" s="97" t="str">
        <f t="shared" si="259"/>
        <v/>
      </c>
      <c r="DM458" s="97" t="str">
        <f t="shared" si="260"/>
        <v/>
      </c>
      <c r="DN458" s="97" t="str">
        <f t="shared" si="261"/>
        <v/>
      </c>
      <c r="DO458" s="97" t="str">
        <f t="shared" si="262"/>
        <v/>
      </c>
      <c r="DP458" s="94" t="e">
        <f>VLOOKUP(H458,'PORT PRODUCTIVITY 1'!$A$25:$G$83,3,FALSE)</f>
        <v>#N/A</v>
      </c>
      <c r="DQ458" s="276" t="str">
        <f t="shared" si="263"/>
        <v/>
      </c>
      <c r="DR458" s="276" t="str">
        <f t="shared" si="264"/>
        <v/>
      </c>
      <c r="DS458" s="276" t="str">
        <f t="shared" si="265"/>
        <v/>
      </c>
      <c r="DT458" s="276" t="str">
        <f t="shared" si="266"/>
        <v/>
      </c>
      <c r="DU458" s="276" t="str">
        <f t="shared" si="267"/>
        <v/>
      </c>
      <c r="DV458" s="276" t="str">
        <f t="shared" si="268"/>
        <v/>
      </c>
      <c r="DW458" s="277" t="str">
        <f t="shared" si="254"/>
        <v/>
      </c>
      <c r="DX458" s="278" t="str">
        <f t="shared" si="255"/>
        <v>0</v>
      </c>
      <c r="DY458" s="279" t="str">
        <f t="shared" si="256"/>
        <v>0</v>
      </c>
      <c r="DZ458" s="280" t="str">
        <f t="shared" si="257"/>
        <v/>
      </c>
      <c r="EA458" s="335">
        <f t="shared" ref="EA458:EA521" si="278">MAX(DL458:DO458,DQ458:DV458)</f>
        <v>0</v>
      </c>
      <c r="EB458" s="335">
        <f t="shared" ref="EB458:EB521" si="279">MIN(DL458:DO458,DQ458:DV458)</f>
        <v>0</v>
      </c>
      <c r="EC458" s="335">
        <f t="shared" ref="EC458:EC521" si="280">EA458-EB458</f>
        <v>0</v>
      </c>
    </row>
    <row r="459" spans="2:133" ht="27.75" customHeight="1" thickBot="1">
      <c r="B459" s="39"/>
      <c r="C459" s="146"/>
      <c r="D459" s="57"/>
      <c r="E459" s="43"/>
      <c r="F459" s="74"/>
      <c r="G459" s="147"/>
      <c r="H459" s="39"/>
      <c r="I459" s="37"/>
      <c r="J459" s="37"/>
      <c r="K459" s="37"/>
      <c r="L459" s="37"/>
      <c r="M459" s="37"/>
      <c r="N459" s="37"/>
      <c r="O459" s="22"/>
      <c r="P459" s="22"/>
      <c r="Q459" s="42"/>
      <c r="R459" s="39"/>
      <c r="S459" s="39"/>
      <c r="T459" s="39"/>
      <c r="U459" s="321"/>
      <c r="V459" s="330"/>
      <c r="W459" s="317" t="str">
        <f t="shared" si="269"/>
        <v>0</v>
      </c>
      <c r="X459" s="101"/>
      <c r="Y459" s="40"/>
      <c r="Z459" s="41"/>
      <c r="AA459" s="40"/>
      <c r="AB459" s="40"/>
      <c r="AC459" s="40"/>
      <c r="AD459" s="40" t="str">
        <f t="shared" si="251"/>
        <v/>
      </c>
      <c r="AE459" s="186"/>
      <c r="AF459" s="106" t="str">
        <f t="shared" si="258"/>
        <v>0</v>
      </c>
      <c r="AG459" s="99">
        <f t="shared" si="246"/>
        <v>0</v>
      </c>
      <c r="AH459" s="105" t="str">
        <f t="shared" si="247"/>
        <v>0</v>
      </c>
      <c r="AI459" s="106" t="str">
        <f t="shared" si="270"/>
        <v>0</v>
      </c>
      <c r="AJ459" s="99" t="str">
        <f t="shared" si="271"/>
        <v/>
      </c>
      <c r="AK459" s="1" t="str">
        <f t="shared" si="272"/>
        <v/>
      </c>
      <c r="AL459" s="1" t="str">
        <f t="shared" si="273"/>
        <v/>
      </c>
      <c r="AM459" s="1" t="str">
        <f t="shared" si="274"/>
        <v/>
      </c>
      <c r="AN459" s="164" t="str">
        <f t="shared" si="275"/>
        <v/>
      </c>
      <c r="AO459" s="337">
        <f t="shared" si="276"/>
        <v>0</v>
      </c>
      <c r="AP459" s="259"/>
      <c r="AQ459" s="273">
        <f t="shared" si="277"/>
        <v>0</v>
      </c>
      <c r="DF459" s="104">
        <f t="shared" si="253"/>
        <v>0</v>
      </c>
      <c r="DG459" s="39" t="str">
        <f t="shared" si="248"/>
        <v/>
      </c>
      <c r="DH459" s="39" t="str">
        <f t="shared" si="249"/>
        <v/>
      </c>
      <c r="DJ459" s="98">
        <f t="shared" si="252"/>
        <v>0</v>
      </c>
      <c r="DK459" s="93" t="e">
        <f>VLOOKUP(H459,'PORT PRODUCTIVITY 1'!$A$25:$G$83,2,FALSE)</f>
        <v>#N/A</v>
      </c>
      <c r="DL459" s="97" t="str">
        <f t="shared" si="259"/>
        <v/>
      </c>
      <c r="DM459" s="97" t="str">
        <f t="shared" si="260"/>
        <v/>
      </c>
      <c r="DN459" s="97" t="str">
        <f t="shared" si="261"/>
        <v/>
      </c>
      <c r="DO459" s="97" t="str">
        <f t="shared" si="262"/>
        <v/>
      </c>
      <c r="DP459" s="94" t="e">
        <f>VLOOKUP(H459,'PORT PRODUCTIVITY 1'!$A$25:$G$83,3,FALSE)</f>
        <v>#N/A</v>
      </c>
      <c r="DQ459" s="276" t="str">
        <f t="shared" si="263"/>
        <v/>
      </c>
      <c r="DR459" s="276" t="str">
        <f t="shared" si="264"/>
        <v/>
      </c>
      <c r="DS459" s="276" t="str">
        <f t="shared" si="265"/>
        <v/>
      </c>
      <c r="DT459" s="276" t="str">
        <f t="shared" si="266"/>
        <v/>
      </c>
      <c r="DU459" s="276" t="str">
        <f t="shared" si="267"/>
        <v/>
      </c>
      <c r="DV459" s="276" t="str">
        <f t="shared" si="268"/>
        <v/>
      </c>
      <c r="DW459" s="277" t="str">
        <f t="shared" si="254"/>
        <v/>
      </c>
      <c r="DX459" s="278" t="str">
        <f t="shared" si="255"/>
        <v>0</v>
      </c>
      <c r="DY459" s="279" t="str">
        <f t="shared" si="256"/>
        <v>0</v>
      </c>
      <c r="DZ459" s="280" t="str">
        <f t="shared" si="257"/>
        <v/>
      </c>
      <c r="EA459" s="335">
        <f t="shared" si="278"/>
        <v>0</v>
      </c>
      <c r="EB459" s="335">
        <f t="shared" si="279"/>
        <v>0</v>
      </c>
      <c r="EC459" s="335">
        <f t="shared" si="280"/>
        <v>0</v>
      </c>
    </row>
    <row r="460" spans="2:133" ht="27.75" customHeight="1" thickBot="1">
      <c r="B460" s="39"/>
      <c r="C460" s="146"/>
      <c r="D460" s="57"/>
      <c r="E460" s="43"/>
      <c r="F460" s="74"/>
      <c r="G460" s="147"/>
      <c r="H460" s="39"/>
      <c r="I460" s="37"/>
      <c r="J460" s="37"/>
      <c r="K460" s="37"/>
      <c r="L460" s="37"/>
      <c r="M460" s="37"/>
      <c r="N460" s="37"/>
      <c r="O460" s="22"/>
      <c r="P460" s="22"/>
      <c r="Q460" s="42"/>
      <c r="R460" s="39"/>
      <c r="S460" s="39"/>
      <c r="T460" s="39"/>
      <c r="U460" s="321"/>
      <c r="V460" s="330"/>
      <c r="W460" s="317" t="str">
        <f t="shared" si="269"/>
        <v>0</v>
      </c>
      <c r="X460" s="101"/>
      <c r="Y460" s="40"/>
      <c r="Z460" s="41"/>
      <c r="AA460" s="40"/>
      <c r="AB460" s="40"/>
      <c r="AC460" s="40"/>
      <c r="AD460" s="40" t="str">
        <f t="shared" si="251"/>
        <v/>
      </c>
      <c r="AE460" s="186"/>
      <c r="AF460" s="106" t="str">
        <f t="shared" si="258"/>
        <v>0</v>
      </c>
      <c r="AG460" s="99">
        <f t="shared" si="246"/>
        <v>0</v>
      </c>
      <c r="AH460" s="105" t="str">
        <f t="shared" si="247"/>
        <v>0</v>
      </c>
      <c r="AI460" s="106" t="str">
        <f t="shared" si="270"/>
        <v>0</v>
      </c>
      <c r="AJ460" s="99" t="str">
        <f t="shared" si="271"/>
        <v/>
      </c>
      <c r="AK460" s="1" t="str">
        <f t="shared" si="272"/>
        <v/>
      </c>
      <c r="AL460" s="1" t="str">
        <f t="shared" si="273"/>
        <v/>
      </c>
      <c r="AM460" s="1" t="str">
        <f t="shared" si="274"/>
        <v/>
      </c>
      <c r="AN460" s="164" t="str">
        <f t="shared" si="275"/>
        <v/>
      </c>
      <c r="AO460" s="337">
        <f t="shared" si="276"/>
        <v>0</v>
      </c>
      <c r="AP460" s="259"/>
      <c r="AQ460" s="273">
        <f t="shared" si="277"/>
        <v>0</v>
      </c>
      <c r="DF460" s="104">
        <f t="shared" si="253"/>
        <v>0</v>
      </c>
      <c r="DG460" s="39" t="str">
        <f t="shared" si="248"/>
        <v/>
      </c>
      <c r="DH460" s="39" t="str">
        <f t="shared" si="249"/>
        <v/>
      </c>
      <c r="DJ460" s="98">
        <f t="shared" si="252"/>
        <v>0</v>
      </c>
      <c r="DK460" s="93" t="e">
        <f>VLOOKUP(H460,'PORT PRODUCTIVITY 1'!$A$25:$G$83,2,FALSE)</f>
        <v>#N/A</v>
      </c>
      <c r="DL460" s="97" t="str">
        <f t="shared" si="259"/>
        <v/>
      </c>
      <c r="DM460" s="97" t="str">
        <f t="shared" si="260"/>
        <v/>
      </c>
      <c r="DN460" s="97" t="str">
        <f t="shared" si="261"/>
        <v/>
      </c>
      <c r="DO460" s="97" t="str">
        <f t="shared" si="262"/>
        <v/>
      </c>
      <c r="DP460" s="94" t="e">
        <f>VLOOKUP(H460,'PORT PRODUCTIVITY 1'!$A$25:$G$83,3,FALSE)</f>
        <v>#N/A</v>
      </c>
      <c r="DQ460" s="276" t="str">
        <f t="shared" si="263"/>
        <v/>
      </c>
      <c r="DR460" s="276" t="str">
        <f t="shared" si="264"/>
        <v/>
      </c>
      <c r="DS460" s="276" t="str">
        <f t="shared" si="265"/>
        <v/>
      </c>
      <c r="DT460" s="276" t="str">
        <f t="shared" si="266"/>
        <v/>
      </c>
      <c r="DU460" s="276" t="str">
        <f t="shared" si="267"/>
        <v/>
      </c>
      <c r="DV460" s="276" t="str">
        <f t="shared" si="268"/>
        <v/>
      </c>
      <c r="DW460" s="277" t="str">
        <f t="shared" si="254"/>
        <v/>
      </c>
      <c r="DX460" s="278" t="str">
        <f t="shared" si="255"/>
        <v>0</v>
      </c>
      <c r="DY460" s="279" t="str">
        <f t="shared" si="256"/>
        <v>0</v>
      </c>
      <c r="DZ460" s="280" t="str">
        <f t="shared" si="257"/>
        <v/>
      </c>
      <c r="EA460" s="335">
        <f t="shared" si="278"/>
        <v>0</v>
      </c>
      <c r="EB460" s="335">
        <f t="shared" si="279"/>
        <v>0</v>
      </c>
      <c r="EC460" s="335">
        <f t="shared" si="280"/>
        <v>0</v>
      </c>
    </row>
    <row r="461" spans="2:133" ht="27.75" customHeight="1" thickBot="1">
      <c r="B461" s="39"/>
      <c r="C461" s="146"/>
      <c r="D461" s="57"/>
      <c r="E461" s="43"/>
      <c r="F461" s="74"/>
      <c r="G461" s="147"/>
      <c r="H461" s="39"/>
      <c r="I461" s="37"/>
      <c r="J461" s="37"/>
      <c r="K461" s="37"/>
      <c r="L461" s="37"/>
      <c r="M461" s="37"/>
      <c r="N461" s="37"/>
      <c r="O461" s="22"/>
      <c r="P461" s="22"/>
      <c r="Q461" s="42"/>
      <c r="R461" s="39"/>
      <c r="S461" s="39"/>
      <c r="T461" s="39"/>
      <c r="U461" s="321"/>
      <c r="V461" s="330"/>
      <c r="W461" s="317" t="str">
        <f t="shared" si="269"/>
        <v>0</v>
      </c>
      <c r="X461" s="101"/>
      <c r="Y461" s="40"/>
      <c r="Z461" s="41"/>
      <c r="AA461" s="40"/>
      <c r="AB461" s="40"/>
      <c r="AC461" s="40"/>
      <c r="AD461" s="40" t="str">
        <f t="shared" si="251"/>
        <v/>
      </c>
      <c r="AE461" s="186"/>
      <c r="AF461" s="106" t="str">
        <f t="shared" si="258"/>
        <v>0</v>
      </c>
      <c r="AG461" s="99">
        <f t="shared" si="246"/>
        <v>0</v>
      </c>
      <c r="AH461" s="105" t="str">
        <f t="shared" si="247"/>
        <v>0</v>
      </c>
      <c r="AI461" s="106" t="str">
        <f t="shared" si="270"/>
        <v>0</v>
      </c>
      <c r="AJ461" s="99" t="str">
        <f t="shared" si="271"/>
        <v/>
      </c>
      <c r="AK461" s="1" t="str">
        <f t="shared" si="272"/>
        <v/>
      </c>
      <c r="AL461" s="1" t="str">
        <f t="shared" si="273"/>
        <v/>
      </c>
      <c r="AM461" s="1" t="str">
        <f t="shared" si="274"/>
        <v/>
      </c>
      <c r="AN461" s="164" t="str">
        <f t="shared" si="275"/>
        <v/>
      </c>
      <c r="AO461" s="337">
        <f t="shared" si="276"/>
        <v>0</v>
      </c>
      <c r="AP461" s="259"/>
      <c r="AQ461" s="273">
        <f t="shared" si="277"/>
        <v>0</v>
      </c>
      <c r="DF461" s="104">
        <f t="shared" si="253"/>
        <v>0</v>
      </c>
      <c r="DG461" s="39" t="str">
        <f t="shared" si="248"/>
        <v/>
      </c>
      <c r="DH461" s="39" t="str">
        <f t="shared" si="249"/>
        <v/>
      </c>
      <c r="DJ461" s="98">
        <f t="shared" si="252"/>
        <v>0</v>
      </c>
      <c r="DK461" s="93" t="e">
        <f>VLOOKUP(H461,'PORT PRODUCTIVITY 1'!$A$25:$G$83,2,FALSE)</f>
        <v>#N/A</v>
      </c>
      <c r="DL461" s="97" t="str">
        <f t="shared" si="259"/>
        <v/>
      </c>
      <c r="DM461" s="97" t="str">
        <f t="shared" si="260"/>
        <v/>
      </c>
      <c r="DN461" s="97" t="str">
        <f t="shared" si="261"/>
        <v/>
      </c>
      <c r="DO461" s="97" t="str">
        <f t="shared" si="262"/>
        <v/>
      </c>
      <c r="DP461" s="94" t="e">
        <f>VLOOKUP(H461,'PORT PRODUCTIVITY 1'!$A$25:$G$83,3,FALSE)</f>
        <v>#N/A</v>
      </c>
      <c r="DQ461" s="276" t="str">
        <f t="shared" si="263"/>
        <v/>
      </c>
      <c r="DR461" s="276" t="str">
        <f t="shared" si="264"/>
        <v/>
      </c>
      <c r="DS461" s="276" t="str">
        <f t="shared" si="265"/>
        <v/>
      </c>
      <c r="DT461" s="276" t="str">
        <f t="shared" si="266"/>
        <v/>
      </c>
      <c r="DU461" s="276" t="str">
        <f t="shared" si="267"/>
        <v/>
      </c>
      <c r="DV461" s="276" t="str">
        <f t="shared" si="268"/>
        <v/>
      </c>
      <c r="DW461" s="277" t="str">
        <f t="shared" si="254"/>
        <v/>
      </c>
      <c r="DX461" s="278" t="str">
        <f t="shared" si="255"/>
        <v>0</v>
      </c>
      <c r="DY461" s="279" t="str">
        <f t="shared" si="256"/>
        <v>0</v>
      </c>
      <c r="DZ461" s="280" t="str">
        <f t="shared" si="257"/>
        <v/>
      </c>
      <c r="EA461" s="335">
        <f t="shared" si="278"/>
        <v>0</v>
      </c>
      <c r="EB461" s="335">
        <f t="shared" si="279"/>
        <v>0</v>
      </c>
      <c r="EC461" s="335">
        <f t="shared" si="280"/>
        <v>0</v>
      </c>
    </row>
    <row r="462" spans="2:133" ht="27.75" customHeight="1" thickBot="1">
      <c r="B462" s="39"/>
      <c r="C462" s="146"/>
      <c r="D462" s="57"/>
      <c r="E462" s="43"/>
      <c r="F462" s="74"/>
      <c r="G462" s="147"/>
      <c r="H462" s="39"/>
      <c r="I462" s="37"/>
      <c r="J462" s="37"/>
      <c r="K462" s="37"/>
      <c r="L462" s="37"/>
      <c r="M462" s="37"/>
      <c r="N462" s="37"/>
      <c r="O462" s="22"/>
      <c r="P462" s="22"/>
      <c r="Q462" s="42"/>
      <c r="R462" s="39"/>
      <c r="S462" s="39"/>
      <c r="T462" s="39"/>
      <c r="U462" s="321"/>
      <c r="V462" s="330"/>
      <c r="W462" s="317" t="str">
        <f t="shared" si="269"/>
        <v>0</v>
      </c>
      <c r="X462" s="101"/>
      <c r="Y462" s="40"/>
      <c r="Z462" s="41"/>
      <c r="AA462" s="40"/>
      <c r="AB462" s="40"/>
      <c r="AC462" s="40"/>
      <c r="AD462" s="40" t="str">
        <f t="shared" si="251"/>
        <v/>
      </c>
      <c r="AE462" s="186"/>
      <c r="AF462" s="106" t="str">
        <f t="shared" si="258"/>
        <v>0</v>
      </c>
      <c r="AG462" s="99">
        <f t="shared" si="246"/>
        <v>0</v>
      </c>
      <c r="AH462" s="105" t="str">
        <f t="shared" si="247"/>
        <v>0</v>
      </c>
      <c r="AI462" s="106" t="str">
        <f t="shared" si="270"/>
        <v>0</v>
      </c>
      <c r="AJ462" s="99" t="str">
        <f t="shared" si="271"/>
        <v/>
      </c>
      <c r="AK462" s="1" t="str">
        <f t="shared" si="272"/>
        <v/>
      </c>
      <c r="AL462" s="1" t="str">
        <f t="shared" si="273"/>
        <v/>
      </c>
      <c r="AM462" s="1" t="str">
        <f t="shared" si="274"/>
        <v/>
      </c>
      <c r="AN462" s="164" t="str">
        <f t="shared" si="275"/>
        <v/>
      </c>
      <c r="AO462" s="337">
        <f t="shared" si="276"/>
        <v>0</v>
      </c>
      <c r="AP462" s="259"/>
      <c r="AQ462" s="273">
        <f t="shared" si="277"/>
        <v>0</v>
      </c>
      <c r="DF462" s="104">
        <f t="shared" si="253"/>
        <v>0</v>
      </c>
      <c r="DG462" s="39" t="str">
        <f t="shared" si="248"/>
        <v/>
      </c>
      <c r="DH462" s="39" t="str">
        <f t="shared" si="249"/>
        <v/>
      </c>
      <c r="DJ462" s="98">
        <f t="shared" si="252"/>
        <v>0</v>
      </c>
      <c r="DK462" s="93" t="e">
        <f>VLOOKUP(H462,'PORT PRODUCTIVITY 1'!$A$25:$G$83,2,FALSE)</f>
        <v>#N/A</v>
      </c>
      <c r="DL462" s="97" t="str">
        <f t="shared" si="259"/>
        <v/>
      </c>
      <c r="DM462" s="97" t="str">
        <f t="shared" si="260"/>
        <v/>
      </c>
      <c r="DN462" s="97" t="str">
        <f t="shared" si="261"/>
        <v/>
      </c>
      <c r="DO462" s="97" t="str">
        <f t="shared" si="262"/>
        <v/>
      </c>
      <c r="DP462" s="94" t="e">
        <f>VLOOKUP(H462,'PORT PRODUCTIVITY 1'!$A$25:$G$83,3,FALSE)</f>
        <v>#N/A</v>
      </c>
      <c r="DQ462" s="276" t="str">
        <f t="shared" si="263"/>
        <v/>
      </c>
      <c r="DR462" s="276" t="str">
        <f t="shared" si="264"/>
        <v/>
      </c>
      <c r="DS462" s="276" t="str">
        <f t="shared" si="265"/>
        <v/>
      </c>
      <c r="DT462" s="276" t="str">
        <f t="shared" si="266"/>
        <v/>
      </c>
      <c r="DU462" s="276" t="str">
        <f t="shared" si="267"/>
        <v/>
      </c>
      <c r="DV462" s="276" t="str">
        <f t="shared" si="268"/>
        <v/>
      </c>
      <c r="DW462" s="277" t="str">
        <f t="shared" si="254"/>
        <v/>
      </c>
      <c r="DX462" s="278" t="str">
        <f t="shared" si="255"/>
        <v>0</v>
      </c>
      <c r="DY462" s="279" t="str">
        <f t="shared" si="256"/>
        <v>0</v>
      </c>
      <c r="DZ462" s="280" t="str">
        <f t="shared" si="257"/>
        <v/>
      </c>
      <c r="EA462" s="335">
        <f t="shared" si="278"/>
        <v>0</v>
      </c>
      <c r="EB462" s="335">
        <f t="shared" si="279"/>
        <v>0</v>
      </c>
      <c r="EC462" s="335">
        <f t="shared" si="280"/>
        <v>0</v>
      </c>
    </row>
    <row r="463" spans="2:133" ht="27.75" customHeight="1" thickBot="1">
      <c r="B463" s="39"/>
      <c r="C463" s="146"/>
      <c r="D463" s="57"/>
      <c r="E463" s="43"/>
      <c r="F463" s="74"/>
      <c r="G463" s="147"/>
      <c r="H463" s="39"/>
      <c r="I463" s="37"/>
      <c r="J463" s="37"/>
      <c r="K463" s="37"/>
      <c r="L463" s="37"/>
      <c r="M463" s="37"/>
      <c r="N463" s="37"/>
      <c r="O463" s="22"/>
      <c r="P463" s="22"/>
      <c r="Q463" s="42"/>
      <c r="R463" s="39"/>
      <c r="S463" s="39"/>
      <c r="T463" s="39"/>
      <c r="U463" s="321"/>
      <c r="V463" s="330"/>
      <c r="W463" s="317" t="str">
        <f t="shared" si="269"/>
        <v>0</v>
      </c>
      <c r="X463" s="101"/>
      <c r="Y463" s="40"/>
      <c r="Z463" s="41"/>
      <c r="AA463" s="40"/>
      <c r="AB463" s="40"/>
      <c r="AC463" s="40"/>
      <c r="AD463" s="40" t="str">
        <f t="shared" si="251"/>
        <v/>
      </c>
      <c r="AE463" s="186"/>
      <c r="AF463" s="106" t="str">
        <f t="shared" si="258"/>
        <v>0</v>
      </c>
      <c r="AG463" s="99">
        <f t="shared" si="246"/>
        <v>0</v>
      </c>
      <c r="AH463" s="105" t="str">
        <f t="shared" si="247"/>
        <v>0</v>
      </c>
      <c r="AI463" s="106" t="str">
        <f t="shared" si="270"/>
        <v>0</v>
      </c>
      <c r="AJ463" s="99" t="str">
        <f t="shared" si="271"/>
        <v/>
      </c>
      <c r="AK463" s="1" t="str">
        <f t="shared" si="272"/>
        <v/>
      </c>
      <c r="AL463" s="1" t="str">
        <f t="shared" si="273"/>
        <v/>
      </c>
      <c r="AM463" s="1" t="str">
        <f t="shared" si="274"/>
        <v/>
      </c>
      <c r="AN463" s="164" t="str">
        <f t="shared" si="275"/>
        <v/>
      </c>
      <c r="AO463" s="337">
        <f t="shared" si="276"/>
        <v>0</v>
      </c>
      <c r="AP463" s="259"/>
      <c r="AQ463" s="273">
        <f t="shared" si="277"/>
        <v>0</v>
      </c>
      <c r="DF463" s="104">
        <f t="shared" si="253"/>
        <v>0</v>
      </c>
      <c r="DG463" s="39" t="str">
        <f t="shared" si="248"/>
        <v/>
      </c>
      <c r="DH463" s="39" t="str">
        <f t="shared" si="249"/>
        <v/>
      </c>
      <c r="DJ463" s="98">
        <f t="shared" si="252"/>
        <v>0</v>
      </c>
      <c r="DK463" s="93" t="e">
        <f>VLOOKUP(H463,'PORT PRODUCTIVITY 1'!$A$25:$G$83,2,FALSE)</f>
        <v>#N/A</v>
      </c>
      <c r="DL463" s="97" t="str">
        <f t="shared" si="259"/>
        <v/>
      </c>
      <c r="DM463" s="97" t="str">
        <f t="shared" si="260"/>
        <v/>
      </c>
      <c r="DN463" s="97" t="str">
        <f t="shared" si="261"/>
        <v/>
      </c>
      <c r="DO463" s="97" t="str">
        <f t="shared" si="262"/>
        <v/>
      </c>
      <c r="DP463" s="94" t="e">
        <f>VLOOKUP(H463,'PORT PRODUCTIVITY 1'!$A$25:$G$83,3,FALSE)</f>
        <v>#N/A</v>
      </c>
      <c r="DQ463" s="276" t="str">
        <f t="shared" si="263"/>
        <v/>
      </c>
      <c r="DR463" s="276" t="str">
        <f t="shared" si="264"/>
        <v/>
      </c>
      <c r="DS463" s="276" t="str">
        <f t="shared" si="265"/>
        <v/>
      </c>
      <c r="DT463" s="276" t="str">
        <f t="shared" si="266"/>
        <v/>
      </c>
      <c r="DU463" s="276" t="str">
        <f t="shared" si="267"/>
        <v/>
      </c>
      <c r="DV463" s="276" t="str">
        <f t="shared" si="268"/>
        <v/>
      </c>
      <c r="DW463" s="277" t="str">
        <f t="shared" si="254"/>
        <v/>
      </c>
      <c r="DX463" s="278" t="str">
        <f t="shared" si="255"/>
        <v>0</v>
      </c>
      <c r="DY463" s="279" t="str">
        <f t="shared" si="256"/>
        <v>0</v>
      </c>
      <c r="DZ463" s="280" t="str">
        <f t="shared" si="257"/>
        <v/>
      </c>
      <c r="EA463" s="335">
        <f t="shared" si="278"/>
        <v>0</v>
      </c>
      <c r="EB463" s="335">
        <f t="shared" si="279"/>
        <v>0</v>
      </c>
      <c r="EC463" s="335">
        <f t="shared" si="280"/>
        <v>0</v>
      </c>
    </row>
    <row r="464" spans="2:133" ht="27.75" customHeight="1" thickBot="1">
      <c r="B464" s="39"/>
      <c r="C464" s="146"/>
      <c r="D464" s="57"/>
      <c r="E464" s="43"/>
      <c r="F464" s="74"/>
      <c r="G464" s="147"/>
      <c r="H464" s="39"/>
      <c r="I464" s="37"/>
      <c r="J464" s="37"/>
      <c r="K464" s="37"/>
      <c r="L464" s="37"/>
      <c r="M464" s="37"/>
      <c r="N464" s="37"/>
      <c r="O464" s="22"/>
      <c r="P464" s="22"/>
      <c r="Q464" s="42"/>
      <c r="R464" s="39"/>
      <c r="S464" s="39"/>
      <c r="T464" s="39"/>
      <c r="U464" s="321"/>
      <c r="V464" s="330"/>
      <c r="W464" s="317" t="str">
        <f t="shared" si="269"/>
        <v>0</v>
      </c>
      <c r="X464" s="101"/>
      <c r="Y464" s="40"/>
      <c r="Z464" s="41"/>
      <c r="AA464" s="40"/>
      <c r="AB464" s="40"/>
      <c r="AC464" s="40"/>
      <c r="AD464" s="40" t="str">
        <f t="shared" si="251"/>
        <v/>
      </c>
      <c r="AE464" s="186"/>
      <c r="AF464" s="106" t="str">
        <f t="shared" si="258"/>
        <v>0</v>
      </c>
      <c r="AG464" s="99">
        <f t="shared" si="246"/>
        <v>0</v>
      </c>
      <c r="AH464" s="105" t="str">
        <f t="shared" si="247"/>
        <v>0</v>
      </c>
      <c r="AI464" s="106" t="str">
        <f t="shared" si="270"/>
        <v>0</v>
      </c>
      <c r="AJ464" s="99" t="str">
        <f t="shared" si="271"/>
        <v/>
      </c>
      <c r="AK464" s="1" t="str">
        <f t="shared" si="272"/>
        <v/>
      </c>
      <c r="AL464" s="1" t="str">
        <f t="shared" si="273"/>
        <v/>
      </c>
      <c r="AM464" s="1" t="str">
        <f t="shared" si="274"/>
        <v/>
      </c>
      <c r="AN464" s="164" t="str">
        <f t="shared" si="275"/>
        <v/>
      </c>
      <c r="AO464" s="337">
        <f t="shared" si="276"/>
        <v>0</v>
      </c>
      <c r="AP464" s="259"/>
      <c r="AQ464" s="273">
        <f t="shared" si="277"/>
        <v>0</v>
      </c>
      <c r="DF464" s="104">
        <f t="shared" si="253"/>
        <v>0</v>
      </c>
      <c r="DG464" s="39" t="str">
        <f t="shared" si="248"/>
        <v/>
      </c>
      <c r="DH464" s="39" t="str">
        <f t="shared" si="249"/>
        <v/>
      </c>
      <c r="DJ464" s="98">
        <f t="shared" si="252"/>
        <v>0</v>
      </c>
      <c r="DK464" s="93" t="e">
        <f>VLOOKUP(H464,'PORT PRODUCTIVITY 1'!$A$25:$G$83,2,FALSE)</f>
        <v>#N/A</v>
      </c>
      <c r="DL464" s="97" t="str">
        <f t="shared" si="259"/>
        <v/>
      </c>
      <c r="DM464" s="97" t="str">
        <f t="shared" si="260"/>
        <v/>
      </c>
      <c r="DN464" s="97" t="str">
        <f t="shared" si="261"/>
        <v/>
      </c>
      <c r="DO464" s="97" t="str">
        <f t="shared" si="262"/>
        <v/>
      </c>
      <c r="DP464" s="94" t="e">
        <f>VLOOKUP(H464,'PORT PRODUCTIVITY 1'!$A$25:$G$83,3,FALSE)</f>
        <v>#N/A</v>
      </c>
      <c r="DQ464" s="276" t="str">
        <f t="shared" si="263"/>
        <v/>
      </c>
      <c r="DR464" s="276" t="str">
        <f t="shared" si="264"/>
        <v/>
      </c>
      <c r="DS464" s="276" t="str">
        <f t="shared" si="265"/>
        <v/>
      </c>
      <c r="DT464" s="276" t="str">
        <f t="shared" si="266"/>
        <v/>
      </c>
      <c r="DU464" s="276" t="str">
        <f t="shared" si="267"/>
        <v/>
      </c>
      <c r="DV464" s="276" t="str">
        <f t="shared" si="268"/>
        <v/>
      </c>
      <c r="DW464" s="277" t="str">
        <f t="shared" si="254"/>
        <v/>
      </c>
      <c r="DX464" s="278" t="str">
        <f t="shared" si="255"/>
        <v>0</v>
      </c>
      <c r="DY464" s="279" t="str">
        <f t="shared" si="256"/>
        <v>0</v>
      </c>
      <c r="DZ464" s="280" t="str">
        <f t="shared" si="257"/>
        <v/>
      </c>
      <c r="EA464" s="335">
        <f t="shared" si="278"/>
        <v>0</v>
      </c>
      <c r="EB464" s="335">
        <f t="shared" si="279"/>
        <v>0</v>
      </c>
      <c r="EC464" s="335">
        <f t="shared" si="280"/>
        <v>0</v>
      </c>
    </row>
    <row r="465" spans="2:133" ht="27.75" customHeight="1" thickBot="1">
      <c r="B465" s="39"/>
      <c r="C465" s="146"/>
      <c r="D465" s="57"/>
      <c r="E465" s="43"/>
      <c r="F465" s="74"/>
      <c r="G465" s="147"/>
      <c r="H465" s="39"/>
      <c r="I465" s="37"/>
      <c r="J465" s="37"/>
      <c r="K465" s="37"/>
      <c r="L465" s="37"/>
      <c r="M465" s="37"/>
      <c r="N465" s="37"/>
      <c r="O465" s="22"/>
      <c r="P465" s="22"/>
      <c r="Q465" s="42"/>
      <c r="R465" s="39"/>
      <c r="S465" s="39"/>
      <c r="T465" s="39"/>
      <c r="U465" s="321"/>
      <c r="V465" s="330"/>
      <c r="W465" s="317" t="str">
        <f t="shared" si="269"/>
        <v>0</v>
      </c>
      <c r="X465" s="101"/>
      <c r="Y465" s="40"/>
      <c r="Z465" s="41"/>
      <c r="AA465" s="40"/>
      <c r="AB465" s="40"/>
      <c r="AC465" s="40"/>
      <c r="AD465" s="40" t="str">
        <f t="shared" si="251"/>
        <v/>
      </c>
      <c r="AE465" s="186"/>
      <c r="AF465" s="106" t="str">
        <f t="shared" si="258"/>
        <v>0</v>
      </c>
      <c r="AG465" s="99">
        <f t="shared" si="246"/>
        <v>0</v>
      </c>
      <c r="AH465" s="105" t="str">
        <f t="shared" si="247"/>
        <v>0</v>
      </c>
      <c r="AI465" s="106" t="str">
        <f t="shared" si="270"/>
        <v>0</v>
      </c>
      <c r="AJ465" s="99" t="str">
        <f t="shared" si="271"/>
        <v/>
      </c>
      <c r="AK465" s="1" t="str">
        <f t="shared" si="272"/>
        <v/>
      </c>
      <c r="AL465" s="1" t="str">
        <f t="shared" si="273"/>
        <v/>
      </c>
      <c r="AM465" s="1" t="str">
        <f t="shared" si="274"/>
        <v/>
      </c>
      <c r="AN465" s="164" t="str">
        <f t="shared" si="275"/>
        <v/>
      </c>
      <c r="AO465" s="337">
        <f t="shared" si="276"/>
        <v>0</v>
      </c>
      <c r="AP465" s="259"/>
      <c r="AQ465" s="273">
        <f t="shared" si="277"/>
        <v>0</v>
      </c>
      <c r="DF465" s="104">
        <f t="shared" si="253"/>
        <v>0</v>
      </c>
      <c r="DG465" s="39" t="str">
        <f t="shared" si="248"/>
        <v/>
      </c>
      <c r="DH465" s="39" t="str">
        <f t="shared" si="249"/>
        <v/>
      </c>
      <c r="DJ465" s="98">
        <f t="shared" si="252"/>
        <v>0</v>
      </c>
      <c r="DK465" s="93" t="e">
        <f>VLOOKUP(H465,'PORT PRODUCTIVITY 1'!$A$25:$G$83,2,FALSE)</f>
        <v>#N/A</v>
      </c>
      <c r="DL465" s="97" t="str">
        <f t="shared" si="259"/>
        <v/>
      </c>
      <c r="DM465" s="97" t="str">
        <f t="shared" si="260"/>
        <v/>
      </c>
      <c r="DN465" s="97" t="str">
        <f t="shared" si="261"/>
        <v/>
      </c>
      <c r="DO465" s="97" t="str">
        <f t="shared" si="262"/>
        <v/>
      </c>
      <c r="DP465" s="94" t="e">
        <f>VLOOKUP(H465,'PORT PRODUCTIVITY 1'!$A$25:$G$83,3,FALSE)</f>
        <v>#N/A</v>
      </c>
      <c r="DQ465" s="276" t="str">
        <f t="shared" si="263"/>
        <v/>
      </c>
      <c r="DR465" s="276" t="str">
        <f t="shared" si="264"/>
        <v/>
      </c>
      <c r="DS465" s="276" t="str">
        <f t="shared" si="265"/>
        <v/>
      </c>
      <c r="DT465" s="276" t="str">
        <f t="shared" si="266"/>
        <v/>
      </c>
      <c r="DU465" s="276" t="str">
        <f t="shared" si="267"/>
        <v/>
      </c>
      <c r="DV465" s="276" t="str">
        <f t="shared" si="268"/>
        <v/>
      </c>
      <c r="DW465" s="277" t="str">
        <f t="shared" si="254"/>
        <v/>
      </c>
      <c r="DX465" s="278" t="str">
        <f t="shared" si="255"/>
        <v>0</v>
      </c>
      <c r="DY465" s="279" t="str">
        <f t="shared" si="256"/>
        <v>0</v>
      </c>
      <c r="DZ465" s="280" t="str">
        <f t="shared" si="257"/>
        <v/>
      </c>
      <c r="EA465" s="335">
        <f t="shared" si="278"/>
        <v>0</v>
      </c>
      <c r="EB465" s="335">
        <f t="shared" si="279"/>
        <v>0</v>
      </c>
      <c r="EC465" s="335">
        <f t="shared" si="280"/>
        <v>0</v>
      </c>
    </row>
    <row r="466" spans="2:133" ht="27.75" customHeight="1" thickBot="1">
      <c r="B466" s="39"/>
      <c r="C466" s="146"/>
      <c r="D466" s="57"/>
      <c r="E466" s="43"/>
      <c r="F466" s="74"/>
      <c r="G466" s="147"/>
      <c r="H466" s="39"/>
      <c r="I466" s="37"/>
      <c r="J466" s="37"/>
      <c r="K466" s="37"/>
      <c r="L466" s="37"/>
      <c r="M466" s="37"/>
      <c r="N466" s="37"/>
      <c r="O466" s="22"/>
      <c r="P466" s="22"/>
      <c r="Q466" s="42"/>
      <c r="R466" s="39"/>
      <c r="S466" s="39"/>
      <c r="T466" s="39"/>
      <c r="U466" s="321"/>
      <c r="V466" s="330"/>
      <c r="W466" s="317" t="str">
        <f t="shared" si="269"/>
        <v>0</v>
      </c>
      <c r="X466" s="101"/>
      <c r="Y466" s="40"/>
      <c r="Z466" s="41"/>
      <c r="AA466" s="40"/>
      <c r="AB466" s="40"/>
      <c r="AC466" s="40"/>
      <c r="AD466" s="40" t="str">
        <f t="shared" si="251"/>
        <v/>
      </c>
      <c r="AE466" s="186"/>
      <c r="AF466" s="106" t="str">
        <f t="shared" si="258"/>
        <v>0</v>
      </c>
      <c r="AG466" s="99">
        <f t="shared" si="246"/>
        <v>0</v>
      </c>
      <c r="AH466" s="105" t="str">
        <f t="shared" si="247"/>
        <v>0</v>
      </c>
      <c r="AI466" s="106" t="str">
        <f t="shared" si="270"/>
        <v>0</v>
      </c>
      <c r="AJ466" s="99" t="str">
        <f t="shared" si="271"/>
        <v/>
      </c>
      <c r="AK466" s="1" t="str">
        <f t="shared" si="272"/>
        <v/>
      </c>
      <c r="AL466" s="1" t="str">
        <f t="shared" si="273"/>
        <v/>
      </c>
      <c r="AM466" s="1" t="str">
        <f t="shared" si="274"/>
        <v/>
      </c>
      <c r="AN466" s="164" t="str">
        <f t="shared" si="275"/>
        <v/>
      </c>
      <c r="AO466" s="337">
        <f t="shared" si="276"/>
        <v>0</v>
      </c>
      <c r="AP466" s="259"/>
      <c r="AQ466" s="273">
        <f t="shared" si="277"/>
        <v>0</v>
      </c>
      <c r="DF466" s="104">
        <f t="shared" si="253"/>
        <v>0</v>
      </c>
      <c r="DG466" s="39" t="str">
        <f t="shared" si="248"/>
        <v/>
      </c>
      <c r="DH466" s="39" t="str">
        <f t="shared" si="249"/>
        <v/>
      </c>
      <c r="DJ466" s="98">
        <f t="shared" si="252"/>
        <v>0</v>
      </c>
      <c r="DK466" s="93" t="e">
        <f>VLOOKUP(H466,'PORT PRODUCTIVITY 1'!$A$25:$G$83,2,FALSE)</f>
        <v>#N/A</v>
      </c>
      <c r="DL466" s="97" t="str">
        <f t="shared" si="259"/>
        <v/>
      </c>
      <c r="DM466" s="97" t="str">
        <f t="shared" si="260"/>
        <v/>
      </c>
      <c r="DN466" s="97" t="str">
        <f t="shared" si="261"/>
        <v/>
      </c>
      <c r="DO466" s="97" t="str">
        <f t="shared" si="262"/>
        <v/>
      </c>
      <c r="DP466" s="94" t="e">
        <f>VLOOKUP(H466,'PORT PRODUCTIVITY 1'!$A$25:$G$83,3,FALSE)</f>
        <v>#N/A</v>
      </c>
      <c r="DQ466" s="276" t="str">
        <f t="shared" si="263"/>
        <v/>
      </c>
      <c r="DR466" s="276" t="str">
        <f t="shared" si="264"/>
        <v/>
      </c>
      <c r="DS466" s="276" t="str">
        <f t="shared" si="265"/>
        <v/>
      </c>
      <c r="DT466" s="276" t="str">
        <f t="shared" si="266"/>
        <v/>
      </c>
      <c r="DU466" s="276" t="str">
        <f t="shared" si="267"/>
        <v/>
      </c>
      <c r="DV466" s="276" t="str">
        <f t="shared" si="268"/>
        <v/>
      </c>
      <c r="DW466" s="277" t="str">
        <f t="shared" si="254"/>
        <v/>
      </c>
      <c r="DX466" s="278" t="str">
        <f t="shared" si="255"/>
        <v>0</v>
      </c>
      <c r="DY466" s="279" t="str">
        <f t="shared" si="256"/>
        <v>0</v>
      </c>
      <c r="DZ466" s="280" t="str">
        <f t="shared" si="257"/>
        <v/>
      </c>
      <c r="EA466" s="335">
        <f t="shared" si="278"/>
        <v>0</v>
      </c>
      <c r="EB466" s="335">
        <f t="shared" si="279"/>
        <v>0</v>
      </c>
      <c r="EC466" s="335">
        <f t="shared" si="280"/>
        <v>0</v>
      </c>
    </row>
    <row r="467" spans="2:133" ht="27.75" customHeight="1" thickBot="1">
      <c r="B467" s="39"/>
      <c r="C467" s="146"/>
      <c r="D467" s="57"/>
      <c r="E467" s="43"/>
      <c r="F467" s="74"/>
      <c r="G467" s="147"/>
      <c r="H467" s="39"/>
      <c r="I467" s="37"/>
      <c r="J467" s="37"/>
      <c r="K467" s="37"/>
      <c r="L467" s="37"/>
      <c r="M467" s="37"/>
      <c r="N467" s="37"/>
      <c r="O467" s="22"/>
      <c r="P467" s="22"/>
      <c r="Q467" s="42"/>
      <c r="R467" s="39"/>
      <c r="S467" s="39"/>
      <c r="T467" s="39"/>
      <c r="U467" s="321"/>
      <c r="V467" s="330"/>
      <c r="W467" s="317" t="str">
        <f t="shared" si="269"/>
        <v>0</v>
      </c>
      <c r="X467" s="101"/>
      <c r="Y467" s="40"/>
      <c r="Z467" s="41"/>
      <c r="AA467" s="40"/>
      <c r="AB467" s="40"/>
      <c r="AC467" s="40"/>
      <c r="AD467" s="40" t="str">
        <f t="shared" si="251"/>
        <v/>
      </c>
      <c r="AE467" s="186"/>
      <c r="AF467" s="106" t="str">
        <f t="shared" si="258"/>
        <v>0</v>
      </c>
      <c r="AG467" s="99">
        <f t="shared" si="246"/>
        <v>0</v>
      </c>
      <c r="AH467" s="105" t="str">
        <f t="shared" si="247"/>
        <v>0</v>
      </c>
      <c r="AI467" s="106" t="str">
        <f t="shared" si="270"/>
        <v>0</v>
      </c>
      <c r="AJ467" s="99" t="str">
        <f t="shared" si="271"/>
        <v/>
      </c>
      <c r="AK467" s="1" t="str">
        <f t="shared" si="272"/>
        <v/>
      </c>
      <c r="AL467" s="1" t="str">
        <f t="shared" si="273"/>
        <v/>
      </c>
      <c r="AM467" s="1" t="str">
        <f t="shared" si="274"/>
        <v/>
      </c>
      <c r="AN467" s="164" t="str">
        <f t="shared" si="275"/>
        <v/>
      </c>
      <c r="AO467" s="337">
        <f t="shared" si="276"/>
        <v>0</v>
      </c>
      <c r="AP467" s="259"/>
      <c r="AQ467" s="273">
        <f t="shared" si="277"/>
        <v>0</v>
      </c>
      <c r="DF467" s="104">
        <f t="shared" si="253"/>
        <v>0</v>
      </c>
      <c r="DG467" s="39" t="str">
        <f t="shared" si="248"/>
        <v/>
      </c>
      <c r="DH467" s="39" t="str">
        <f t="shared" si="249"/>
        <v/>
      </c>
      <c r="DJ467" s="98">
        <f t="shared" si="252"/>
        <v>0</v>
      </c>
      <c r="DK467" s="93" t="e">
        <f>VLOOKUP(H467,'PORT PRODUCTIVITY 1'!$A$25:$G$83,2,FALSE)</f>
        <v>#N/A</v>
      </c>
      <c r="DL467" s="97" t="str">
        <f t="shared" si="259"/>
        <v/>
      </c>
      <c r="DM467" s="97" t="str">
        <f t="shared" si="260"/>
        <v/>
      </c>
      <c r="DN467" s="97" t="str">
        <f t="shared" si="261"/>
        <v/>
      </c>
      <c r="DO467" s="97" t="str">
        <f t="shared" si="262"/>
        <v/>
      </c>
      <c r="DP467" s="94" t="e">
        <f>VLOOKUP(H467,'PORT PRODUCTIVITY 1'!$A$25:$G$83,3,FALSE)</f>
        <v>#N/A</v>
      </c>
      <c r="DQ467" s="276" t="str">
        <f t="shared" si="263"/>
        <v/>
      </c>
      <c r="DR467" s="276" t="str">
        <f t="shared" si="264"/>
        <v/>
      </c>
      <c r="DS467" s="276" t="str">
        <f t="shared" si="265"/>
        <v/>
      </c>
      <c r="DT467" s="276" t="str">
        <f t="shared" si="266"/>
        <v/>
      </c>
      <c r="DU467" s="276" t="str">
        <f t="shared" si="267"/>
        <v/>
      </c>
      <c r="DV467" s="276" t="str">
        <f t="shared" si="268"/>
        <v/>
      </c>
      <c r="DW467" s="277" t="str">
        <f t="shared" si="254"/>
        <v/>
      </c>
      <c r="DX467" s="278" t="str">
        <f t="shared" si="255"/>
        <v>0</v>
      </c>
      <c r="DY467" s="279" t="str">
        <f t="shared" si="256"/>
        <v>0</v>
      </c>
      <c r="DZ467" s="280" t="str">
        <f t="shared" si="257"/>
        <v/>
      </c>
      <c r="EA467" s="335">
        <f t="shared" si="278"/>
        <v>0</v>
      </c>
      <c r="EB467" s="335">
        <f t="shared" si="279"/>
        <v>0</v>
      </c>
      <c r="EC467" s="335">
        <f t="shared" si="280"/>
        <v>0</v>
      </c>
    </row>
    <row r="468" spans="2:133" ht="27.75" customHeight="1" thickBot="1">
      <c r="B468" s="39"/>
      <c r="C468" s="146"/>
      <c r="D468" s="57"/>
      <c r="E468" s="43"/>
      <c r="F468" s="74"/>
      <c r="G468" s="147"/>
      <c r="H468" s="39"/>
      <c r="I468" s="37"/>
      <c r="J468" s="37"/>
      <c r="K468" s="37"/>
      <c r="L468" s="37"/>
      <c r="M468" s="37"/>
      <c r="N468" s="37"/>
      <c r="O468" s="22"/>
      <c r="P468" s="22"/>
      <c r="Q468" s="42"/>
      <c r="R468" s="39"/>
      <c r="S468" s="39"/>
      <c r="T468" s="39"/>
      <c r="U468" s="321"/>
      <c r="V468" s="330"/>
      <c r="W468" s="317" t="str">
        <f t="shared" si="269"/>
        <v>0</v>
      </c>
      <c r="X468" s="101"/>
      <c r="Y468" s="40"/>
      <c r="Z468" s="41"/>
      <c r="AA468" s="40"/>
      <c r="AB468" s="40"/>
      <c r="AC468" s="40"/>
      <c r="AD468" s="40" t="str">
        <f t="shared" si="251"/>
        <v/>
      </c>
      <c r="AE468" s="186"/>
      <c r="AF468" s="106" t="str">
        <f t="shared" si="258"/>
        <v>0</v>
      </c>
      <c r="AG468" s="99">
        <f t="shared" ref="AG468:AG531" si="281">SUM(S468:V468)+SUM(X468:AC468)+AE468</f>
        <v>0</v>
      </c>
      <c r="AH468" s="105" t="str">
        <f t="shared" ref="AH468:AH531" si="282">IF(DF468=2,DZ468,"0")</f>
        <v>0</v>
      </c>
      <c r="AI468" s="106" t="str">
        <f t="shared" si="270"/>
        <v>0</v>
      </c>
      <c r="AJ468" s="99" t="str">
        <f t="shared" si="271"/>
        <v/>
      </c>
      <c r="AK468" s="1" t="str">
        <f t="shared" si="272"/>
        <v/>
      </c>
      <c r="AL468" s="1" t="str">
        <f t="shared" si="273"/>
        <v/>
      </c>
      <c r="AM468" s="1" t="str">
        <f t="shared" si="274"/>
        <v/>
      </c>
      <c r="AN468" s="164" t="str">
        <f t="shared" si="275"/>
        <v/>
      </c>
      <c r="AO468" s="337">
        <f t="shared" si="276"/>
        <v>0</v>
      </c>
      <c r="AP468" s="259"/>
      <c r="AQ468" s="273">
        <f t="shared" si="277"/>
        <v>0</v>
      </c>
      <c r="DF468" s="104">
        <f t="shared" si="253"/>
        <v>0</v>
      </c>
      <c r="DG468" s="39" t="str">
        <f t="shared" ref="DG468:DG531" si="283">IF(SUM(S468:V468)&lt;1,"",1)</f>
        <v/>
      </c>
      <c r="DH468" s="39" t="str">
        <f t="shared" ref="DH468:DH531" si="284">IF(SUM(X468:AC468)&lt;1,"",1)</f>
        <v/>
      </c>
      <c r="DJ468" s="98">
        <f t="shared" si="252"/>
        <v>0</v>
      </c>
      <c r="DK468" s="93" t="e">
        <f>VLOOKUP(H468,'PORT PRODUCTIVITY 1'!$A$25:$G$83,2,FALSE)</f>
        <v>#N/A</v>
      </c>
      <c r="DL468" s="97" t="str">
        <f t="shared" si="259"/>
        <v/>
      </c>
      <c r="DM468" s="97" t="str">
        <f t="shared" si="260"/>
        <v/>
      </c>
      <c r="DN468" s="97" t="str">
        <f t="shared" si="261"/>
        <v/>
      </c>
      <c r="DO468" s="97" t="str">
        <f t="shared" si="262"/>
        <v/>
      </c>
      <c r="DP468" s="94" t="e">
        <f>VLOOKUP(H468,'PORT PRODUCTIVITY 1'!$A$25:$G$83,3,FALSE)</f>
        <v>#N/A</v>
      </c>
      <c r="DQ468" s="276" t="str">
        <f t="shared" si="263"/>
        <v/>
      </c>
      <c r="DR468" s="276" t="str">
        <f t="shared" si="264"/>
        <v/>
      </c>
      <c r="DS468" s="276" t="str">
        <f t="shared" si="265"/>
        <v/>
      </c>
      <c r="DT468" s="276" t="str">
        <f t="shared" si="266"/>
        <v/>
      </c>
      <c r="DU468" s="276" t="str">
        <f t="shared" si="267"/>
        <v/>
      </c>
      <c r="DV468" s="276" t="str">
        <f t="shared" si="268"/>
        <v/>
      </c>
      <c r="DW468" s="277" t="str">
        <f t="shared" si="254"/>
        <v/>
      </c>
      <c r="DX468" s="278" t="str">
        <f t="shared" si="255"/>
        <v>0</v>
      </c>
      <c r="DY468" s="279" t="str">
        <f t="shared" si="256"/>
        <v>0</v>
      </c>
      <c r="DZ468" s="280" t="str">
        <f t="shared" si="257"/>
        <v/>
      </c>
      <c r="EA468" s="335">
        <f t="shared" si="278"/>
        <v>0</v>
      </c>
      <c r="EB468" s="335">
        <f t="shared" si="279"/>
        <v>0</v>
      </c>
      <c r="EC468" s="335">
        <f t="shared" si="280"/>
        <v>0</v>
      </c>
    </row>
    <row r="469" spans="2:133" ht="27.75" customHeight="1" thickBot="1">
      <c r="B469" s="39"/>
      <c r="C469" s="146"/>
      <c r="D469" s="57"/>
      <c r="E469" s="43"/>
      <c r="F469" s="74"/>
      <c r="G469" s="147"/>
      <c r="H469" s="39"/>
      <c r="I469" s="37"/>
      <c r="J469" s="37"/>
      <c r="K469" s="38"/>
      <c r="L469" s="38"/>
      <c r="M469" s="39"/>
      <c r="N469" s="39"/>
      <c r="O469" s="22"/>
      <c r="P469" s="22"/>
      <c r="Q469" s="42"/>
      <c r="R469" s="39"/>
      <c r="S469" s="39"/>
      <c r="T469" s="100"/>
      <c r="U469" s="321"/>
      <c r="V469" s="330"/>
      <c r="W469" s="317" t="str">
        <f t="shared" si="269"/>
        <v>0</v>
      </c>
      <c r="X469" s="101"/>
      <c r="Y469" s="40"/>
      <c r="Z469" s="41"/>
      <c r="AA469" s="40"/>
      <c r="AB469" s="40"/>
      <c r="AC469" s="40"/>
      <c r="AD469" s="40" t="str">
        <f t="shared" si="251"/>
        <v/>
      </c>
      <c r="AE469" s="186"/>
      <c r="AF469" s="106" t="str">
        <f t="shared" si="258"/>
        <v>0</v>
      </c>
      <c r="AG469" s="99">
        <f t="shared" si="281"/>
        <v>0</v>
      </c>
      <c r="AH469" s="105" t="str">
        <f t="shared" si="282"/>
        <v>0</v>
      </c>
      <c r="AI469" s="106" t="str">
        <f t="shared" si="270"/>
        <v>0</v>
      </c>
      <c r="AJ469" s="99" t="str">
        <f t="shared" si="271"/>
        <v/>
      </c>
      <c r="AK469" s="1" t="str">
        <f t="shared" si="272"/>
        <v/>
      </c>
      <c r="AL469" s="1" t="str">
        <f t="shared" si="273"/>
        <v/>
      </c>
      <c r="AM469" s="1" t="str">
        <f t="shared" si="274"/>
        <v/>
      </c>
      <c r="AN469" s="164" t="str">
        <f t="shared" si="275"/>
        <v/>
      </c>
      <c r="AO469" s="337">
        <f t="shared" si="276"/>
        <v>0</v>
      </c>
      <c r="AP469" s="259"/>
      <c r="AQ469" s="273">
        <f t="shared" si="277"/>
        <v>0</v>
      </c>
      <c r="DF469" s="104">
        <f t="shared" si="253"/>
        <v>0</v>
      </c>
      <c r="DG469" s="39" t="str">
        <f t="shared" si="283"/>
        <v/>
      </c>
      <c r="DH469" s="39" t="str">
        <f t="shared" si="284"/>
        <v/>
      </c>
      <c r="DJ469" s="98">
        <f t="shared" si="252"/>
        <v>0</v>
      </c>
      <c r="DK469" s="93" t="e">
        <f>VLOOKUP(H469,'PORT PRODUCTIVITY 1'!$A$25:$G$83,2,FALSE)</f>
        <v>#N/A</v>
      </c>
      <c r="DL469" s="97" t="str">
        <f t="shared" si="259"/>
        <v/>
      </c>
      <c r="DM469" s="97" t="str">
        <f t="shared" si="260"/>
        <v/>
      </c>
      <c r="DN469" s="97" t="str">
        <f t="shared" si="261"/>
        <v/>
      </c>
      <c r="DO469" s="97" t="str">
        <f t="shared" si="262"/>
        <v/>
      </c>
      <c r="DP469" s="94" t="e">
        <f>VLOOKUP(H469,'PORT PRODUCTIVITY 1'!$A$25:$G$83,3,FALSE)</f>
        <v>#N/A</v>
      </c>
      <c r="DQ469" s="276" t="str">
        <f t="shared" si="263"/>
        <v/>
      </c>
      <c r="DR469" s="276" t="str">
        <f t="shared" si="264"/>
        <v/>
      </c>
      <c r="DS469" s="276" t="str">
        <f t="shared" si="265"/>
        <v/>
      </c>
      <c r="DT469" s="276" t="str">
        <f t="shared" si="266"/>
        <v/>
      </c>
      <c r="DU469" s="276" t="str">
        <f t="shared" si="267"/>
        <v/>
      </c>
      <c r="DV469" s="276" t="str">
        <f t="shared" si="268"/>
        <v/>
      </c>
      <c r="DW469" s="277" t="str">
        <f t="shared" si="254"/>
        <v/>
      </c>
      <c r="DX469" s="278" t="str">
        <f t="shared" si="255"/>
        <v>0</v>
      </c>
      <c r="DY469" s="279" t="str">
        <f t="shared" si="256"/>
        <v>0</v>
      </c>
      <c r="DZ469" s="280" t="str">
        <f t="shared" si="257"/>
        <v/>
      </c>
      <c r="EA469" s="335">
        <f t="shared" si="278"/>
        <v>0</v>
      </c>
      <c r="EB469" s="335">
        <f t="shared" si="279"/>
        <v>0</v>
      </c>
      <c r="EC469" s="335">
        <f t="shared" si="280"/>
        <v>0</v>
      </c>
    </row>
    <row r="470" spans="2:133" ht="27.75" customHeight="1" thickBot="1">
      <c r="B470" s="39"/>
      <c r="C470" s="146"/>
      <c r="D470" s="57"/>
      <c r="E470" s="43"/>
      <c r="F470" s="74"/>
      <c r="G470" s="147"/>
      <c r="H470" s="39"/>
      <c r="I470" s="37"/>
      <c r="J470" s="37"/>
      <c r="K470" s="38"/>
      <c r="L470" s="38"/>
      <c r="M470" s="39"/>
      <c r="N470" s="39"/>
      <c r="O470" s="22"/>
      <c r="P470" s="22"/>
      <c r="Q470" s="42"/>
      <c r="R470" s="39"/>
      <c r="S470" s="39"/>
      <c r="T470" s="100"/>
      <c r="U470" s="321"/>
      <c r="V470" s="330"/>
      <c r="W470" s="317" t="str">
        <f t="shared" si="269"/>
        <v>0</v>
      </c>
      <c r="X470" s="101"/>
      <c r="Y470" s="40"/>
      <c r="Z470" s="41"/>
      <c r="AA470" s="40"/>
      <c r="AB470" s="40"/>
      <c r="AC470" s="40"/>
      <c r="AD470" s="40" t="str">
        <f t="shared" si="251"/>
        <v/>
      </c>
      <c r="AE470" s="186"/>
      <c r="AF470" s="106" t="str">
        <f t="shared" si="258"/>
        <v>0</v>
      </c>
      <c r="AG470" s="99">
        <f t="shared" si="281"/>
        <v>0</v>
      </c>
      <c r="AH470" s="105" t="str">
        <f t="shared" si="282"/>
        <v>0</v>
      </c>
      <c r="AI470" s="106" t="str">
        <f t="shared" si="270"/>
        <v>0</v>
      </c>
      <c r="AJ470" s="99" t="str">
        <f t="shared" si="271"/>
        <v/>
      </c>
      <c r="AK470" s="1" t="str">
        <f t="shared" si="272"/>
        <v/>
      </c>
      <c r="AL470" s="1" t="str">
        <f t="shared" si="273"/>
        <v/>
      </c>
      <c r="AM470" s="1" t="str">
        <f t="shared" si="274"/>
        <v/>
      </c>
      <c r="AN470" s="164" t="str">
        <f t="shared" si="275"/>
        <v/>
      </c>
      <c r="AO470" s="337">
        <f t="shared" si="276"/>
        <v>0</v>
      </c>
      <c r="AP470" s="259"/>
      <c r="AQ470" s="273">
        <f t="shared" si="277"/>
        <v>0</v>
      </c>
      <c r="DF470" s="104">
        <f t="shared" si="253"/>
        <v>0</v>
      </c>
      <c r="DG470" s="39" t="str">
        <f t="shared" si="283"/>
        <v/>
      </c>
      <c r="DH470" s="39" t="str">
        <f t="shared" si="284"/>
        <v/>
      </c>
      <c r="DJ470" s="98">
        <f t="shared" si="252"/>
        <v>0</v>
      </c>
      <c r="DK470" s="93" t="e">
        <f>VLOOKUP(H470,'PORT PRODUCTIVITY 1'!$A$25:$G$83,2,FALSE)</f>
        <v>#N/A</v>
      </c>
      <c r="DL470" s="97" t="str">
        <f t="shared" si="259"/>
        <v/>
      </c>
      <c r="DM470" s="97" t="str">
        <f t="shared" si="260"/>
        <v/>
      </c>
      <c r="DN470" s="97" t="str">
        <f t="shared" si="261"/>
        <v/>
      </c>
      <c r="DO470" s="97" t="str">
        <f t="shared" si="262"/>
        <v/>
      </c>
      <c r="DP470" s="94" t="e">
        <f>VLOOKUP(H470,'PORT PRODUCTIVITY 1'!$A$25:$G$83,3,FALSE)</f>
        <v>#N/A</v>
      </c>
      <c r="DQ470" s="276" t="str">
        <f t="shared" si="263"/>
        <v/>
      </c>
      <c r="DR470" s="276" t="str">
        <f t="shared" si="264"/>
        <v/>
      </c>
      <c r="DS470" s="276" t="str">
        <f t="shared" si="265"/>
        <v/>
      </c>
      <c r="DT470" s="276" t="str">
        <f t="shared" si="266"/>
        <v/>
      </c>
      <c r="DU470" s="276" t="str">
        <f t="shared" si="267"/>
        <v/>
      </c>
      <c r="DV470" s="276" t="str">
        <f t="shared" si="268"/>
        <v/>
      </c>
      <c r="DW470" s="277" t="str">
        <f t="shared" si="254"/>
        <v/>
      </c>
      <c r="DX470" s="278" t="str">
        <f t="shared" si="255"/>
        <v>0</v>
      </c>
      <c r="DY470" s="279" t="str">
        <f t="shared" si="256"/>
        <v>0</v>
      </c>
      <c r="DZ470" s="280" t="str">
        <f t="shared" si="257"/>
        <v/>
      </c>
      <c r="EA470" s="335">
        <f t="shared" si="278"/>
        <v>0</v>
      </c>
      <c r="EB470" s="335">
        <f t="shared" si="279"/>
        <v>0</v>
      </c>
      <c r="EC470" s="335">
        <f t="shared" si="280"/>
        <v>0</v>
      </c>
    </row>
    <row r="471" spans="2:133" ht="27.75" customHeight="1" thickBot="1">
      <c r="B471" s="39"/>
      <c r="C471" s="146"/>
      <c r="D471" s="57"/>
      <c r="E471" s="43"/>
      <c r="F471" s="74"/>
      <c r="G471" s="147"/>
      <c r="H471" s="39"/>
      <c r="I471" s="37"/>
      <c r="J471" s="37"/>
      <c r="K471" s="38"/>
      <c r="L471" s="38"/>
      <c r="M471" s="39"/>
      <c r="N471" s="39"/>
      <c r="O471" s="22"/>
      <c r="P471" s="22"/>
      <c r="Q471" s="42"/>
      <c r="R471" s="39"/>
      <c r="S471" s="39"/>
      <c r="T471" s="100"/>
      <c r="U471" s="321"/>
      <c r="V471" s="330"/>
      <c r="W471" s="317" t="str">
        <f t="shared" si="269"/>
        <v>0</v>
      </c>
      <c r="X471" s="101"/>
      <c r="Y471" s="40"/>
      <c r="Z471" s="41"/>
      <c r="AA471" s="40"/>
      <c r="AB471" s="40"/>
      <c r="AC471" s="40"/>
      <c r="AD471" s="40" t="str">
        <f t="shared" si="251"/>
        <v/>
      </c>
      <c r="AE471" s="186"/>
      <c r="AF471" s="106" t="str">
        <f t="shared" si="258"/>
        <v>0</v>
      </c>
      <c r="AG471" s="99">
        <f t="shared" si="281"/>
        <v>0</v>
      </c>
      <c r="AH471" s="105" t="str">
        <f t="shared" si="282"/>
        <v>0</v>
      </c>
      <c r="AI471" s="106" t="str">
        <f t="shared" si="270"/>
        <v>0</v>
      </c>
      <c r="AJ471" s="99" t="str">
        <f t="shared" si="271"/>
        <v/>
      </c>
      <c r="AK471" s="1" t="str">
        <f t="shared" si="272"/>
        <v/>
      </c>
      <c r="AL471" s="1" t="str">
        <f t="shared" si="273"/>
        <v/>
      </c>
      <c r="AM471" s="1" t="str">
        <f t="shared" si="274"/>
        <v/>
      </c>
      <c r="AN471" s="164" t="str">
        <f t="shared" si="275"/>
        <v/>
      </c>
      <c r="AO471" s="337">
        <f t="shared" si="276"/>
        <v>0</v>
      </c>
      <c r="AP471" s="259"/>
      <c r="AQ471" s="273">
        <f t="shared" si="277"/>
        <v>0</v>
      </c>
      <c r="DF471" s="104">
        <f t="shared" si="253"/>
        <v>0</v>
      </c>
      <c r="DG471" s="39" t="str">
        <f t="shared" si="283"/>
        <v/>
      </c>
      <c r="DH471" s="39" t="str">
        <f t="shared" si="284"/>
        <v/>
      </c>
      <c r="DJ471" s="98">
        <f t="shared" si="252"/>
        <v>0</v>
      </c>
      <c r="DK471" s="93" t="e">
        <f>VLOOKUP(H471,'PORT PRODUCTIVITY 1'!$A$25:$G$83,2,FALSE)</f>
        <v>#N/A</v>
      </c>
      <c r="DL471" s="97" t="str">
        <f t="shared" si="259"/>
        <v/>
      </c>
      <c r="DM471" s="97" t="str">
        <f t="shared" si="260"/>
        <v/>
      </c>
      <c r="DN471" s="97" t="str">
        <f t="shared" si="261"/>
        <v/>
      </c>
      <c r="DO471" s="97" t="str">
        <f t="shared" si="262"/>
        <v/>
      </c>
      <c r="DP471" s="94" t="e">
        <f>VLOOKUP(H471,'PORT PRODUCTIVITY 1'!$A$25:$G$83,3,FALSE)</f>
        <v>#N/A</v>
      </c>
      <c r="DQ471" s="276" t="str">
        <f t="shared" si="263"/>
        <v/>
      </c>
      <c r="DR471" s="276" t="str">
        <f t="shared" si="264"/>
        <v/>
      </c>
      <c r="DS471" s="276" t="str">
        <f t="shared" si="265"/>
        <v/>
      </c>
      <c r="DT471" s="276" t="str">
        <f t="shared" si="266"/>
        <v/>
      </c>
      <c r="DU471" s="276" t="str">
        <f t="shared" si="267"/>
        <v/>
      </c>
      <c r="DV471" s="276" t="str">
        <f t="shared" si="268"/>
        <v/>
      </c>
      <c r="DW471" s="277" t="str">
        <f t="shared" si="254"/>
        <v/>
      </c>
      <c r="DX471" s="278" t="str">
        <f t="shared" si="255"/>
        <v>0</v>
      </c>
      <c r="DY471" s="279" t="str">
        <f t="shared" si="256"/>
        <v>0</v>
      </c>
      <c r="DZ471" s="280" t="str">
        <f t="shared" si="257"/>
        <v/>
      </c>
      <c r="EA471" s="335">
        <f t="shared" si="278"/>
        <v>0</v>
      </c>
      <c r="EB471" s="335">
        <f t="shared" si="279"/>
        <v>0</v>
      </c>
      <c r="EC471" s="335">
        <f t="shared" si="280"/>
        <v>0</v>
      </c>
    </row>
    <row r="472" spans="2:133" ht="27.75" customHeight="1" thickBot="1">
      <c r="B472" s="39"/>
      <c r="C472" s="146"/>
      <c r="D472" s="57"/>
      <c r="E472" s="43"/>
      <c r="F472" s="59"/>
      <c r="G472" s="147"/>
      <c r="H472" s="39"/>
      <c r="I472" s="37"/>
      <c r="J472" s="37"/>
      <c r="K472" s="38"/>
      <c r="L472" s="38"/>
      <c r="M472" s="39"/>
      <c r="N472" s="39"/>
      <c r="O472" s="22"/>
      <c r="P472" s="22"/>
      <c r="Q472" s="42"/>
      <c r="R472" s="39"/>
      <c r="S472" s="39"/>
      <c r="T472" s="100"/>
      <c r="U472" s="321"/>
      <c r="V472" s="330"/>
      <c r="W472" s="317" t="str">
        <f t="shared" si="269"/>
        <v>0</v>
      </c>
      <c r="X472" s="101"/>
      <c r="Y472" s="40"/>
      <c r="Z472" s="41"/>
      <c r="AA472" s="40"/>
      <c r="AB472" s="40"/>
      <c r="AC472" s="40"/>
      <c r="AD472" s="40" t="str">
        <f t="shared" si="251"/>
        <v/>
      </c>
      <c r="AE472" s="186"/>
      <c r="AF472" s="106" t="str">
        <f t="shared" si="258"/>
        <v>0</v>
      </c>
      <c r="AG472" s="99">
        <f t="shared" si="281"/>
        <v>0</v>
      </c>
      <c r="AH472" s="105" t="str">
        <f t="shared" si="282"/>
        <v>0</v>
      </c>
      <c r="AI472" s="106" t="str">
        <f t="shared" si="270"/>
        <v>0</v>
      </c>
      <c r="AJ472" s="99" t="str">
        <f t="shared" si="271"/>
        <v/>
      </c>
      <c r="AK472" s="1" t="str">
        <f t="shared" si="272"/>
        <v/>
      </c>
      <c r="AL472" s="1" t="str">
        <f t="shared" si="273"/>
        <v/>
      </c>
      <c r="AM472" s="1" t="str">
        <f t="shared" si="274"/>
        <v/>
      </c>
      <c r="AN472" s="164" t="str">
        <f t="shared" si="275"/>
        <v/>
      </c>
      <c r="AO472" s="337">
        <f t="shared" si="276"/>
        <v>0</v>
      </c>
      <c r="AP472" s="259"/>
      <c r="AQ472" s="273">
        <f t="shared" si="277"/>
        <v>0</v>
      </c>
      <c r="DF472" s="104">
        <f t="shared" si="253"/>
        <v>0</v>
      </c>
      <c r="DG472" s="39" t="str">
        <f t="shared" si="283"/>
        <v/>
      </c>
      <c r="DH472" s="39" t="str">
        <f t="shared" si="284"/>
        <v/>
      </c>
      <c r="DJ472" s="98">
        <f t="shared" si="252"/>
        <v>0</v>
      </c>
      <c r="DK472" s="93" t="e">
        <f>VLOOKUP(H472,'PORT PRODUCTIVITY 1'!$A$25:$G$83,2,FALSE)</f>
        <v>#N/A</v>
      </c>
      <c r="DL472" s="97" t="str">
        <f t="shared" si="259"/>
        <v/>
      </c>
      <c r="DM472" s="97" t="str">
        <f t="shared" si="260"/>
        <v/>
      </c>
      <c r="DN472" s="97" t="str">
        <f t="shared" si="261"/>
        <v/>
      </c>
      <c r="DO472" s="97" t="str">
        <f t="shared" si="262"/>
        <v/>
      </c>
      <c r="DP472" s="94" t="e">
        <f>VLOOKUP(H472,'PORT PRODUCTIVITY 1'!$A$25:$G$83,3,FALSE)</f>
        <v>#N/A</v>
      </c>
      <c r="DQ472" s="276" t="str">
        <f t="shared" si="263"/>
        <v/>
      </c>
      <c r="DR472" s="276" t="str">
        <f t="shared" si="264"/>
        <v/>
      </c>
      <c r="DS472" s="276" t="str">
        <f t="shared" si="265"/>
        <v/>
      </c>
      <c r="DT472" s="276" t="str">
        <f t="shared" si="266"/>
        <v/>
      </c>
      <c r="DU472" s="276" t="str">
        <f t="shared" si="267"/>
        <v/>
      </c>
      <c r="DV472" s="276" t="str">
        <f t="shared" si="268"/>
        <v/>
      </c>
      <c r="DW472" s="277" t="str">
        <f t="shared" si="254"/>
        <v/>
      </c>
      <c r="DX472" s="278" t="str">
        <f t="shared" si="255"/>
        <v>0</v>
      </c>
      <c r="DY472" s="279" t="str">
        <f t="shared" si="256"/>
        <v>0</v>
      </c>
      <c r="DZ472" s="280" t="str">
        <f t="shared" si="257"/>
        <v/>
      </c>
      <c r="EA472" s="335">
        <f t="shared" si="278"/>
        <v>0</v>
      </c>
      <c r="EB472" s="335">
        <f t="shared" si="279"/>
        <v>0</v>
      </c>
      <c r="EC472" s="335">
        <f t="shared" si="280"/>
        <v>0</v>
      </c>
    </row>
    <row r="473" spans="2:133" ht="27.75" customHeight="1" thickBot="1">
      <c r="B473" s="39"/>
      <c r="C473" s="146"/>
      <c r="D473" s="57"/>
      <c r="E473" s="43"/>
      <c r="F473" s="78"/>
      <c r="G473" s="147"/>
      <c r="H473" s="39"/>
      <c r="I473" s="37"/>
      <c r="J473" s="37"/>
      <c r="K473" s="38"/>
      <c r="L473" s="38"/>
      <c r="M473" s="39"/>
      <c r="N473" s="39"/>
      <c r="O473" s="22"/>
      <c r="P473" s="22"/>
      <c r="Q473" s="42"/>
      <c r="R473" s="39"/>
      <c r="S473" s="39"/>
      <c r="T473" s="100"/>
      <c r="U473" s="321"/>
      <c r="V473" s="330"/>
      <c r="W473" s="317" t="str">
        <f t="shared" si="269"/>
        <v>0</v>
      </c>
      <c r="X473" s="101"/>
      <c r="Y473" s="40"/>
      <c r="Z473" s="41"/>
      <c r="AA473" s="40"/>
      <c r="AB473" s="40"/>
      <c r="AC473" s="40"/>
      <c r="AD473" s="40" t="str">
        <f t="shared" si="251"/>
        <v/>
      </c>
      <c r="AE473" s="186"/>
      <c r="AF473" s="106" t="str">
        <f t="shared" si="258"/>
        <v>0</v>
      </c>
      <c r="AG473" s="99">
        <f t="shared" si="281"/>
        <v>0</v>
      </c>
      <c r="AH473" s="105" t="str">
        <f t="shared" si="282"/>
        <v>0</v>
      </c>
      <c r="AI473" s="106" t="str">
        <f t="shared" si="270"/>
        <v>0</v>
      </c>
      <c r="AJ473" s="99" t="str">
        <f t="shared" si="271"/>
        <v/>
      </c>
      <c r="AK473" s="1" t="str">
        <f t="shared" si="272"/>
        <v/>
      </c>
      <c r="AL473" s="1" t="str">
        <f t="shared" si="273"/>
        <v/>
      </c>
      <c r="AM473" s="1" t="str">
        <f t="shared" si="274"/>
        <v/>
      </c>
      <c r="AN473" s="164" t="str">
        <f t="shared" si="275"/>
        <v/>
      </c>
      <c r="AO473" s="337">
        <f t="shared" si="276"/>
        <v>0</v>
      </c>
      <c r="AP473" s="259"/>
      <c r="AQ473" s="273">
        <f t="shared" si="277"/>
        <v>0</v>
      </c>
      <c r="DF473" s="104">
        <f t="shared" si="253"/>
        <v>0</v>
      </c>
      <c r="DG473" s="39" t="str">
        <f t="shared" si="283"/>
        <v/>
      </c>
      <c r="DH473" s="39" t="str">
        <f t="shared" si="284"/>
        <v/>
      </c>
      <c r="DJ473" s="98">
        <f t="shared" si="252"/>
        <v>0</v>
      </c>
      <c r="DK473" s="93" t="e">
        <f>VLOOKUP(H473,'PORT PRODUCTIVITY 1'!$A$25:$G$83,2,FALSE)</f>
        <v>#N/A</v>
      </c>
      <c r="DL473" s="97" t="str">
        <f t="shared" si="259"/>
        <v/>
      </c>
      <c r="DM473" s="97" t="str">
        <f t="shared" si="260"/>
        <v/>
      </c>
      <c r="DN473" s="97" t="str">
        <f t="shared" si="261"/>
        <v/>
      </c>
      <c r="DO473" s="97" t="str">
        <f t="shared" si="262"/>
        <v/>
      </c>
      <c r="DP473" s="94" t="e">
        <f>VLOOKUP(H473,'PORT PRODUCTIVITY 1'!$A$25:$G$83,3,FALSE)</f>
        <v>#N/A</v>
      </c>
      <c r="DQ473" s="276" t="str">
        <f t="shared" si="263"/>
        <v/>
      </c>
      <c r="DR473" s="276" t="str">
        <f t="shared" si="264"/>
        <v/>
      </c>
      <c r="DS473" s="276" t="str">
        <f t="shared" si="265"/>
        <v/>
      </c>
      <c r="DT473" s="276" t="str">
        <f t="shared" si="266"/>
        <v/>
      </c>
      <c r="DU473" s="276" t="str">
        <f t="shared" si="267"/>
        <v/>
      </c>
      <c r="DV473" s="276" t="str">
        <f t="shared" si="268"/>
        <v/>
      </c>
      <c r="DW473" s="277" t="str">
        <f t="shared" si="254"/>
        <v/>
      </c>
      <c r="DX473" s="278" t="str">
        <f t="shared" si="255"/>
        <v>0</v>
      </c>
      <c r="DY473" s="279" t="str">
        <f t="shared" si="256"/>
        <v>0</v>
      </c>
      <c r="DZ473" s="280" t="str">
        <f t="shared" si="257"/>
        <v/>
      </c>
      <c r="EA473" s="335">
        <f t="shared" si="278"/>
        <v>0</v>
      </c>
      <c r="EB473" s="335">
        <f t="shared" si="279"/>
        <v>0</v>
      </c>
      <c r="EC473" s="335">
        <f t="shared" si="280"/>
        <v>0</v>
      </c>
    </row>
    <row r="474" spans="2:133" ht="27.75" customHeight="1" thickBot="1">
      <c r="B474" s="39"/>
      <c r="C474" s="146"/>
      <c r="D474" s="57"/>
      <c r="E474" s="43"/>
      <c r="F474" s="59"/>
      <c r="G474" s="147"/>
      <c r="H474" s="39"/>
      <c r="I474" s="37"/>
      <c r="J474" s="37"/>
      <c r="K474" s="38"/>
      <c r="L474" s="38"/>
      <c r="M474" s="39"/>
      <c r="N474" s="39"/>
      <c r="O474" s="22"/>
      <c r="P474" s="22"/>
      <c r="Q474" s="42"/>
      <c r="R474" s="39"/>
      <c r="S474" s="39"/>
      <c r="T474" s="100"/>
      <c r="U474" s="321"/>
      <c r="V474" s="330"/>
      <c r="W474" s="317" t="str">
        <f t="shared" si="269"/>
        <v>0</v>
      </c>
      <c r="X474" s="101"/>
      <c r="Y474" s="40"/>
      <c r="Z474" s="41"/>
      <c r="AA474" s="40"/>
      <c r="AB474" s="40"/>
      <c r="AC474" s="40"/>
      <c r="AD474" s="40" t="str">
        <f t="shared" si="251"/>
        <v/>
      </c>
      <c r="AE474" s="186"/>
      <c r="AF474" s="106" t="str">
        <f t="shared" si="258"/>
        <v>0</v>
      </c>
      <c r="AG474" s="99">
        <f t="shared" si="281"/>
        <v>0</v>
      </c>
      <c r="AH474" s="105" t="str">
        <f t="shared" si="282"/>
        <v>0</v>
      </c>
      <c r="AI474" s="106" t="str">
        <f t="shared" si="270"/>
        <v>0</v>
      </c>
      <c r="AJ474" s="99" t="str">
        <f t="shared" si="271"/>
        <v/>
      </c>
      <c r="AK474" s="1" t="str">
        <f t="shared" si="272"/>
        <v/>
      </c>
      <c r="AL474" s="1" t="str">
        <f t="shared" si="273"/>
        <v/>
      </c>
      <c r="AM474" s="1" t="str">
        <f t="shared" si="274"/>
        <v/>
      </c>
      <c r="AN474" s="164" t="str">
        <f t="shared" si="275"/>
        <v/>
      </c>
      <c r="AO474" s="337">
        <f t="shared" si="276"/>
        <v>0</v>
      </c>
      <c r="AP474" s="259"/>
      <c r="AQ474" s="273">
        <f t="shared" si="277"/>
        <v>0</v>
      </c>
      <c r="DF474" s="104">
        <f t="shared" si="253"/>
        <v>0</v>
      </c>
      <c r="DG474" s="39" t="str">
        <f t="shared" si="283"/>
        <v/>
      </c>
      <c r="DH474" s="39" t="str">
        <f t="shared" si="284"/>
        <v/>
      </c>
      <c r="DJ474" s="98">
        <f t="shared" si="252"/>
        <v>0</v>
      </c>
      <c r="DK474" s="93" t="e">
        <f>VLOOKUP(H474,'PORT PRODUCTIVITY 1'!$A$25:$G$83,2,FALSE)</f>
        <v>#N/A</v>
      </c>
      <c r="DL474" s="97" t="str">
        <f t="shared" si="259"/>
        <v/>
      </c>
      <c r="DM474" s="97" t="str">
        <f t="shared" si="260"/>
        <v/>
      </c>
      <c r="DN474" s="97" t="str">
        <f t="shared" si="261"/>
        <v/>
      </c>
      <c r="DO474" s="97" t="str">
        <f t="shared" si="262"/>
        <v/>
      </c>
      <c r="DP474" s="94" t="e">
        <f>VLOOKUP(H474,'PORT PRODUCTIVITY 1'!$A$25:$G$83,3,FALSE)</f>
        <v>#N/A</v>
      </c>
      <c r="DQ474" s="276" t="str">
        <f t="shared" si="263"/>
        <v/>
      </c>
      <c r="DR474" s="276" t="str">
        <f t="shared" si="264"/>
        <v/>
      </c>
      <c r="DS474" s="276" t="str">
        <f t="shared" si="265"/>
        <v/>
      </c>
      <c r="DT474" s="276" t="str">
        <f t="shared" si="266"/>
        <v/>
      </c>
      <c r="DU474" s="276" t="str">
        <f t="shared" si="267"/>
        <v/>
      </c>
      <c r="DV474" s="276" t="str">
        <f t="shared" si="268"/>
        <v/>
      </c>
      <c r="DW474" s="277" t="str">
        <f t="shared" si="254"/>
        <v/>
      </c>
      <c r="DX474" s="278" t="str">
        <f t="shared" si="255"/>
        <v>0</v>
      </c>
      <c r="DY474" s="279" t="str">
        <f t="shared" si="256"/>
        <v>0</v>
      </c>
      <c r="DZ474" s="280" t="str">
        <f t="shared" si="257"/>
        <v/>
      </c>
      <c r="EA474" s="335">
        <f t="shared" si="278"/>
        <v>0</v>
      </c>
      <c r="EB474" s="335">
        <f t="shared" si="279"/>
        <v>0</v>
      </c>
      <c r="EC474" s="335">
        <f t="shared" si="280"/>
        <v>0</v>
      </c>
    </row>
    <row r="475" spans="2:133" ht="27.75" customHeight="1" thickBot="1">
      <c r="B475" s="39"/>
      <c r="C475" s="146"/>
      <c r="D475" s="57"/>
      <c r="E475" s="43"/>
      <c r="F475" s="59"/>
      <c r="G475" s="147"/>
      <c r="H475" s="39"/>
      <c r="I475" s="37"/>
      <c r="J475" s="37"/>
      <c r="K475" s="38"/>
      <c r="L475" s="38"/>
      <c r="M475" s="39"/>
      <c r="N475" s="39"/>
      <c r="O475" s="22"/>
      <c r="P475" s="22"/>
      <c r="Q475" s="42"/>
      <c r="R475" s="39"/>
      <c r="S475" s="39"/>
      <c r="T475" s="100"/>
      <c r="U475" s="321"/>
      <c r="V475" s="330"/>
      <c r="W475" s="317" t="str">
        <f t="shared" si="269"/>
        <v>0</v>
      </c>
      <c r="X475" s="101"/>
      <c r="Y475" s="40"/>
      <c r="Z475" s="41"/>
      <c r="AA475" s="40"/>
      <c r="AB475" s="40"/>
      <c r="AC475" s="40"/>
      <c r="AD475" s="40" t="str">
        <f t="shared" si="251"/>
        <v/>
      </c>
      <c r="AE475" s="186"/>
      <c r="AF475" s="106" t="str">
        <f t="shared" si="258"/>
        <v>0</v>
      </c>
      <c r="AG475" s="99">
        <f t="shared" si="281"/>
        <v>0</v>
      </c>
      <c r="AH475" s="105" t="str">
        <f t="shared" si="282"/>
        <v>0</v>
      </c>
      <c r="AI475" s="106" t="str">
        <f t="shared" si="270"/>
        <v>0</v>
      </c>
      <c r="AJ475" s="99" t="str">
        <f t="shared" si="271"/>
        <v/>
      </c>
      <c r="AK475" s="1" t="str">
        <f t="shared" si="272"/>
        <v/>
      </c>
      <c r="AL475" s="1" t="str">
        <f t="shared" si="273"/>
        <v/>
      </c>
      <c r="AM475" s="1" t="str">
        <f t="shared" si="274"/>
        <v/>
      </c>
      <c r="AN475" s="164" t="str">
        <f t="shared" si="275"/>
        <v/>
      </c>
      <c r="AO475" s="337">
        <f t="shared" si="276"/>
        <v>0</v>
      </c>
      <c r="AP475" s="259"/>
      <c r="AQ475" s="273">
        <f t="shared" si="277"/>
        <v>0</v>
      </c>
      <c r="DF475" s="104">
        <f t="shared" si="253"/>
        <v>0</v>
      </c>
      <c r="DG475" s="39" t="str">
        <f t="shared" si="283"/>
        <v/>
      </c>
      <c r="DH475" s="39" t="str">
        <f t="shared" si="284"/>
        <v/>
      </c>
      <c r="DJ475" s="98">
        <f t="shared" si="252"/>
        <v>0</v>
      </c>
      <c r="DK475" s="93" t="e">
        <f>VLOOKUP(H475,'PORT PRODUCTIVITY 1'!$A$25:$G$83,2,FALSE)</f>
        <v>#N/A</v>
      </c>
      <c r="DL475" s="97" t="str">
        <f t="shared" si="259"/>
        <v/>
      </c>
      <c r="DM475" s="97" t="str">
        <f t="shared" si="260"/>
        <v/>
      </c>
      <c r="DN475" s="97" t="str">
        <f t="shared" si="261"/>
        <v/>
      </c>
      <c r="DO475" s="97" t="str">
        <f t="shared" si="262"/>
        <v/>
      </c>
      <c r="DP475" s="94" t="e">
        <f>VLOOKUP(H475,'PORT PRODUCTIVITY 1'!$A$25:$G$83,3,FALSE)</f>
        <v>#N/A</v>
      </c>
      <c r="DQ475" s="276" t="str">
        <f t="shared" si="263"/>
        <v/>
      </c>
      <c r="DR475" s="276" t="str">
        <f t="shared" si="264"/>
        <v/>
      </c>
      <c r="DS475" s="276" t="str">
        <f t="shared" si="265"/>
        <v/>
      </c>
      <c r="DT475" s="276" t="str">
        <f t="shared" si="266"/>
        <v/>
      </c>
      <c r="DU475" s="276" t="str">
        <f t="shared" si="267"/>
        <v/>
      </c>
      <c r="DV475" s="276" t="str">
        <f t="shared" si="268"/>
        <v/>
      </c>
      <c r="DW475" s="277" t="str">
        <f t="shared" si="254"/>
        <v/>
      </c>
      <c r="DX475" s="278" t="str">
        <f t="shared" si="255"/>
        <v>0</v>
      </c>
      <c r="DY475" s="279" t="str">
        <f t="shared" si="256"/>
        <v>0</v>
      </c>
      <c r="DZ475" s="280" t="str">
        <f t="shared" si="257"/>
        <v/>
      </c>
      <c r="EA475" s="335">
        <f t="shared" si="278"/>
        <v>0</v>
      </c>
      <c r="EB475" s="335">
        <f t="shared" si="279"/>
        <v>0</v>
      </c>
      <c r="EC475" s="335">
        <f t="shared" si="280"/>
        <v>0</v>
      </c>
    </row>
    <row r="476" spans="2:133" ht="27.75" customHeight="1" thickBot="1">
      <c r="B476" s="39"/>
      <c r="C476" s="146"/>
      <c r="D476" s="57"/>
      <c r="E476" s="43"/>
      <c r="F476" s="74"/>
      <c r="G476" s="147"/>
      <c r="H476" s="39"/>
      <c r="I476" s="37"/>
      <c r="J476" s="37"/>
      <c r="K476" s="38"/>
      <c r="L476" s="38"/>
      <c r="M476" s="39"/>
      <c r="N476" s="39"/>
      <c r="O476" s="22"/>
      <c r="P476" s="22"/>
      <c r="Q476" s="42"/>
      <c r="R476" s="39"/>
      <c r="S476" s="39"/>
      <c r="T476" s="100"/>
      <c r="U476" s="321"/>
      <c r="V476" s="330"/>
      <c r="W476" s="317" t="str">
        <f t="shared" si="269"/>
        <v>0</v>
      </c>
      <c r="X476" s="101"/>
      <c r="Y476" s="40"/>
      <c r="Z476" s="41"/>
      <c r="AA476" s="40"/>
      <c r="AB476" s="40"/>
      <c r="AC476" s="40"/>
      <c r="AD476" s="40" t="str">
        <f t="shared" si="251"/>
        <v/>
      </c>
      <c r="AE476" s="186"/>
      <c r="AF476" s="106" t="str">
        <f t="shared" si="258"/>
        <v>0</v>
      </c>
      <c r="AG476" s="99">
        <f t="shared" si="281"/>
        <v>0</v>
      </c>
      <c r="AH476" s="105" t="str">
        <f t="shared" si="282"/>
        <v>0</v>
      </c>
      <c r="AI476" s="106" t="str">
        <f t="shared" si="270"/>
        <v>0</v>
      </c>
      <c r="AJ476" s="99" t="str">
        <f t="shared" si="271"/>
        <v/>
      </c>
      <c r="AK476" s="1" t="str">
        <f t="shared" si="272"/>
        <v/>
      </c>
      <c r="AL476" s="1" t="str">
        <f t="shared" si="273"/>
        <v/>
      </c>
      <c r="AM476" s="1" t="str">
        <f t="shared" si="274"/>
        <v/>
      </c>
      <c r="AN476" s="164" t="str">
        <f t="shared" si="275"/>
        <v/>
      </c>
      <c r="AO476" s="337">
        <f t="shared" si="276"/>
        <v>0</v>
      </c>
      <c r="AP476" s="259"/>
      <c r="AQ476" s="273">
        <f t="shared" si="277"/>
        <v>0</v>
      </c>
      <c r="DF476" s="104">
        <f t="shared" si="253"/>
        <v>0</v>
      </c>
      <c r="DG476" s="39" t="str">
        <f t="shared" si="283"/>
        <v/>
      </c>
      <c r="DH476" s="39" t="str">
        <f t="shared" si="284"/>
        <v/>
      </c>
      <c r="DJ476" s="98">
        <f t="shared" si="252"/>
        <v>0</v>
      </c>
      <c r="DK476" s="93" t="e">
        <f>VLOOKUP(H476,'PORT PRODUCTIVITY 1'!$A$25:$G$83,2,FALSE)</f>
        <v>#N/A</v>
      </c>
      <c r="DL476" s="97" t="str">
        <f t="shared" si="259"/>
        <v/>
      </c>
      <c r="DM476" s="97" t="str">
        <f t="shared" si="260"/>
        <v/>
      </c>
      <c r="DN476" s="97" t="str">
        <f t="shared" si="261"/>
        <v/>
      </c>
      <c r="DO476" s="97" t="str">
        <f t="shared" si="262"/>
        <v/>
      </c>
      <c r="DP476" s="94" t="e">
        <f>VLOOKUP(H476,'PORT PRODUCTIVITY 1'!$A$25:$G$83,3,FALSE)</f>
        <v>#N/A</v>
      </c>
      <c r="DQ476" s="276" t="str">
        <f t="shared" si="263"/>
        <v/>
      </c>
      <c r="DR476" s="276" t="str">
        <f t="shared" si="264"/>
        <v/>
      </c>
      <c r="DS476" s="276" t="str">
        <f t="shared" si="265"/>
        <v/>
      </c>
      <c r="DT476" s="276" t="str">
        <f t="shared" si="266"/>
        <v/>
      </c>
      <c r="DU476" s="276" t="str">
        <f t="shared" si="267"/>
        <v/>
      </c>
      <c r="DV476" s="276" t="str">
        <f t="shared" si="268"/>
        <v/>
      </c>
      <c r="DW476" s="277" t="str">
        <f t="shared" si="254"/>
        <v/>
      </c>
      <c r="DX476" s="278" t="str">
        <f t="shared" si="255"/>
        <v>0</v>
      </c>
      <c r="DY476" s="279" t="str">
        <f t="shared" si="256"/>
        <v>0</v>
      </c>
      <c r="DZ476" s="280" t="str">
        <f t="shared" si="257"/>
        <v/>
      </c>
      <c r="EA476" s="335">
        <f t="shared" si="278"/>
        <v>0</v>
      </c>
      <c r="EB476" s="335">
        <f t="shared" si="279"/>
        <v>0</v>
      </c>
      <c r="EC476" s="335">
        <f t="shared" si="280"/>
        <v>0</v>
      </c>
    </row>
    <row r="477" spans="2:133" ht="27.75" customHeight="1" thickBot="1">
      <c r="B477" s="39"/>
      <c r="C477" s="146"/>
      <c r="D477" s="57"/>
      <c r="E477" s="43"/>
      <c r="F477" s="74"/>
      <c r="G477" s="147"/>
      <c r="H477" s="39"/>
      <c r="I477" s="37"/>
      <c r="J477" s="37"/>
      <c r="K477" s="38"/>
      <c r="L477" s="38"/>
      <c r="M477" s="39"/>
      <c r="N477" s="39"/>
      <c r="O477" s="22"/>
      <c r="P477" s="22"/>
      <c r="Q477" s="42"/>
      <c r="R477" s="39"/>
      <c r="S477" s="39"/>
      <c r="T477" s="39"/>
      <c r="U477" s="321"/>
      <c r="V477" s="332"/>
      <c r="W477" s="317" t="str">
        <f t="shared" si="269"/>
        <v>0</v>
      </c>
      <c r="X477" s="101"/>
      <c r="Y477" s="40"/>
      <c r="Z477" s="41"/>
      <c r="AA477" s="40"/>
      <c r="AB477" s="40"/>
      <c r="AC477" s="40"/>
      <c r="AD477" s="40" t="str">
        <f t="shared" si="251"/>
        <v/>
      </c>
      <c r="AE477" s="186"/>
      <c r="AF477" s="106" t="str">
        <f t="shared" si="258"/>
        <v>0</v>
      </c>
      <c r="AG477" s="99">
        <f t="shared" si="281"/>
        <v>0</v>
      </c>
      <c r="AH477" s="105" t="str">
        <f t="shared" si="282"/>
        <v>0</v>
      </c>
      <c r="AI477" s="106" t="str">
        <f t="shared" si="270"/>
        <v>0</v>
      </c>
      <c r="AJ477" s="99" t="str">
        <f t="shared" si="271"/>
        <v/>
      </c>
      <c r="AK477" s="1" t="str">
        <f t="shared" si="272"/>
        <v/>
      </c>
      <c r="AL477" s="1" t="str">
        <f t="shared" si="273"/>
        <v/>
      </c>
      <c r="AM477" s="1" t="str">
        <f t="shared" si="274"/>
        <v/>
      </c>
      <c r="AN477" s="164" t="str">
        <f t="shared" si="275"/>
        <v/>
      </c>
      <c r="AO477" s="337">
        <f t="shared" si="276"/>
        <v>0</v>
      </c>
      <c r="AP477" s="259"/>
      <c r="AQ477" s="273">
        <f t="shared" si="277"/>
        <v>0</v>
      </c>
      <c r="DF477" s="104">
        <f t="shared" si="253"/>
        <v>0</v>
      </c>
      <c r="DG477" s="39" t="str">
        <f t="shared" si="283"/>
        <v/>
      </c>
      <c r="DH477" s="39" t="str">
        <f t="shared" si="284"/>
        <v/>
      </c>
      <c r="DJ477" s="98">
        <f t="shared" si="252"/>
        <v>0</v>
      </c>
      <c r="DK477" s="93" t="e">
        <f>VLOOKUP(H477,'PORT PRODUCTIVITY 1'!$A$25:$G$83,2,FALSE)</f>
        <v>#N/A</v>
      </c>
      <c r="DL477" s="97" t="str">
        <f t="shared" si="259"/>
        <v/>
      </c>
      <c r="DM477" s="97" t="str">
        <f t="shared" si="260"/>
        <v/>
      </c>
      <c r="DN477" s="97" t="str">
        <f t="shared" si="261"/>
        <v/>
      </c>
      <c r="DO477" s="97" t="str">
        <f t="shared" si="262"/>
        <v/>
      </c>
      <c r="DP477" s="94" t="e">
        <f>VLOOKUP(H477,'PORT PRODUCTIVITY 1'!$A$25:$G$83,3,FALSE)</f>
        <v>#N/A</v>
      </c>
      <c r="DQ477" s="276" t="str">
        <f t="shared" si="263"/>
        <v/>
      </c>
      <c r="DR477" s="276" t="str">
        <f t="shared" si="264"/>
        <v/>
      </c>
      <c r="DS477" s="276" t="str">
        <f t="shared" si="265"/>
        <v/>
      </c>
      <c r="DT477" s="276" t="str">
        <f t="shared" si="266"/>
        <v/>
      </c>
      <c r="DU477" s="276" t="str">
        <f t="shared" si="267"/>
        <v/>
      </c>
      <c r="DV477" s="276" t="str">
        <f t="shared" si="268"/>
        <v/>
      </c>
      <c r="DW477" s="277" t="str">
        <f t="shared" si="254"/>
        <v/>
      </c>
      <c r="DX477" s="278" t="str">
        <f t="shared" si="255"/>
        <v>0</v>
      </c>
      <c r="DY477" s="279" t="str">
        <f t="shared" si="256"/>
        <v>0</v>
      </c>
      <c r="DZ477" s="280" t="str">
        <f t="shared" si="257"/>
        <v/>
      </c>
      <c r="EA477" s="335">
        <f t="shared" si="278"/>
        <v>0</v>
      </c>
      <c r="EB477" s="335">
        <f t="shared" si="279"/>
        <v>0</v>
      </c>
      <c r="EC477" s="335">
        <f t="shared" si="280"/>
        <v>0</v>
      </c>
    </row>
    <row r="478" spans="2:133" ht="27.75" customHeight="1" thickBot="1">
      <c r="B478" s="39"/>
      <c r="C478" s="146"/>
      <c r="D478" s="57"/>
      <c r="E478" s="43"/>
      <c r="F478" s="59"/>
      <c r="G478" s="147"/>
      <c r="H478" s="39"/>
      <c r="I478" s="37"/>
      <c r="J478" s="37"/>
      <c r="K478" s="38"/>
      <c r="L478" s="38"/>
      <c r="M478" s="39"/>
      <c r="N478" s="39"/>
      <c r="O478" s="22"/>
      <c r="P478" s="22"/>
      <c r="Q478" s="42"/>
      <c r="R478" s="39"/>
      <c r="S478" s="39"/>
      <c r="T478" s="100"/>
      <c r="U478" s="321"/>
      <c r="V478" s="330"/>
      <c r="W478" s="317" t="str">
        <f t="shared" si="269"/>
        <v>0</v>
      </c>
      <c r="X478" s="101"/>
      <c r="Y478" s="40"/>
      <c r="Z478" s="41"/>
      <c r="AA478" s="40"/>
      <c r="AB478" s="40"/>
      <c r="AC478" s="40"/>
      <c r="AD478" s="40" t="str">
        <f t="shared" si="251"/>
        <v/>
      </c>
      <c r="AE478" s="186"/>
      <c r="AF478" s="106" t="str">
        <f t="shared" si="258"/>
        <v>0</v>
      </c>
      <c r="AG478" s="99">
        <f t="shared" si="281"/>
        <v>0</v>
      </c>
      <c r="AH478" s="105" t="str">
        <f t="shared" si="282"/>
        <v>0</v>
      </c>
      <c r="AI478" s="106" t="str">
        <f t="shared" si="270"/>
        <v>0</v>
      </c>
      <c r="AJ478" s="99" t="str">
        <f t="shared" si="271"/>
        <v/>
      </c>
      <c r="AK478" s="1" t="str">
        <f t="shared" si="272"/>
        <v/>
      </c>
      <c r="AL478" s="1" t="str">
        <f t="shared" si="273"/>
        <v/>
      </c>
      <c r="AM478" s="1" t="str">
        <f t="shared" si="274"/>
        <v/>
      </c>
      <c r="AN478" s="164" t="str">
        <f t="shared" si="275"/>
        <v/>
      </c>
      <c r="AO478" s="337">
        <f t="shared" si="276"/>
        <v>0</v>
      </c>
      <c r="AP478" s="259"/>
      <c r="AQ478" s="273">
        <f t="shared" si="277"/>
        <v>0</v>
      </c>
      <c r="DF478" s="104">
        <f t="shared" si="253"/>
        <v>0</v>
      </c>
      <c r="DG478" s="39" t="str">
        <f t="shared" si="283"/>
        <v/>
      </c>
      <c r="DH478" s="39" t="str">
        <f t="shared" si="284"/>
        <v/>
      </c>
      <c r="DJ478" s="98">
        <f t="shared" si="252"/>
        <v>0</v>
      </c>
      <c r="DK478" s="93" t="e">
        <f>VLOOKUP(H478,'PORT PRODUCTIVITY 1'!$A$25:$G$83,2,FALSE)</f>
        <v>#N/A</v>
      </c>
      <c r="DL478" s="97" t="str">
        <f t="shared" si="259"/>
        <v/>
      </c>
      <c r="DM478" s="97" t="str">
        <f t="shared" si="260"/>
        <v/>
      </c>
      <c r="DN478" s="97" t="str">
        <f t="shared" si="261"/>
        <v/>
      </c>
      <c r="DO478" s="97" t="str">
        <f t="shared" si="262"/>
        <v/>
      </c>
      <c r="DP478" s="94" t="e">
        <f>VLOOKUP(H478,'PORT PRODUCTIVITY 1'!$A$25:$G$83,3,FALSE)</f>
        <v>#N/A</v>
      </c>
      <c r="DQ478" s="276" t="str">
        <f t="shared" si="263"/>
        <v/>
      </c>
      <c r="DR478" s="276" t="str">
        <f t="shared" si="264"/>
        <v/>
      </c>
      <c r="DS478" s="276" t="str">
        <f t="shared" si="265"/>
        <v/>
      </c>
      <c r="DT478" s="276" t="str">
        <f t="shared" si="266"/>
        <v/>
      </c>
      <c r="DU478" s="276" t="str">
        <f t="shared" si="267"/>
        <v/>
      </c>
      <c r="DV478" s="276" t="str">
        <f t="shared" si="268"/>
        <v/>
      </c>
      <c r="DW478" s="277" t="str">
        <f t="shared" si="254"/>
        <v/>
      </c>
      <c r="DX478" s="278" t="str">
        <f t="shared" si="255"/>
        <v>0</v>
      </c>
      <c r="DY478" s="279" t="str">
        <f t="shared" si="256"/>
        <v>0</v>
      </c>
      <c r="DZ478" s="280" t="str">
        <f t="shared" si="257"/>
        <v/>
      </c>
      <c r="EA478" s="335">
        <f t="shared" si="278"/>
        <v>0</v>
      </c>
      <c r="EB478" s="335">
        <f t="shared" si="279"/>
        <v>0</v>
      </c>
      <c r="EC478" s="335">
        <f t="shared" si="280"/>
        <v>0</v>
      </c>
    </row>
    <row r="479" spans="2:133" ht="27.75" customHeight="1" thickBot="1">
      <c r="B479" s="39"/>
      <c r="C479" s="146"/>
      <c r="D479" s="57"/>
      <c r="E479" s="43"/>
      <c r="F479" s="59"/>
      <c r="G479" s="147"/>
      <c r="H479" s="39"/>
      <c r="I479" s="37"/>
      <c r="J479" s="37"/>
      <c r="K479" s="38"/>
      <c r="L479" s="38"/>
      <c r="M479" s="39"/>
      <c r="N479" s="39"/>
      <c r="O479" s="22"/>
      <c r="P479" s="22"/>
      <c r="Q479" s="42"/>
      <c r="R479" s="39"/>
      <c r="S479" s="39"/>
      <c r="T479" s="100"/>
      <c r="U479" s="321"/>
      <c r="V479" s="330"/>
      <c r="W479" s="317" t="str">
        <f t="shared" si="269"/>
        <v>0</v>
      </c>
      <c r="X479" s="101"/>
      <c r="Y479" s="40"/>
      <c r="Z479" s="41"/>
      <c r="AA479" s="40"/>
      <c r="AB479" s="40"/>
      <c r="AC479" s="40"/>
      <c r="AD479" s="40" t="str">
        <f t="shared" si="251"/>
        <v/>
      </c>
      <c r="AE479" s="186"/>
      <c r="AF479" s="106" t="str">
        <f t="shared" si="258"/>
        <v>0</v>
      </c>
      <c r="AG479" s="99">
        <f t="shared" si="281"/>
        <v>0</v>
      </c>
      <c r="AH479" s="105" t="str">
        <f t="shared" si="282"/>
        <v>0</v>
      </c>
      <c r="AI479" s="106" t="str">
        <f t="shared" si="270"/>
        <v>0</v>
      </c>
      <c r="AJ479" s="99" t="str">
        <f t="shared" si="271"/>
        <v/>
      </c>
      <c r="AK479" s="1" t="str">
        <f t="shared" si="272"/>
        <v/>
      </c>
      <c r="AL479" s="1" t="str">
        <f t="shared" si="273"/>
        <v/>
      </c>
      <c r="AM479" s="1" t="str">
        <f t="shared" si="274"/>
        <v/>
      </c>
      <c r="AN479" s="164" t="str">
        <f t="shared" si="275"/>
        <v/>
      </c>
      <c r="AO479" s="337">
        <f t="shared" si="276"/>
        <v>0</v>
      </c>
      <c r="AP479" s="259"/>
      <c r="AQ479" s="273">
        <f t="shared" si="277"/>
        <v>0</v>
      </c>
      <c r="DF479" s="104">
        <f t="shared" si="253"/>
        <v>0</v>
      </c>
      <c r="DG479" s="39" t="str">
        <f t="shared" si="283"/>
        <v/>
      </c>
      <c r="DH479" s="39" t="str">
        <f t="shared" si="284"/>
        <v/>
      </c>
      <c r="DJ479" s="98">
        <f t="shared" si="252"/>
        <v>0</v>
      </c>
      <c r="DK479" s="93" t="e">
        <f>VLOOKUP(H479,'PORT PRODUCTIVITY 1'!$A$25:$G$83,2,FALSE)</f>
        <v>#N/A</v>
      </c>
      <c r="DL479" s="97" t="str">
        <f t="shared" si="259"/>
        <v/>
      </c>
      <c r="DM479" s="97" t="str">
        <f t="shared" si="260"/>
        <v/>
      </c>
      <c r="DN479" s="97" t="str">
        <f t="shared" si="261"/>
        <v/>
      </c>
      <c r="DO479" s="97" t="str">
        <f t="shared" si="262"/>
        <v/>
      </c>
      <c r="DP479" s="94" t="e">
        <f>VLOOKUP(H479,'PORT PRODUCTIVITY 1'!$A$25:$G$83,3,FALSE)</f>
        <v>#N/A</v>
      </c>
      <c r="DQ479" s="276" t="str">
        <f t="shared" si="263"/>
        <v/>
      </c>
      <c r="DR479" s="276" t="str">
        <f t="shared" si="264"/>
        <v/>
      </c>
      <c r="DS479" s="276" t="str">
        <f t="shared" si="265"/>
        <v/>
      </c>
      <c r="DT479" s="276" t="str">
        <f t="shared" si="266"/>
        <v/>
      </c>
      <c r="DU479" s="276" t="str">
        <f t="shared" si="267"/>
        <v/>
      </c>
      <c r="DV479" s="276" t="str">
        <f t="shared" si="268"/>
        <v/>
      </c>
      <c r="DW479" s="277" t="str">
        <f t="shared" si="254"/>
        <v/>
      </c>
      <c r="DX479" s="278" t="str">
        <f t="shared" si="255"/>
        <v>0</v>
      </c>
      <c r="DY479" s="279" t="str">
        <f t="shared" si="256"/>
        <v>0</v>
      </c>
      <c r="DZ479" s="280" t="str">
        <f t="shared" si="257"/>
        <v/>
      </c>
      <c r="EA479" s="335">
        <f t="shared" si="278"/>
        <v>0</v>
      </c>
      <c r="EB479" s="335">
        <f t="shared" si="279"/>
        <v>0</v>
      </c>
      <c r="EC479" s="335">
        <f t="shared" si="280"/>
        <v>0</v>
      </c>
    </row>
    <row r="480" spans="2:133" ht="27.75" customHeight="1" thickBot="1">
      <c r="B480" s="39"/>
      <c r="C480" s="146"/>
      <c r="D480" s="57"/>
      <c r="E480" s="43"/>
      <c r="F480" s="74"/>
      <c r="G480" s="147"/>
      <c r="H480" s="39"/>
      <c r="I480" s="37"/>
      <c r="J480" s="37"/>
      <c r="K480" s="37"/>
      <c r="L480" s="37"/>
      <c r="M480" s="37"/>
      <c r="N480" s="37"/>
      <c r="O480" s="22"/>
      <c r="P480" s="22"/>
      <c r="Q480" s="42"/>
      <c r="R480" s="140"/>
      <c r="S480" s="39"/>
      <c r="T480" s="39"/>
      <c r="U480" s="321"/>
      <c r="V480" s="330"/>
      <c r="W480" s="317" t="str">
        <f t="shared" si="269"/>
        <v>0</v>
      </c>
      <c r="X480" s="101"/>
      <c r="Y480" s="40"/>
      <c r="Z480" s="41"/>
      <c r="AA480" s="40"/>
      <c r="AB480" s="40"/>
      <c r="AC480" s="40"/>
      <c r="AD480" s="40" t="str">
        <f t="shared" si="251"/>
        <v/>
      </c>
      <c r="AE480" s="186"/>
      <c r="AF480" s="106" t="str">
        <f t="shared" si="258"/>
        <v>0</v>
      </c>
      <c r="AG480" s="99">
        <f t="shared" si="281"/>
        <v>0</v>
      </c>
      <c r="AH480" s="105" t="str">
        <f t="shared" si="282"/>
        <v>0</v>
      </c>
      <c r="AI480" s="106" t="str">
        <f t="shared" si="270"/>
        <v>0</v>
      </c>
      <c r="AJ480" s="99" t="str">
        <f t="shared" si="271"/>
        <v/>
      </c>
      <c r="AK480" s="1" t="str">
        <f t="shared" si="272"/>
        <v/>
      </c>
      <c r="AL480" s="1" t="str">
        <f t="shared" si="273"/>
        <v/>
      </c>
      <c r="AM480" s="1" t="str">
        <f t="shared" si="274"/>
        <v/>
      </c>
      <c r="AN480" s="164" t="str">
        <f t="shared" si="275"/>
        <v/>
      </c>
      <c r="AO480" s="337">
        <f t="shared" si="276"/>
        <v>0</v>
      </c>
      <c r="AP480" s="259"/>
      <c r="AQ480" s="273">
        <f t="shared" si="277"/>
        <v>0</v>
      </c>
      <c r="DF480" s="104">
        <f t="shared" si="253"/>
        <v>0</v>
      </c>
      <c r="DG480" s="39" t="str">
        <f t="shared" si="283"/>
        <v/>
      </c>
      <c r="DH480" s="39" t="str">
        <f t="shared" si="284"/>
        <v/>
      </c>
      <c r="DJ480" s="98">
        <f t="shared" si="252"/>
        <v>0</v>
      </c>
      <c r="DK480" s="93" t="e">
        <f>VLOOKUP(H480,'PORT PRODUCTIVITY 1'!$A$25:$G$83,2,FALSE)</f>
        <v>#N/A</v>
      </c>
      <c r="DL480" s="97" t="str">
        <f t="shared" si="259"/>
        <v/>
      </c>
      <c r="DM480" s="97" t="str">
        <f t="shared" si="260"/>
        <v/>
      </c>
      <c r="DN480" s="97" t="str">
        <f t="shared" si="261"/>
        <v/>
      </c>
      <c r="DO480" s="97" t="str">
        <f t="shared" si="262"/>
        <v/>
      </c>
      <c r="DP480" s="94" t="e">
        <f>VLOOKUP(H480,'PORT PRODUCTIVITY 1'!$A$25:$G$83,3,FALSE)</f>
        <v>#N/A</v>
      </c>
      <c r="DQ480" s="276" t="str">
        <f t="shared" si="263"/>
        <v/>
      </c>
      <c r="DR480" s="276" t="str">
        <f t="shared" si="264"/>
        <v/>
      </c>
      <c r="DS480" s="276" t="str">
        <f t="shared" si="265"/>
        <v/>
      </c>
      <c r="DT480" s="276" t="str">
        <f t="shared" si="266"/>
        <v/>
      </c>
      <c r="DU480" s="276" t="str">
        <f t="shared" si="267"/>
        <v/>
      </c>
      <c r="DV480" s="276" t="str">
        <f t="shared" si="268"/>
        <v/>
      </c>
      <c r="DW480" s="277" t="str">
        <f t="shared" si="254"/>
        <v/>
      </c>
      <c r="DX480" s="278" t="str">
        <f t="shared" si="255"/>
        <v>0</v>
      </c>
      <c r="DY480" s="279" t="str">
        <f t="shared" si="256"/>
        <v>0</v>
      </c>
      <c r="DZ480" s="280" t="str">
        <f t="shared" si="257"/>
        <v/>
      </c>
      <c r="EA480" s="335">
        <f t="shared" si="278"/>
        <v>0</v>
      </c>
      <c r="EB480" s="335">
        <f t="shared" si="279"/>
        <v>0</v>
      </c>
      <c r="EC480" s="335">
        <f t="shared" si="280"/>
        <v>0</v>
      </c>
    </row>
    <row r="481" spans="2:133" ht="27.75" customHeight="1" thickBot="1">
      <c r="B481" s="39"/>
      <c r="C481" s="146"/>
      <c r="D481" s="57"/>
      <c r="E481" s="43"/>
      <c r="F481" s="74"/>
      <c r="G481" s="147"/>
      <c r="H481" s="39"/>
      <c r="I481" s="37"/>
      <c r="J481" s="37"/>
      <c r="K481" s="37"/>
      <c r="L481" s="37"/>
      <c r="M481" s="37"/>
      <c r="N481" s="37"/>
      <c r="O481" s="22"/>
      <c r="P481" s="22"/>
      <c r="Q481" s="42"/>
      <c r="R481" s="140"/>
      <c r="S481" s="39"/>
      <c r="T481" s="39"/>
      <c r="U481" s="321"/>
      <c r="V481" s="330"/>
      <c r="W481" s="317" t="str">
        <f t="shared" si="269"/>
        <v>0</v>
      </c>
      <c r="X481" s="101"/>
      <c r="Y481" s="40"/>
      <c r="Z481" s="41"/>
      <c r="AA481" s="40"/>
      <c r="AB481" s="40"/>
      <c r="AC481" s="40"/>
      <c r="AD481" s="40" t="str">
        <f t="shared" si="251"/>
        <v/>
      </c>
      <c r="AE481" s="186"/>
      <c r="AF481" s="106" t="str">
        <f t="shared" si="258"/>
        <v>0</v>
      </c>
      <c r="AG481" s="99">
        <f t="shared" si="281"/>
        <v>0</v>
      </c>
      <c r="AH481" s="105" t="str">
        <f t="shared" si="282"/>
        <v>0</v>
      </c>
      <c r="AI481" s="106" t="str">
        <f t="shared" si="270"/>
        <v>0</v>
      </c>
      <c r="AJ481" s="99" t="str">
        <f t="shared" si="271"/>
        <v/>
      </c>
      <c r="AK481" s="1" t="str">
        <f t="shared" si="272"/>
        <v/>
      </c>
      <c r="AL481" s="1" t="str">
        <f t="shared" si="273"/>
        <v/>
      </c>
      <c r="AM481" s="1" t="str">
        <f t="shared" si="274"/>
        <v/>
      </c>
      <c r="AN481" s="164" t="str">
        <f t="shared" si="275"/>
        <v/>
      </c>
      <c r="AO481" s="337">
        <f t="shared" si="276"/>
        <v>0</v>
      </c>
      <c r="AP481" s="259"/>
      <c r="AQ481" s="273">
        <f t="shared" si="277"/>
        <v>0</v>
      </c>
      <c r="DF481" s="104">
        <f t="shared" si="253"/>
        <v>0</v>
      </c>
      <c r="DG481" s="39" t="str">
        <f t="shared" si="283"/>
        <v/>
      </c>
      <c r="DH481" s="39" t="str">
        <f t="shared" si="284"/>
        <v/>
      </c>
      <c r="DJ481" s="98">
        <f t="shared" si="252"/>
        <v>0</v>
      </c>
      <c r="DK481" s="93" t="e">
        <f>VLOOKUP(H481,'PORT PRODUCTIVITY 1'!$A$25:$G$83,2,FALSE)</f>
        <v>#N/A</v>
      </c>
      <c r="DL481" s="97" t="str">
        <f t="shared" si="259"/>
        <v/>
      </c>
      <c r="DM481" s="97" t="str">
        <f t="shared" si="260"/>
        <v/>
      </c>
      <c r="DN481" s="97" t="str">
        <f t="shared" si="261"/>
        <v/>
      </c>
      <c r="DO481" s="97" t="str">
        <f t="shared" si="262"/>
        <v/>
      </c>
      <c r="DP481" s="94" t="e">
        <f>VLOOKUP(H481,'PORT PRODUCTIVITY 1'!$A$25:$G$83,3,FALSE)</f>
        <v>#N/A</v>
      </c>
      <c r="DQ481" s="276" t="str">
        <f t="shared" si="263"/>
        <v/>
      </c>
      <c r="DR481" s="276" t="str">
        <f t="shared" si="264"/>
        <v/>
      </c>
      <c r="DS481" s="276" t="str">
        <f t="shared" si="265"/>
        <v/>
      </c>
      <c r="DT481" s="276" t="str">
        <f t="shared" si="266"/>
        <v/>
      </c>
      <c r="DU481" s="276" t="str">
        <f t="shared" si="267"/>
        <v/>
      </c>
      <c r="DV481" s="276" t="str">
        <f t="shared" si="268"/>
        <v/>
      </c>
      <c r="DW481" s="277" t="str">
        <f t="shared" si="254"/>
        <v/>
      </c>
      <c r="DX481" s="278" t="str">
        <f t="shared" si="255"/>
        <v>0</v>
      </c>
      <c r="DY481" s="279" t="str">
        <f t="shared" si="256"/>
        <v>0</v>
      </c>
      <c r="DZ481" s="280" t="str">
        <f t="shared" si="257"/>
        <v/>
      </c>
      <c r="EA481" s="335">
        <f t="shared" si="278"/>
        <v>0</v>
      </c>
      <c r="EB481" s="335">
        <f t="shared" si="279"/>
        <v>0</v>
      </c>
      <c r="EC481" s="335">
        <f t="shared" si="280"/>
        <v>0</v>
      </c>
    </row>
    <row r="482" spans="2:133" ht="27.75" customHeight="1" thickBot="1">
      <c r="B482" s="39"/>
      <c r="C482" s="146"/>
      <c r="D482" s="57"/>
      <c r="E482" s="43"/>
      <c r="F482" s="74"/>
      <c r="G482" s="147"/>
      <c r="H482" s="39"/>
      <c r="I482" s="37"/>
      <c r="J482" s="37"/>
      <c r="K482" s="37"/>
      <c r="L482" s="37"/>
      <c r="M482" s="37"/>
      <c r="N482" s="37"/>
      <c r="O482" s="22"/>
      <c r="P482" s="22"/>
      <c r="Q482" s="42"/>
      <c r="R482" s="140"/>
      <c r="S482" s="39"/>
      <c r="T482" s="39"/>
      <c r="U482" s="321"/>
      <c r="V482" s="330"/>
      <c r="W482" s="317" t="str">
        <f t="shared" si="269"/>
        <v>0</v>
      </c>
      <c r="X482" s="101"/>
      <c r="Y482" s="40"/>
      <c r="Z482" s="41"/>
      <c r="AA482" s="40"/>
      <c r="AB482" s="40"/>
      <c r="AC482" s="40"/>
      <c r="AD482" s="40" t="str">
        <f t="shared" si="251"/>
        <v/>
      </c>
      <c r="AE482" s="186"/>
      <c r="AF482" s="106" t="str">
        <f t="shared" si="258"/>
        <v>0</v>
      </c>
      <c r="AG482" s="99">
        <f t="shared" si="281"/>
        <v>0</v>
      </c>
      <c r="AH482" s="105" t="str">
        <f t="shared" si="282"/>
        <v>0</v>
      </c>
      <c r="AI482" s="106" t="str">
        <f t="shared" si="270"/>
        <v>0</v>
      </c>
      <c r="AJ482" s="99" t="str">
        <f t="shared" si="271"/>
        <v/>
      </c>
      <c r="AK482" s="1" t="str">
        <f t="shared" si="272"/>
        <v/>
      </c>
      <c r="AL482" s="1" t="str">
        <f t="shared" si="273"/>
        <v/>
      </c>
      <c r="AM482" s="1" t="str">
        <f t="shared" si="274"/>
        <v/>
      </c>
      <c r="AN482" s="164" t="str">
        <f t="shared" si="275"/>
        <v/>
      </c>
      <c r="AO482" s="337">
        <f t="shared" si="276"/>
        <v>0</v>
      </c>
      <c r="AP482" s="259"/>
      <c r="AQ482" s="273">
        <f t="shared" si="277"/>
        <v>0</v>
      </c>
      <c r="DF482" s="104">
        <f t="shared" si="253"/>
        <v>0</v>
      </c>
      <c r="DG482" s="39" t="str">
        <f t="shared" si="283"/>
        <v/>
      </c>
      <c r="DH482" s="39" t="str">
        <f t="shared" si="284"/>
        <v/>
      </c>
      <c r="DJ482" s="98">
        <f t="shared" si="252"/>
        <v>0</v>
      </c>
      <c r="DK482" s="93" t="e">
        <f>VLOOKUP(H482,'PORT PRODUCTIVITY 1'!$A$25:$G$83,2,FALSE)</f>
        <v>#N/A</v>
      </c>
      <c r="DL482" s="97" t="str">
        <f t="shared" si="259"/>
        <v/>
      </c>
      <c r="DM482" s="97" t="str">
        <f t="shared" si="260"/>
        <v/>
      </c>
      <c r="DN482" s="97" t="str">
        <f t="shared" si="261"/>
        <v/>
      </c>
      <c r="DO482" s="97" t="str">
        <f t="shared" si="262"/>
        <v/>
      </c>
      <c r="DP482" s="94" t="e">
        <f>VLOOKUP(H482,'PORT PRODUCTIVITY 1'!$A$25:$G$83,3,FALSE)</f>
        <v>#N/A</v>
      </c>
      <c r="DQ482" s="276" t="str">
        <f t="shared" si="263"/>
        <v/>
      </c>
      <c r="DR482" s="276" t="str">
        <f t="shared" si="264"/>
        <v/>
      </c>
      <c r="DS482" s="276" t="str">
        <f t="shared" si="265"/>
        <v/>
      </c>
      <c r="DT482" s="276" t="str">
        <f t="shared" si="266"/>
        <v/>
      </c>
      <c r="DU482" s="276" t="str">
        <f t="shared" si="267"/>
        <v/>
      </c>
      <c r="DV482" s="276" t="str">
        <f t="shared" si="268"/>
        <v/>
      </c>
      <c r="DW482" s="277" t="str">
        <f t="shared" si="254"/>
        <v/>
      </c>
      <c r="DX482" s="278" t="str">
        <f t="shared" si="255"/>
        <v>0</v>
      </c>
      <c r="DY482" s="279" t="str">
        <f t="shared" si="256"/>
        <v>0</v>
      </c>
      <c r="DZ482" s="280" t="str">
        <f t="shared" si="257"/>
        <v/>
      </c>
      <c r="EA482" s="335">
        <f t="shared" si="278"/>
        <v>0</v>
      </c>
      <c r="EB482" s="335">
        <f t="shared" si="279"/>
        <v>0</v>
      </c>
      <c r="EC482" s="335">
        <f t="shared" si="280"/>
        <v>0</v>
      </c>
    </row>
    <row r="483" spans="2:133" ht="27.75" customHeight="1" thickBot="1">
      <c r="B483" s="39"/>
      <c r="C483" s="146"/>
      <c r="D483" s="57"/>
      <c r="E483" s="43"/>
      <c r="F483" s="74"/>
      <c r="G483" s="147"/>
      <c r="H483" s="39"/>
      <c r="I483" s="37"/>
      <c r="J483" s="37"/>
      <c r="K483" s="37"/>
      <c r="L483" s="37"/>
      <c r="M483" s="37"/>
      <c r="N483" s="37"/>
      <c r="O483" s="22"/>
      <c r="P483" s="22"/>
      <c r="Q483" s="42"/>
      <c r="R483" s="140"/>
      <c r="S483" s="39"/>
      <c r="T483" s="39"/>
      <c r="U483" s="321"/>
      <c r="V483" s="330"/>
      <c r="W483" s="317" t="str">
        <f t="shared" si="269"/>
        <v>0</v>
      </c>
      <c r="X483" s="101"/>
      <c r="Y483" s="40"/>
      <c r="Z483" s="41"/>
      <c r="AA483" s="40"/>
      <c r="AB483" s="40"/>
      <c r="AC483" s="40"/>
      <c r="AD483" s="40" t="str">
        <f t="shared" si="251"/>
        <v/>
      </c>
      <c r="AE483" s="186"/>
      <c r="AF483" s="106" t="str">
        <f t="shared" si="258"/>
        <v>0</v>
      </c>
      <c r="AG483" s="99">
        <f t="shared" si="281"/>
        <v>0</v>
      </c>
      <c r="AH483" s="105" t="str">
        <f t="shared" si="282"/>
        <v>0</v>
      </c>
      <c r="AI483" s="106" t="str">
        <f t="shared" si="270"/>
        <v>0</v>
      </c>
      <c r="AJ483" s="99" t="str">
        <f t="shared" si="271"/>
        <v/>
      </c>
      <c r="AK483" s="1" t="str">
        <f t="shared" si="272"/>
        <v/>
      </c>
      <c r="AL483" s="1" t="str">
        <f t="shared" si="273"/>
        <v/>
      </c>
      <c r="AM483" s="1" t="str">
        <f t="shared" si="274"/>
        <v/>
      </c>
      <c r="AN483" s="164" t="str">
        <f t="shared" si="275"/>
        <v/>
      </c>
      <c r="AO483" s="337">
        <f t="shared" si="276"/>
        <v>0</v>
      </c>
      <c r="AP483" s="259"/>
      <c r="AQ483" s="273">
        <f t="shared" si="277"/>
        <v>0</v>
      </c>
      <c r="DF483" s="104">
        <f t="shared" si="253"/>
        <v>0</v>
      </c>
      <c r="DG483" s="39" t="str">
        <f t="shared" si="283"/>
        <v/>
      </c>
      <c r="DH483" s="39" t="str">
        <f t="shared" si="284"/>
        <v/>
      </c>
      <c r="DJ483" s="98">
        <f t="shared" si="252"/>
        <v>0</v>
      </c>
      <c r="DK483" s="93" t="e">
        <f>VLOOKUP(H483,'PORT PRODUCTIVITY 1'!$A$25:$G$83,2,FALSE)</f>
        <v>#N/A</v>
      </c>
      <c r="DL483" s="97" t="str">
        <f t="shared" si="259"/>
        <v/>
      </c>
      <c r="DM483" s="97" t="str">
        <f t="shared" si="260"/>
        <v/>
      </c>
      <c r="DN483" s="97" t="str">
        <f t="shared" si="261"/>
        <v/>
      </c>
      <c r="DO483" s="97" t="str">
        <f t="shared" si="262"/>
        <v/>
      </c>
      <c r="DP483" s="94" t="e">
        <f>VLOOKUP(H483,'PORT PRODUCTIVITY 1'!$A$25:$G$83,3,FALSE)</f>
        <v>#N/A</v>
      </c>
      <c r="DQ483" s="276" t="str">
        <f t="shared" si="263"/>
        <v/>
      </c>
      <c r="DR483" s="276" t="str">
        <f t="shared" si="264"/>
        <v/>
      </c>
      <c r="DS483" s="276" t="str">
        <f t="shared" si="265"/>
        <v/>
      </c>
      <c r="DT483" s="276" t="str">
        <f t="shared" si="266"/>
        <v/>
      </c>
      <c r="DU483" s="276" t="str">
        <f t="shared" si="267"/>
        <v/>
      </c>
      <c r="DV483" s="276" t="str">
        <f t="shared" si="268"/>
        <v/>
      </c>
      <c r="DW483" s="277" t="str">
        <f t="shared" si="254"/>
        <v/>
      </c>
      <c r="DX483" s="278" t="str">
        <f t="shared" si="255"/>
        <v>0</v>
      </c>
      <c r="DY483" s="279" t="str">
        <f t="shared" si="256"/>
        <v>0</v>
      </c>
      <c r="DZ483" s="280" t="str">
        <f t="shared" si="257"/>
        <v/>
      </c>
      <c r="EA483" s="335">
        <f t="shared" si="278"/>
        <v>0</v>
      </c>
      <c r="EB483" s="335">
        <f t="shared" si="279"/>
        <v>0</v>
      </c>
      <c r="EC483" s="335">
        <f t="shared" si="280"/>
        <v>0</v>
      </c>
    </row>
    <row r="484" spans="2:133" ht="27.75" customHeight="1" thickBot="1">
      <c r="B484" s="39"/>
      <c r="C484" s="146"/>
      <c r="D484" s="57"/>
      <c r="E484" s="43"/>
      <c r="F484" s="75"/>
      <c r="G484" s="147"/>
      <c r="H484" s="39"/>
      <c r="I484" s="37"/>
      <c r="J484" s="37"/>
      <c r="K484" s="37"/>
      <c r="L484" s="37"/>
      <c r="M484" s="37"/>
      <c r="N484" s="37"/>
      <c r="O484" s="22"/>
      <c r="P484" s="22"/>
      <c r="Q484" s="42"/>
      <c r="R484" s="140"/>
      <c r="S484" s="39"/>
      <c r="T484" s="39"/>
      <c r="U484" s="321"/>
      <c r="V484" s="330"/>
      <c r="W484" s="317" t="str">
        <f t="shared" si="269"/>
        <v>0</v>
      </c>
      <c r="X484" s="101"/>
      <c r="Y484" s="40"/>
      <c r="Z484" s="41"/>
      <c r="AA484" s="40"/>
      <c r="AB484" s="40"/>
      <c r="AC484" s="40"/>
      <c r="AD484" s="40" t="str">
        <f t="shared" si="251"/>
        <v/>
      </c>
      <c r="AE484" s="186"/>
      <c r="AF484" s="106" t="str">
        <f t="shared" si="258"/>
        <v>0</v>
      </c>
      <c r="AG484" s="99">
        <f t="shared" si="281"/>
        <v>0</v>
      </c>
      <c r="AH484" s="105" t="str">
        <f t="shared" si="282"/>
        <v>0</v>
      </c>
      <c r="AI484" s="106" t="str">
        <f t="shared" si="270"/>
        <v>0</v>
      </c>
      <c r="AJ484" s="99" t="str">
        <f t="shared" si="271"/>
        <v/>
      </c>
      <c r="AK484" s="1" t="str">
        <f t="shared" si="272"/>
        <v/>
      </c>
      <c r="AL484" s="1" t="str">
        <f t="shared" si="273"/>
        <v/>
      </c>
      <c r="AM484" s="1" t="str">
        <f t="shared" si="274"/>
        <v/>
      </c>
      <c r="AN484" s="164" t="str">
        <f t="shared" si="275"/>
        <v/>
      </c>
      <c r="AO484" s="337">
        <f t="shared" si="276"/>
        <v>0</v>
      </c>
      <c r="AP484" s="259"/>
      <c r="AQ484" s="273">
        <f t="shared" si="277"/>
        <v>0</v>
      </c>
      <c r="DF484" s="104">
        <f t="shared" si="253"/>
        <v>0</v>
      </c>
      <c r="DG484" s="39" t="str">
        <f t="shared" si="283"/>
        <v/>
      </c>
      <c r="DH484" s="39" t="str">
        <f t="shared" si="284"/>
        <v/>
      </c>
      <c r="DJ484" s="98">
        <f t="shared" si="252"/>
        <v>0</v>
      </c>
      <c r="DK484" s="93" t="e">
        <f>VLOOKUP(H484,'PORT PRODUCTIVITY 1'!$A$25:$G$83,2,FALSE)</f>
        <v>#N/A</v>
      </c>
      <c r="DL484" s="97" t="str">
        <f t="shared" si="259"/>
        <v/>
      </c>
      <c r="DM484" s="97" t="str">
        <f t="shared" si="260"/>
        <v/>
      </c>
      <c r="DN484" s="97" t="str">
        <f t="shared" si="261"/>
        <v/>
      </c>
      <c r="DO484" s="97" t="str">
        <f t="shared" si="262"/>
        <v/>
      </c>
      <c r="DP484" s="94" t="e">
        <f>VLOOKUP(H484,'PORT PRODUCTIVITY 1'!$A$25:$G$83,3,FALSE)</f>
        <v>#N/A</v>
      </c>
      <c r="DQ484" s="276" t="str">
        <f t="shared" si="263"/>
        <v/>
      </c>
      <c r="DR484" s="276" t="str">
        <f t="shared" si="264"/>
        <v/>
      </c>
      <c r="DS484" s="276" t="str">
        <f t="shared" si="265"/>
        <v/>
      </c>
      <c r="DT484" s="276" t="str">
        <f t="shared" si="266"/>
        <v/>
      </c>
      <c r="DU484" s="276" t="str">
        <f t="shared" si="267"/>
        <v/>
      </c>
      <c r="DV484" s="276" t="str">
        <f t="shared" si="268"/>
        <v/>
      </c>
      <c r="DW484" s="277" t="str">
        <f t="shared" si="254"/>
        <v/>
      </c>
      <c r="DX484" s="278" t="str">
        <f t="shared" si="255"/>
        <v>0</v>
      </c>
      <c r="DY484" s="279" t="str">
        <f t="shared" si="256"/>
        <v>0</v>
      </c>
      <c r="DZ484" s="280" t="str">
        <f t="shared" si="257"/>
        <v/>
      </c>
      <c r="EA484" s="335">
        <f t="shared" si="278"/>
        <v>0</v>
      </c>
      <c r="EB484" s="335">
        <f t="shared" si="279"/>
        <v>0</v>
      </c>
      <c r="EC484" s="335">
        <f t="shared" si="280"/>
        <v>0</v>
      </c>
    </row>
    <row r="485" spans="2:133" ht="27.75" customHeight="1" thickBot="1">
      <c r="B485" s="39"/>
      <c r="C485" s="146"/>
      <c r="D485" s="57"/>
      <c r="E485" s="43"/>
      <c r="F485" s="74"/>
      <c r="G485" s="147"/>
      <c r="H485" s="39"/>
      <c r="I485" s="37"/>
      <c r="J485" s="37"/>
      <c r="K485" s="37"/>
      <c r="L485" s="37"/>
      <c r="M485" s="37"/>
      <c r="N485" s="37"/>
      <c r="O485" s="22"/>
      <c r="P485" s="22"/>
      <c r="Q485" s="42"/>
      <c r="R485" s="140"/>
      <c r="S485" s="39"/>
      <c r="T485" s="39"/>
      <c r="U485" s="321"/>
      <c r="V485" s="330"/>
      <c r="W485" s="317" t="str">
        <f t="shared" si="269"/>
        <v>0</v>
      </c>
      <c r="X485" s="101"/>
      <c r="Y485" s="40"/>
      <c r="Z485" s="41"/>
      <c r="AA485" s="40"/>
      <c r="AB485" s="40"/>
      <c r="AC485" s="40"/>
      <c r="AD485" s="40" t="str">
        <f t="shared" si="251"/>
        <v/>
      </c>
      <c r="AE485" s="186"/>
      <c r="AF485" s="106" t="str">
        <f t="shared" si="258"/>
        <v>0</v>
      </c>
      <c r="AG485" s="99">
        <f t="shared" si="281"/>
        <v>0</v>
      </c>
      <c r="AH485" s="105" t="str">
        <f t="shared" si="282"/>
        <v>0</v>
      </c>
      <c r="AI485" s="106" t="str">
        <f t="shared" si="270"/>
        <v>0</v>
      </c>
      <c r="AJ485" s="99" t="str">
        <f t="shared" si="271"/>
        <v/>
      </c>
      <c r="AK485" s="1" t="str">
        <f t="shared" si="272"/>
        <v/>
      </c>
      <c r="AL485" s="1" t="str">
        <f t="shared" si="273"/>
        <v/>
      </c>
      <c r="AM485" s="1" t="str">
        <f t="shared" si="274"/>
        <v/>
      </c>
      <c r="AN485" s="164" t="str">
        <f t="shared" si="275"/>
        <v/>
      </c>
      <c r="AO485" s="337">
        <f t="shared" si="276"/>
        <v>0</v>
      </c>
      <c r="AP485" s="263"/>
      <c r="AQ485" s="273">
        <f t="shared" si="277"/>
        <v>0</v>
      </c>
      <c r="DF485" s="104">
        <f t="shared" si="253"/>
        <v>0</v>
      </c>
      <c r="DG485" s="39" t="str">
        <f t="shared" si="283"/>
        <v/>
      </c>
      <c r="DH485" s="39" t="str">
        <f t="shared" si="284"/>
        <v/>
      </c>
      <c r="DJ485" s="98">
        <f t="shared" si="252"/>
        <v>0</v>
      </c>
      <c r="DK485" s="93" t="e">
        <f>VLOOKUP(H485,'PORT PRODUCTIVITY 1'!$A$25:$G$83,2,FALSE)</f>
        <v>#N/A</v>
      </c>
      <c r="DL485" s="97" t="str">
        <f t="shared" si="259"/>
        <v/>
      </c>
      <c r="DM485" s="97" t="str">
        <f t="shared" si="260"/>
        <v/>
      </c>
      <c r="DN485" s="97" t="str">
        <f t="shared" si="261"/>
        <v/>
      </c>
      <c r="DO485" s="97" t="str">
        <f t="shared" si="262"/>
        <v/>
      </c>
      <c r="DP485" s="94" t="e">
        <f>VLOOKUP(H485,'PORT PRODUCTIVITY 1'!$A$25:$G$83,3,FALSE)</f>
        <v>#N/A</v>
      </c>
      <c r="DQ485" s="276" t="str">
        <f t="shared" si="263"/>
        <v/>
      </c>
      <c r="DR485" s="276" t="str">
        <f t="shared" si="264"/>
        <v/>
      </c>
      <c r="DS485" s="276" t="str">
        <f t="shared" si="265"/>
        <v/>
      </c>
      <c r="DT485" s="276" t="str">
        <f t="shared" si="266"/>
        <v/>
      </c>
      <c r="DU485" s="276" t="str">
        <f t="shared" si="267"/>
        <v/>
      </c>
      <c r="DV485" s="276" t="str">
        <f t="shared" si="268"/>
        <v/>
      </c>
      <c r="DW485" s="277" t="str">
        <f t="shared" si="254"/>
        <v/>
      </c>
      <c r="DX485" s="278" t="str">
        <f t="shared" si="255"/>
        <v>0</v>
      </c>
      <c r="DY485" s="279" t="str">
        <f t="shared" si="256"/>
        <v>0</v>
      </c>
      <c r="DZ485" s="280" t="str">
        <f t="shared" si="257"/>
        <v/>
      </c>
      <c r="EA485" s="335">
        <f t="shared" si="278"/>
        <v>0</v>
      </c>
      <c r="EB485" s="335">
        <f t="shared" si="279"/>
        <v>0</v>
      </c>
      <c r="EC485" s="335">
        <f t="shared" si="280"/>
        <v>0</v>
      </c>
    </row>
    <row r="486" spans="2:133" ht="27.75" customHeight="1" thickBot="1">
      <c r="B486" s="39"/>
      <c r="C486" s="146"/>
      <c r="D486" s="57"/>
      <c r="E486" s="43"/>
      <c r="F486" s="77"/>
      <c r="G486" s="147"/>
      <c r="H486" s="39"/>
      <c r="I486" s="37"/>
      <c r="J486" s="37"/>
      <c r="K486" s="37"/>
      <c r="L486" s="37"/>
      <c r="M486" s="37"/>
      <c r="N486" s="37"/>
      <c r="O486" s="22"/>
      <c r="P486" s="22"/>
      <c r="Q486" s="42"/>
      <c r="R486" s="138"/>
      <c r="S486" s="40"/>
      <c r="T486" s="40"/>
      <c r="U486" s="321"/>
      <c r="V486" s="330"/>
      <c r="W486" s="317" t="str">
        <f t="shared" si="269"/>
        <v>0</v>
      </c>
      <c r="X486" s="101"/>
      <c r="Y486" s="40"/>
      <c r="Z486" s="41"/>
      <c r="AA486" s="40"/>
      <c r="AB486" s="40"/>
      <c r="AC486" s="40"/>
      <c r="AD486" s="40" t="str">
        <f t="shared" si="251"/>
        <v/>
      </c>
      <c r="AE486" s="186"/>
      <c r="AF486" s="106" t="str">
        <f t="shared" si="258"/>
        <v>0</v>
      </c>
      <c r="AG486" s="99">
        <f t="shared" si="281"/>
        <v>0</v>
      </c>
      <c r="AH486" s="105" t="str">
        <f t="shared" si="282"/>
        <v>0</v>
      </c>
      <c r="AI486" s="106" t="str">
        <f t="shared" si="270"/>
        <v>0</v>
      </c>
      <c r="AJ486" s="99" t="str">
        <f t="shared" si="271"/>
        <v/>
      </c>
      <c r="AK486" s="1" t="str">
        <f t="shared" si="272"/>
        <v/>
      </c>
      <c r="AL486" s="1" t="str">
        <f t="shared" si="273"/>
        <v/>
      </c>
      <c r="AM486" s="1" t="str">
        <f t="shared" si="274"/>
        <v/>
      </c>
      <c r="AN486" s="164" t="str">
        <f t="shared" si="275"/>
        <v/>
      </c>
      <c r="AO486" s="337">
        <f t="shared" si="276"/>
        <v>0</v>
      </c>
      <c r="AP486" s="261"/>
      <c r="AQ486" s="273">
        <f t="shared" si="277"/>
        <v>0</v>
      </c>
      <c r="DF486" s="104">
        <f t="shared" si="253"/>
        <v>0</v>
      </c>
      <c r="DG486" s="39" t="str">
        <f t="shared" si="283"/>
        <v/>
      </c>
      <c r="DH486" s="39" t="str">
        <f t="shared" si="284"/>
        <v/>
      </c>
      <c r="DJ486" s="98">
        <f t="shared" si="252"/>
        <v>0</v>
      </c>
      <c r="DK486" s="93" t="e">
        <f>VLOOKUP(H486,'PORT PRODUCTIVITY 1'!$A$25:$G$83,2,FALSE)</f>
        <v>#N/A</v>
      </c>
      <c r="DL486" s="97" t="str">
        <f t="shared" si="259"/>
        <v/>
      </c>
      <c r="DM486" s="97" t="str">
        <f t="shared" si="260"/>
        <v/>
      </c>
      <c r="DN486" s="97" t="str">
        <f t="shared" si="261"/>
        <v/>
      </c>
      <c r="DO486" s="97" t="str">
        <f t="shared" si="262"/>
        <v/>
      </c>
      <c r="DP486" s="94" t="e">
        <f>VLOOKUP(H486,'PORT PRODUCTIVITY 1'!$A$25:$G$83,3,FALSE)</f>
        <v>#N/A</v>
      </c>
      <c r="DQ486" s="276" t="str">
        <f t="shared" si="263"/>
        <v/>
      </c>
      <c r="DR486" s="276" t="str">
        <f t="shared" si="264"/>
        <v/>
      </c>
      <c r="DS486" s="276" t="str">
        <f t="shared" si="265"/>
        <v/>
      </c>
      <c r="DT486" s="276" t="str">
        <f t="shared" si="266"/>
        <v/>
      </c>
      <c r="DU486" s="276" t="str">
        <f t="shared" si="267"/>
        <v/>
      </c>
      <c r="DV486" s="276" t="str">
        <f t="shared" si="268"/>
        <v/>
      </c>
      <c r="DW486" s="277" t="str">
        <f t="shared" si="254"/>
        <v/>
      </c>
      <c r="DX486" s="278" t="str">
        <f t="shared" si="255"/>
        <v>0</v>
      </c>
      <c r="DY486" s="279" t="str">
        <f t="shared" si="256"/>
        <v>0</v>
      </c>
      <c r="DZ486" s="280" t="str">
        <f t="shared" si="257"/>
        <v/>
      </c>
      <c r="EA486" s="335">
        <f t="shared" si="278"/>
        <v>0</v>
      </c>
      <c r="EB486" s="335">
        <f t="shared" si="279"/>
        <v>0</v>
      </c>
      <c r="EC486" s="335">
        <f t="shared" si="280"/>
        <v>0</v>
      </c>
    </row>
    <row r="487" spans="2:133" ht="27.75" customHeight="1" thickBot="1">
      <c r="B487" s="39"/>
      <c r="C487" s="146"/>
      <c r="D487" s="57"/>
      <c r="E487" s="43"/>
      <c r="F487" s="59"/>
      <c r="G487" s="147"/>
      <c r="H487" s="39"/>
      <c r="I487" s="37"/>
      <c r="J487" s="37"/>
      <c r="K487" s="37"/>
      <c r="L487" s="37"/>
      <c r="M487" s="37"/>
      <c r="N487" s="37"/>
      <c r="O487" s="22"/>
      <c r="P487" s="22"/>
      <c r="Q487" s="42"/>
      <c r="R487" s="138"/>
      <c r="S487" s="40"/>
      <c r="T487" s="40"/>
      <c r="U487" s="321"/>
      <c r="V487" s="330"/>
      <c r="W487" s="317" t="str">
        <f t="shared" si="269"/>
        <v>0</v>
      </c>
      <c r="X487" s="101"/>
      <c r="Y487" s="40"/>
      <c r="Z487" s="41"/>
      <c r="AA487" s="40"/>
      <c r="AB487" s="40"/>
      <c r="AC487" s="40"/>
      <c r="AD487" s="40" t="str">
        <f t="shared" si="251"/>
        <v/>
      </c>
      <c r="AE487" s="186"/>
      <c r="AF487" s="106" t="str">
        <f t="shared" si="258"/>
        <v>0</v>
      </c>
      <c r="AG487" s="99">
        <f t="shared" si="281"/>
        <v>0</v>
      </c>
      <c r="AH487" s="105" t="str">
        <f t="shared" si="282"/>
        <v>0</v>
      </c>
      <c r="AI487" s="106" t="str">
        <f t="shared" si="270"/>
        <v>0</v>
      </c>
      <c r="AJ487" s="99" t="str">
        <f t="shared" si="271"/>
        <v/>
      </c>
      <c r="AK487" s="1" t="str">
        <f t="shared" si="272"/>
        <v/>
      </c>
      <c r="AL487" s="1" t="str">
        <f t="shared" si="273"/>
        <v/>
      </c>
      <c r="AM487" s="1" t="str">
        <f t="shared" si="274"/>
        <v/>
      </c>
      <c r="AN487" s="164" t="str">
        <f t="shared" si="275"/>
        <v/>
      </c>
      <c r="AO487" s="337">
        <f t="shared" si="276"/>
        <v>0</v>
      </c>
      <c r="AP487" s="261"/>
      <c r="AQ487" s="273">
        <f t="shared" si="277"/>
        <v>0</v>
      </c>
      <c r="DF487" s="104">
        <f t="shared" si="253"/>
        <v>0</v>
      </c>
      <c r="DG487" s="39" t="str">
        <f t="shared" si="283"/>
        <v/>
      </c>
      <c r="DH487" s="39" t="str">
        <f t="shared" si="284"/>
        <v/>
      </c>
      <c r="DJ487" s="98">
        <f t="shared" si="252"/>
        <v>0</v>
      </c>
      <c r="DK487" s="93" t="e">
        <f>VLOOKUP(H487,'PORT PRODUCTIVITY 1'!$A$25:$G$83,2,FALSE)</f>
        <v>#N/A</v>
      </c>
      <c r="DL487" s="97" t="str">
        <f t="shared" si="259"/>
        <v/>
      </c>
      <c r="DM487" s="97" t="str">
        <f t="shared" si="260"/>
        <v/>
      </c>
      <c r="DN487" s="97" t="str">
        <f t="shared" si="261"/>
        <v/>
      </c>
      <c r="DO487" s="97" t="str">
        <f t="shared" si="262"/>
        <v/>
      </c>
      <c r="DP487" s="94" t="e">
        <f>VLOOKUP(H487,'PORT PRODUCTIVITY 1'!$A$25:$G$83,3,FALSE)</f>
        <v>#N/A</v>
      </c>
      <c r="DQ487" s="276" t="str">
        <f t="shared" si="263"/>
        <v/>
      </c>
      <c r="DR487" s="276" t="str">
        <f t="shared" si="264"/>
        <v/>
      </c>
      <c r="DS487" s="276" t="str">
        <f t="shared" si="265"/>
        <v/>
      </c>
      <c r="DT487" s="276" t="str">
        <f t="shared" si="266"/>
        <v/>
      </c>
      <c r="DU487" s="276" t="str">
        <f t="shared" si="267"/>
        <v/>
      </c>
      <c r="DV487" s="276" t="str">
        <f t="shared" si="268"/>
        <v/>
      </c>
      <c r="DW487" s="277" t="str">
        <f t="shared" si="254"/>
        <v/>
      </c>
      <c r="DX487" s="278" t="str">
        <f t="shared" si="255"/>
        <v>0</v>
      </c>
      <c r="DY487" s="279" t="str">
        <f t="shared" si="256"/>
        <v>0</v>
      </c>
      <c r="DZ487" s="280" t="str">
        <f t="shared" si="257"/>
        <v/>
      </c>
      <c r="EA487" s="335">
        <f t="shared" si="278"/>
        <v>0</v>
      </c>
      <c r="EB487" s="335">
        <f t="shared" si="279"/>
        <v>0</v>
      </c>
      <c r="EC487" s="335">
        <f t="shared" si="280"/>
        <v>0</v>
      </c>
    </row>
    <row r="488" spans="2:133" ht="27.75" customHeight="1" thickBot="1">
      <c r="B488" s="39"/>
      <c r="C488" s="146"/>
      <c r="D488" s="57"/>
      <c r="E488" s="43"/>
      <c r="F488" s="59"/>
      <c r="G488" s="147"/>
      <c r="H488" s="39"/>
      <c r="I488" s="37"/>
      <c r="J488" s="37"/>
      <c r="K488" s="37"/>
      <c r="L488" s="37"/>
      <c r="M488" s="37"/>
      <c r="N488" s="37"/>
      <c r="O488" s="22"/>
      <c r="P488" s="22"/>
      <c r="Q488" s="42"/>
      <c r="R488" s="138"/>
      <c r="S488" s="40"/>
      <c r="T488" s="40"/>
      <c r="U488" s="321"/>
      <c r="V488" s="330"/>
      <c r="W488" s="317" t="str">
        <f t="shared" si="269"/>
        <v>0</v>
      </c>
      <c r="X488" s="101"/>
      <c r="Y488" s="40"/>
      <c r="Z488" s="41"/>
      <c r="AA488" s="40"/>
      <c r="AB488" s="40"/>
      <c r="AC488" s="40"/>
      <c r="AD488" s="40" t="str">
        <f t="shared" si="251"/>
        <v/>
      </c>
      <c r="AE488" s="186"/>
      <c r="AF488" s="106" t="str">
        <f t="shared" si="258"/>
        <v>0</v>
      </c>
      <c r="AG488" s="99">
        <f t="shared" si="281"/>
        <v>0</v>
      </c>
      <c r="AH488" s="105" t="str">
        <f t="shared" si="282"/>
        <v>0</v>
      </c>
      <c r="AI488" s="106" t="str">
        <f t="shared" si="270"/>
        <v>0</v>
      </c>
      <c r="AJ488" s="99" t="str">
        <f t="shared" si="271"/>
        <v/>
      </c>
      <c r="AK488" s="1" t="str">
        <f t="shared" si="272"/>
        <v/>
      </c>
      <c r="AL488" s="1" t="str">
        <f t="shared" si="273"/>
        <v/>
      </c>
      <c r="AM488" s="1" t="str">
        <f t="shared" si="274"/>
        <v/>
      </c>
      <c r="AN488" s="164" t="str">
        <f t="shared" si="275"/>
        <v/>
      </c>
      <c r="AO488" s="337">
        <f t="shared" si="276"/>
        <v>0</v>
      </c>
      <c r="AP488" s="261"/>
      <c r="AQ488" s="273">
        <f t="shared" si="277"/>
        <v>0</v>
      </c>
      <c r="DF488" s="104">
        <f t="shared" si="253"/>
        <v>0</v>
      </c>
      <c r="DG488" s="39" t="str">
        <f t="shared" si="283"/>
        <v/>
      </c>
      <c r="DH488" s="39" t="str">
        <f t="shared" si="284"/>
        <v/>
      </c>
      <c r="DJ488" s="98">
        <f t="shared" si="252"/>
        <v>0</v>
      </c>
      <c r="DK488" s="93" t="e">
        <f>VLOOKUP(H488,'PORT PRODUCTIVITY 1'!$A$25:$G$83,2,FALSE)</f>
        <v>#N/A</v>
      </c>
      <c r="DL488" s="97" t="str">
        <f t="shared" si="259"/>
        <v/>
      </c>
      <c r="DM488" s="97" t="str">
        <f t="shared" si="260"/>
        <v/>
      </c>
      <c r="DN488" s="97" t="str">
        <f t="shared" si="261"/>
        <v/>
      </c>
      <c r="DO488" s="97" t="str">
        <f t="shared" si="262"/>
        <v/>
      </c>
      <c r="DP488" s="94" t="e">
        <f>VLOOKUP(H488,'PORT PRODUCTIVITY 1'!$A$25:$G$83,3,FALSE)</f>
        <v>#N/A</v>
      </c>
      <c r="DQ488" s="276" t="str">
        <f t="shared" si="263"/>
        <v/>
      </c>
      <c r="DR488" s="276" t="str">
        <f t="shared" si="264"/>
        <v/>
      </c>
      <c r="DS488" s="276" t="str">
        <f t="shared" si="265"/>
        <v/>
      </c>
      <c r="DT488" s="276" t="str">
        <f t="shared" si="266"/>
        <v/>
      </c>
      <c r="DU488" s="276" t="str">
        <f t="shared" si="267"/>
        <v/>
      </c>
      <c r="DV488" s="276" t="str">
        <f t="shared" si="268"/>
        <v/>
      </c>
      <c r="DW488" s="277" t="str">
        <f t="shared" si="254"/>
        <v/>
      </c>
      <c r="DX488" s="278" t="str">
        <f t="shared" si="255"/>
        <v>0</v>
      </c>
      <c r="DY488" s="279" t="str">
        <f t="shared" si="256"/>
        <v>0</v>
      </c>
      <c r="DZ488" s="280" t="str">
        <f t="shared" si="257"/>
        <v/>
      </c>
      <c r="EA488" s="335">
        <f t="shared" si="278"/>
        <v>0</v>
      </c>
      <c r="EB488" s="335">
        <f t="shared" si="279"/>
        <v>0</v>
      </c>
      <c r="EC488" s="335">
        <f t="shared" si="280"/>
        <v>0</v>
      </c>
    </row>
    <row r="489" spans="2:133" ht="27.75" customHeight="1" thickBot="1">
      <c r="B489" s="39"/>
      <c r="C489" s="146"/>
      <c r="D489" s="57"/>
      <c r="E489" s="43"/>
      <c r="F489" s="59"/>
      <c r="G489" s="147"/>
      <c r="H489" s="39"/>
      <c r="I489" s="37"/>
      <c r="J489" s="37"/>
      <c r="K489" s="37"/>
      <c r="L489" s="37"/>
      <c r="M489" s="37"/>
      <c r="N489" s="37"/>
      <c r="O489" s="22"/>
      <c r="P489" s="22"/>
      <c r="Q489" s="42"/>
      <c r="R489" s="138"/>
      <c r="S489" s="40"/>
      <c r="T489" s="40"/>
      <c r="U489" s="321"/>
      <c r="V489" s="330"/>
      <c r="W489" s="317" t="str">
        <f t="shared" si="269"/>
        <v>0</v>
      </c>
      <c r="X489" s="101"/>
      <c r="Y489" s="40"/>
      <c r="Z489" s="41"/>
      <c r="AA489" s="40"/>
      <c r="AB489" s="40"/>
      <c r="AC489" s="40"/>
      <c r="AD489" s="40" t="str">
        <f t="shared" si="251"/>
        <v/>
      </c>
      <c r="AE489" s="186"/>
      <c r="AF489" s="106" t="str">
        <f t="shared" si="258"/>
        <v>0</v>
      </c>
      <c r="AG489" s="99">
        <f t="shared" si="281"/>
        <v>0</v>
      </c>
      <c r="AH489" s="105" t="str">
        <f t="shared" si="282"/>
        <v>0</v>
      </c>
      <c r="AI489" s="106" t="str">
        <f t="shared" si="270"/>
        <v>0</v>
      </c>
      <c r="AJ489" s="99" t="str">
        <f t="shared" si="271"/>
        <v/>
      </c>
      <c r="AK489" s="1" t="str">
        <f t="shared" si="272"/>
        <v/>
      </c>
      <c r="AL489" s="1" t="str">
        <f t="shared" si="273"/>
        <v/>
      </c>
      <c r="AM489" s="1" t="str">
        <f t="shared" si="274"/>
        <v/>
      </c>
      <c r="AN489" s="164" t="str">
        <f t="shared" si="275"/>
        <v/>
      </c>
      <c r="AO489" s="337">
        <f t="shared" si="276"/>
        <v>0</v>
      </c>
      <c r="AP489" s="261"/>
      <c r="AQ489" s="273">
        <f t="shared" si="277"/>
        <v>0</v>
      </c>
      <c r="DF489" s="104">
        <f t="shared" si="253"/>
        <v>0</v>
      </c>
      <c r="DG489" s="39" t="str">
        <f t="shared" si="283"/>
        <v/>
      </c>
      <c r="DH489" s="39" t="str">
        <f t="shared" si="284"/>
        <v/>
      </c>
      <c r="DJ489" s="98">
        <f t="shared" si="252"/>
        <v>0</v>
      </c>
      <c r="DK489" s="93" t="e">
        <f>VLOOKUP(H489,'PORT PRODUCTIVITY 1'!$A$25:$G$83,2,FALSE)</f>
        <v>#N/A</v>
      </c>
      <c r="DL489" s="97" t="str">
        <f t="shared" si="259"/>
        <v/>
      </c>
      <c r="DM489" s="97" t="str">
        <f t="shared" si="260"/>
        <v/>
      </c>
      <c r="DN489" s="97" t="str">
        <f t="shared" si="261"/>
        <v/>
      </c>
      <c r="DO489" s="97" t="str">
        <f t="shared" si="262"/>
        <v/>
      </c>
      <c r="DP489" s="94" t="e">
        <f>VLOOKUP(H489,'PORT PRODUCTIVITY 1'!$A$25:$G$83,3,FALSE)</f>
        <v>#N/A</v>
      </c>
      <c r="DQ489" s="276" t="str">
        <f t="shared" si="263"/>
        <v/>
      </c>
      <c r="DR489" s="276" t="str">
        <f t="shared" si="264"/>
        <v/>
      </c>
      <c r="DS489" s="276" t="str">
        <f t="shared" si="265"/>
        <v/>
      </c>
      <c r="DT489" s="276" t="str">
        <f t="shared" si="266"/>
        <v/>
      </c>
      <c r="DU489" s="276" t="str">
        <f t="shared" si="267"/>
        <v/>
      </c>
      <c r="DV489" s="276" t="str">
        <f t="shared" si="268"/>
        <v/>
      </c>
      <c r="DW489" s="277" t="str">
        <f t="shared" si="254"/>
        <v/>
      </c>
      <c r="DX489" s="278" t="str">
        <f t="shared" si="255"/>
        <v>0</v>
      </c>
      <c r="DY489" s="279" t="str">
        <f t="shared" si="256"/>
        <v>0</v>
      </c>
      <c r="DZ489" s="280" t="str">
        <f t="shared" si="257"/>
        <v/>
      </c>
      <c r="EA489" s="335">
        <f t="shared" si="278"/>
        <v>0</v>
      </c>
      <c r="EB489" s="335">
        <f t="shared" si="279"/>
        <v>0</v>
      </c>
      <c r="EC489" s="335">
        <f t="shared" si="280"/>
        <v>0</v>
      </c>
    </row>
    <row r="490" spans="2:133" ht="27.75" customHeight="1" thickBot="1">
      <c r="B490" s="39"/>
      <c r="C490" s="146"/>
      <c r="D490" s="57"/>
      <c r="E490" s="43"/>
      <c r="F490" s="59"/>
      <c r="G490" s="147"/>
      <c r="H490" s="39"/>
      <c r="I490" s="37"/>
      <c r="J490" s="37"/>
      <c r="K490" s="37"/>
      <c r="L490" s="37"/>
      <c r="M490" s="37"/>
      <c r="N490" s="37"/>
      <c r="O490" s="22"/>
      <c r="P490" s="22"/>
      <c r="Q490" s="42"/>
      <c r="R490" s="138"/>
      <c r="S490" s="40"/>
      <c r="T490" s="40"/>
      <c r="U490" s="321"/>
      <c r="V490" s="330"/>
      <c r="W490" s="317" t="str">
        <f t="shared" si="269"/>
        <v>0</v>
      </c>
      <c r="X490" s="101"/>
      <c r="Y490" s="40"/>
      <c r="Z490" s="41"/>
      <c r="AA490" s="40"/>
      <c r="AB490" s="40"/>
      <c r="AC490" s="40"/>
      <c r="AD490" s="40" t="str">
        <f t="shared" si="251"/>
        <v/>
      </c>
      <c r="AE490" s="186"/>
      <c r="AF490" s="106" t="str">
        <f t="shared" si="258"/>
        <v>0</v>
      </c>
      <c r="AG490" s="99">
        <f t="shared" si="281"/>
        <v>0</v>
      </c>
      <c r="AH490" s="105" t="str">
        <f t="shared" si="282"/>
        <v>0</v>
      </c>
      <c r="AI490" s="106" t="str">
        <f t="shared" si="270"/>
        <v>0</v>
      </c>
      <c r="AJ490" s="99" t="str">
        <f t="shared" si="271"/>
        <v/>
      </c>
      <c r="AK490" s="1" t="str">
        <f t="shared" si="272"/>
        <v/>
      </c>
      <c r="AL490" s="1" t="str">
        <f t="shared" si="273"/>
        <v/>
      </c>
      <c r="AM490" s="1" t="str">
        <f t="shared" si="274"/>
        <v/>
      </c>
      <c r="AN490" s="164" t="str">
        <f t="shared" si="275"/>
        <v/>
      </c>
      <c r="AO490" s="337">
        <f t="shared" si="276"/>
        <v>0</v>
      </c>
      <c r="AP490" s="265"/>
      <c r="AQ490" s="273">
        <f t="shared" si="277"/>
        <v>0</v>
      </c>
      <c r="DF490" s="104">
        <f t="shared" si="253"/>
        <v>0</v>
      </c>
      <c r="DG490" s="39" t="str">
        <f t="shared" si="283"/>
        <v/>
      </c>
      <c r="DH490" s="39" t="str">
        <f t="shared" si="284"/>
        <v/>
      </c>
      <c r="DJ490" s="98">
        <f t="shared" si="252"/>
        <v>0</v>
      </c>
      <c r="DK490" s="93" t="e">
        <f>VLOOKUP(H490,'PORT PRODUCTIVITY 1'!$A$25:$G$83,2,FALSE)</f>
        <v>#N/A</v>
      </c>
      <c r="DL490" s="97" t="str">
        <f t="shared" si="259"/>
        <v/>
      </c>
      <c r="DM490" s="97" t="str">
        <f t="shared" si="260"/>
        <v/>
      </c>
      <c r="DN490" s="97" t="str">
        <f t="shared" si="261"/>
        <v/>
      </c>
      <c r="DO490" s="97" t="str">
        <f t="shared" si="262"/>
        <v/>
      </c>
      <c r="DP490" s="94" t="e">
        <f>VLOOKUP(H490,'PORT PRODUCTIVITY 1'!$A$25:$G$83,3,FALSE)</f>
        <v>#N/A</v>
      </c>
      <c r="DQ490" s="276" t="str">
        <f t="shared" si="263"/>
        <v/>
      </c>
      <c r="DR490" s="276" t="str">
        <f t="shared" si="264"/>
        <v/>
      </c>
      <c r="DS490" s="276" t="str">
        <f t="shared" si="265"/>
        <v/>
      </c>
      <c r="DT490" s="276" t="str">
        <f t="shared" si="266"/>
        <v/>
      </c>
      <c r="DU490" s="276" t="str">
        <f t="shared" si="267"/>
        <v/>
      </c>
      <c r="DV490" s="276" t="str">
        <f t="shared" si="268"/>
        <v/>
      </c>
      <c r="DW490" s="277" t="str">
        <f t="shared" si="254"/>
        <v/>
      </c>
      <c r="DX490" s="278" t="str">
        <f t="shared" si="255"/>
        <v>0</v>
      </c>
      <c r="DY490" s="279" t="str">
        <f t="shared" si="256"/>
        <v>0</v>
      </c>
      <c r="DZ490" s="280" t="str">
        <f t="shared" si="257"/>
        <v/>
      </c>
      <c r="EA490" s="335">
        <f t="shared" si="278"/>
        <v>0</v>
      </c>
      <c r="EB490" s="335">
        <f t="shared" si="279"/>
        <v>0</v>
      </c>
      <c r="EC490" s="335">
        <f t="shared" si="280"/>
        <v>0</v>
      </c>
    </row>
    <row r="491" spans="2:133" ht="27.75" customHeight="1" thickBot="1">
      <c r="B491" s="39"/>
      <c r="C491" s="146"/>
      <c r="D491" s="57"/>
      <c r="E491" s="43"/>
      <c r="F491" s="59"/>
      <c r="G491" s="147"/>
      <c r="H491" s="39"/>
      <c r="I491" s="37"/>
      <c r="J491" s="37"/>
      <c r="K491" s="37"/>
      <c r="L491" s="37"/>
      <c r="M491" s="37"/>
      <c r="N491" s="37"/>
      <c r="O491" s="22"/>
      <c r="P491" s="22"/>
      <c r="Q491" s="42"/>
      <c r="R491" s="138"/>
      <c r="S491" s="40"/>
      <c r="T491" s="40"/>
      <c r="U491" s="321"/>
      <c r="V491" s="330"/>
      <c r="W491" s="317" t="str">
        <f t="shared" si="269"/>
        <v>0</v>
      </c>
      <c r="X491" s="101"/>
      <c r="Y491" s="40"/>
      <c r="Z491" s="41"/>
      <c r="AA491" s="40"/>
      <c r="AB491" s="40"/>
      <c r="AC491" s="40"/>
      <c r="AD491" s="40" t="str">
        <f t="shared" si="251"/>
        <v/>
      </c>
      <c r="AE491" s="186"/>
      <c r="AF491" s="106" t="str">
        <f t="shared" si="258"/>
        <v>0</v>
      </c>
      <c r="AG491" s="99">
        <f t="shared" si="281"/>
        <v>0</v>
      </c>
      <c r="AH491" s="105" t="str">
        <f t="shared" si="282"/>
        <v>0</v>
      </c>
      <c r="AI491" s="106" t="str">
        <f t="shared" si="270"/>
        <v>0</v>
      </c>
      <c r="AJ491" s="99" t="str">
        <f t="shared" si="271"/>
        <v/>
      </c>
      <c r="AK491" s="1" t="str">
        <f t="shared" si="272"/>
        <v/>
      </c>
      <c r="AL491" s="1" t="str">
        <f t="shared" si="273"/>
        <v/>
      </c>
      <c r="AM491" s="1" t="str">
        <f t="shared" si="274"/>
        <v/>
      </c>
      <c r="AN491" s="164" t="str">
        <f t="shared" si="275"/>
        <v/>
      </c>
      <c r="AO491" s="337">
        <f t="shared" si="276"/>
        <v>0</v>
      </c>
      <c r="AP491" s="262"/>
      <c r="AQ491" s="273">
        <f t="shared" si="277"/>
        <v>0</v>
      </c>
      <c r="DF491" s="104">
        <f t="shared" si="253"/>
        <v>0</v>
      </c>
      <c r="DG491" s="39" t="str">
        <f t="shared" si="283"/>
        <v/>
      </c>
      <c r="DH491" s="39" t="str">
        <f t="shared" si="284"/>
        <v/>
      </c>
      <c r="DJ491" s="98">
        <f t="shared" si="252"/>
        <v>0</v>
      </c>
      <c r="DK491" s="93" t="e">
        <f>VLOOKUP(H491,'PORT PRODUCTIVITY 1'!$A$25:$G$83,2,FALSE)</f>
        <v>#N/A</v>
      </c>
      <c r="DL491" s="97" t="str">
        <f t="shared" si="259"/>
        <v/>
      </c>
      <c r="DM491" s="97" t="str">
        <f t="shared" si="260"/>
        <v/>
      </c>
      <c r="DN491" s="97" t="str">
        <f t="shared" si="261"/>
        <v/>
      </c>
      <c r="DO491" s="97" t="str">
        <f t="shared" si="262"/>
        <v/>
      </c>
      <c r="DP491" s="94" t="e">
        <f>VLOOKUP(H491,'PORT PRODUCTIVITY 1'!$A$25:$G$83,3,FALSE)</f>
        <v>#N/A</v>
      </c>
      <c r="DQ491" s="276" t="str">
        <f t="shared" si="263"/>
        <v/>
      </c>
      <c r="DR491" s="276" t="str">
        <f t="shared" si="264"/>
        <v/>
      </c>
      <c r="DS491" s="276" t="str">
        <f t="shared" si="265"/>
        <v/>
      </c>
      <c r="DT491" s="276" t="str">
        <f t="shared" si="266"/>
        <v/>
      </c>
      <c r="DU491" s="276" t="str">
        <f t="shared" si="267"/>
        <v/>
      </c>
      <c r="DV491" s="276" t="str">
        <f t="shared" si="268"/>
        <v/>
      </c>
      <c r="DW491" s="277" t="str">
        <f t="shared" si="254"/>
        <v/>
      </c>
      <c r="DX491" s="278" t="str">
        <f t="shared" si="255"/>
        <v>0</v>
      </c>
      <c r="DY491" s="279" t="str">
        <f t="shared" si="256"/>
        <v>0</v>
      </c>
      <c r="DZ491" s="280" t="str">
        <f t="shared" si="257"/>
        <v/>
      </c>
      <c r="EA491" s="335">
        <f t="shared" si="278"/>
        <v>0</v>
      </c>
      <c r="EB491" s="335">
        <f t="shared" si="279"/>
        <v>0</v>
      </c>
      <c r="EC491" s="335">
        <f t="shared" si="280"/>
        <v>0</v>
      </c>
    </row>
    <row r="492" spans="2:133" ht="27.75" customHeight="1" thickBot="1">
      <c r="B492" s="39"/>
      <c r="C492" s="146"/>
      <c r="D492" s="57"/>
      <c r="E492" s="43"/>
      <c r="F492" s="59"/>
      <c r="G492" s="147"/>
      <c r="H492" s="39"/>
      <c r="I492" s="37"/>
      <c r="J492" s="37"/>
      <c r="K492" s="37"/>
      <c r="L492" s="37"/>
      <c r="M492" s="37"/>
      <c r="N492" s="37"/>
      <c r="O492" s="22"/>
      <c r="P492" s="22"/>
      <c r="Q492" s="42"/>
      <c r="R492" s="40"/>
      <c r="S492" s="40"/>
      <c r="T492" s="40"/>
      <c r="U492" s="321"/>
      <c r="V492" s="330"/>
      <c r="W492" s="317" t="str">
        <f t="shared" si="269"/>
        <v>0</v>
      </c>
      <c r="X492" s="101"/>
      <c r="Y492" s="40"/>
      <c r="Z492" s="41"/>
      <c r="AA492" s="40"/>
      <c r="AB492" s="40"/>
      <c r="AC492" s="40"/>
      <c r="AD492" s="40" t="str">
        <f t="shared" si="251"/>
        <v/>
      </c>
      <c r="AE492" s="186"/>
      <c r="AF492" s="106" t="str">
        <f t="shared" si="258"/>
        <v>0</v>
      </c>
      <c r="AG492" s="99">
        <f t="shared" si="281"/>
        <v>0</v>
      </c>
      <c r="AH492" s="105" t="str">
        <f t="shared" si="282"/>
        <v>0</v>
      </c>
      <c r="AI492" s="106" t="str">
        <f t="shared" si="270"/>
        <v>0</v>
      </c>
      <c r="AJ492" s="99" t="str">
        <f t="shared" si="271"/>
        <v/>
      </c>
      <c r="AK492" s="1" t="str">
        <f t="shared" si="272"/>
        <v/>
      </c>
      <c r="AL492" s="1" t="str">
        <f t="shared" si="273"/>
        <v/>
      </c>
      <c r="AM492" s="1" t="str">
        <f t="shared" si="274"/>
        <v/>
      </c>
      <c r="AN492" s="164" t="str">
        <f t="shared" si="275"/>
        <v/>
      </c>
      <c r="AO492" s="337">
        <f t="shared" si="276"/>
        <v>0</v>
      </c>
      <c r="AP492" s="261"/>
      <c r="AQ492" s="273">
        <f t="shared" si="277"/>
        <v>0</v>
      </c>
      <c r="DF492" s="104">
        <f t="shared" si="253"/>
        <v>0</v>
      </c>
      <c r="DG492" s="39" t="str">
        <f t="shared" si="283"/>
        <v/>
      </c>
      <c r="DH492" s="39" t="str">
        <f t="shared" si="284"/>
        <v/>
      </c>
      <c r="DJ492" s="98">
        <f t="shared" si="252"/>
        <v>0</v>
      </c>
      <c r="DK492" s="93" t="e">
        <f>VLOOKUP(H492,'PORT PRODUCTIVITY 1'!$A$25:$G$83,2,FALSE)</f>
        <v>#N/A</v>
      </c>
      <c r="DL492" s="97" t="str">
        <f t="shared" si="259"/>
        <v/>
      </c>
      <c r="DM492" s="97" t="str">
        <f t="shared" si="260"/>
        <v/>
      </c>
      <c r="DN492" s="97" t="str">
        <f t="shared" si="261"/>
        <v/>
      </c>
      <c r="DO492" s="97" t="str">
        <f t="shared" si="262"/>
        <v/>
      </c>
      <c r="DP492" s="94" t="e">
        <f>VLOOKUP(H492,'PORT PRODUCTIVITY 1'!$A$25:$G$83,3,FALSE)</f>
        <v>#N/A</v>
      </c>
      <c r="DQ492" s="276" t="str">
        <f t="shared" si="263"/>
        <v/>
      </c>
      <c r="DR492" s="276" t="str">
        <f t="shared" si="264"/>
        <v/>
      </c>
      <c r="DS492" s="276" t="str">
        <f t="shared" si="265"/>
        <v/>
      </c>
      <c r="DT492" s="276" t="str">
        <f t="shared" si="266"/>
        <v/>
      </c>
      <c r="DU492" s="276" t="str">
        <f t="shared" si="267"/>
        <v/>
      </c>
      <c r="DV492" s="276" t="str">
        <f t="shared" si="268"/>
        <v/>
      </c>
      <c r="DW492" s="277" t="str">
        <f t="shared" si="254"/>
        <v/>
      </c>
      <c r="DX492" s="278" t="str">
        <f t="shared" si="255"/>
        <v>0</v>
      </c>
      <c r="DY492" s="279" t="str">
        <f t="shared" si="256"/>
        <v>0</v>
      </c>
      <c r="DZ492" s="280" t="str">
        <f t="shared" si="257"/>
        <v/>
      </c>
      <c r="EA492" s="335">
        <f t="shared" si="278"/>
        <v>0</v>
      </c>
      <c r="EB492" s="335">
        <f t="shared" si="279"/>
        <v>0</v>
      </c>
      <c r="EC492" s="335">
        <f t="shared" si="280"/>
        <v>0</v>
      </c>
    </row>
    <row r="493" spans="2:133" ht="27.75" customHeight="1" thickBot="1">
      <c r="B493" s="39"/>
      <c r="C493" s="146"/>
      <c r="D493" s="57"/>
      <c r="E493" s="43"/>
      <c r="F493" s="74"/>
      <c r="G493" s="147"/>
      <c r="H493" s="39"/>
      <c r="I493" s="37"/>
      <c r="J493" s="37"/>
      <c r="K493" s="37"/>
      <c r="L493" s="37"/>
      <c r="M493" s="37"/>
      <c r="N493" s="37"/>
      <c r="O493" s="22"/>
      <c r="P493" s="22"/>
      <c r="Q493" s="42"/>
      <c r="R493" s="39"/>
      <c r="S493" s="39"/>
      <c r="T493" s="39"/>
      <c r="U493" s="321"/>
      <c r="V493" s="330"/>
      <c r="W493" s="317" t="str">
        <f t="shared" si="269"/>
        <v>0</v>
      </c>
      <c r="X493" s="101"/>
      <c r="Y493" s="40"/>
      <c r="Z493" s="41"/>
      <c r="AA493" s="40"/>
      <c r="AB493" s="40"/>
      <c r="AC493" s="40"/>
      <c r="AD493" s="40" t="str">
        <f t="shared" si="251"/>
        <v/>
      </c>
      <c r="AE493" s="186"/>
      <c r="AF493" s="106" t="str">
        <f t="shared" si="258"/>
        <v>0</v>
      </c>
      <c r="AG493" s="99">
        <f t="shared" si="281"/>
        <v>0</v>
      </c>
      <c r="AH493" s="105" t="str">
        <f t="shared" si="282"/>
        <v>0</v>
      </c>
      <c r="AI493" s="106" t="str">
        <f t="shared" si="270"/>
        <v>0</v>
      </c>
      <c r="AJ493" s="99" t="str">
        <f t="shared" si="271"/>
        <v/>
      </c>
      <c r="AK493" s="1" t="str">
        <f t="shared" si="272"/>
        <v/>
      </c>
      <c r="AL493" s="1" t="str">
        <f t="shared" si="273"/>
        <v/>
      </c>
      <c r="AM493" s="1" t="str">
        <f t="shared" si="274"/>
        <v/>
      </c>
      <c r="AN493" s="164" t="str">
        <f t="shared" si="275"/>
        <v/>
      </c>
      <c r="AO493" s="337">
        <f t="shared" si="276"/>
        <v>0</v>
      </c>
      <c r="AP493" s="261"/>
      <c r="AQ493" s="273">
        <f t="shared" si="277"/>
        <v>0</v>
      </c>
      <c r="DF493" s="104">
        <f t="shared" si="253"/>
        <v>0</v>
      </c>
      <c r="DG493" s="39" t="str">
        <f t="shared" si="283"/>
        <v/>
      </c>
      <c r="DH493" s="39" t="str">
        <f t="shared" si="284"/>
        <v/>
      </c>
      <c r="DJ493" s="98">
        <f t="shared" si="252"/>
        <v>0</v>
      </c>
      <c r="DK493" s="93" t="e">
        <f>VLOOKUP(H493,'PORT PRODUCTIVITY 1'!$A$25:$G$83,2,FALSE)</f>
        <v>#N/A</v>
      </c>
      <c r="DL493" s="97" t="str">
        <f t="shared" si="259"/>
        <v/>
      </c>
      <c r="DM493" s="97" t="str">
        <f t="shared" si="260"/>
        <v/>
      </c>
      <c r="DN493" s="97" t="str">
        <f t="shared" si="261"/>
        <v/>
      </c>
      <c r="DO493" s="97" t="str">
        <f t="shared" si="262"/>
        <v/>
      </c>
      <c r="DP493" s="94" t="e">
        <f>VLOOKUP(H493,'PORT PRODUCTIVITY 1'!$A$25:$G$83,3,FALSE)</f>
        <v>#N/A</v>
      </c>
      <c r="DQ493" s="276" t="str">
        <f t="shared" si="263"/>
        <v/>
      </c>
      <c r="DR493" s="276" t="str">
        <f t="shared" si="264"/>
        <v/>
      </c>
      <c r="DS493" s="276" t="str">
        <f t="shared" si="265"/>
        <v/>
      </c>
      <c r="DT493" s="276" t="str">
        <f t="shared" si="266"/>
        <v/>
      </c>
      <c r="DU493" s="276" t="str">
        <f t="shared" si="267"/>
        <v/>
      </c>
      <c r="DV493" s="276" t="str">
        <f t="shared" si="268"/>
        <v/>
      </c>
      <c r="DW493" s="277" t="str">
        <f t="shared" si="254"/>
        <v/>
      </c>
      <c r="DX493" s="278" t="str">
        <f t="shared" si="255"/>
        <v>0</v>
      </c>
      <c r="DY493" s="279" t="str">
        <f t="shared" si="256"/>
        <v>0</v>
      </c>
      <c r="DZ493" s="280" t="str">
        <f t="shared" si="257"/>
        <v/>
      </c>
      <c r="EA493" s="335">
        <f t="shared" si="278"/>
        <v>0</v>
      </c>
      <c r="EB493" s="335">
        <f t="shared" si="279"/>
        <v>0</v>
      </c>
      <c r="EC493" s="335">
        <f t="shared" si="280"/>
        <v>0</v>
      </c>
    </row>
    <row r="494" spans="2:133" ht="27.75" customHeight="1" thickBot="1">
      <c r="B494" s="39"/>
      <c r="C494" s="146"/>
      <c r="D494" s="57"/>
      <c r="E494" s="43"/>
      <c r="F494" s="74"/>
      <c r="G494" s="147"/>
      <c r="H494" s="39"/>
      <c r="I494" s="37"/>
      <c r="J494" s="37"/>
      <c r="K494" s="37"/>
      <c r="L494" s="37"/>
      <c r="M494" s="37"/>
      <c r="N494" s="37"/>
      <c r="O494" s="22"/>
      <c r="P494" s="22"/>
      <c r="Q494" s="42"/>
      <c r="R494" s="39"/>
      <c r="S494" s="39"/>
      <c r="T494" s="39"/>
      <c r="U494" s="321"/>
      <c r="V494" s="330"/>
      <c r="W494" s="317" t="str">
        <f t="shared" si="269"/>
        <v>0</v>
      </c>
      <c r="X494" s="101"/>
      <c r="Y494" s="40"/>
      <c r="Z494" s="41"/>
      <c r="AA494" s="40"/>
      <c r="AB494" s="40"/>
      <c r="AC494" s="40"/>
      <c r="AD494" s="40" t="str">
        <f t="shared" si="251"/>
        <v/>
      </c>
      <c r="AE494" s="186"/>
      <c r="AF494" s="106" t="str">
        <f t="shared" si="258"/>
        <v>0</v>
      </c>
      <c r="AG494" s="99">
        <f t="shared" si="281"/>
        <v>0</v>
      </c>
      <c r="AH494" s="105" t="str">
        <f t="shared" si="282"/>
        <v>0</v>
      </c>
      <c r="AI494" s="106" t="str">
        <f t="shared" si="270"/>
        <v>0</v>
      </c>
      <c r="AJ494" s="99" t="str">
        <f t="shared" si="271"/>
        <v/>
      </c>
      <c r="AK494" s="1" t="str">
        <f t="shared" si="272"/>
        <v/>
      </c>
      <c r="AL494" s="1" t="str">
        <f t="shared" si="273"/>
        <v/>
      </c>
      <c r="AM494" s="1" t="str">
        <f t="shared" si="274"/>
        <v/>
      </c>
      <c r="AN494" s="164" t="str">
        <f t="shared" si="275"/>
        <v/>
      </c>
      <c r="AO494" s="337">
        <f t="shared" si="276"/>
        <v>0</v>
      </c>
      <c r="AP494" s="261"/>
      <c r="AQ494" s="273">
        <f t="shared" si="277"/>
        <v>0</v>
      </c>
      <c r="DF494" s="104">
        <f t="shared" si="253"/>
        <v>0</v>
      </c>
      <c r="DG494" s="39" t="str">
        <f t="shared" si="283"/>
        <v/>
      </c>
      <c r="DH494" s="39" t="str">
        <f t="shared" si="284"/>
        <v/>
      </c>
      <c r="DJ494" s="98">
        <f t="shared" si="252"/>
        <v>0</v>
      </c>
      <c r="DK494" s="93" t="e">
        <f>VLOOKUP(H494,'PORT PRODUCTIVITY 1'!$A$25:$G$83,2,FALSE)</f>
        <v>#N/A</v>
      </c>
      <c r="DL494" s="97" t="str">
        <f t="shared" si="259"/>
        <v/>
      </c>
      <c r="DM494" s="97" t="str">
        <f t="shared" si="260"/>
        <v/>
      </c>
      <c r="DN494" s="97" t="str">
        <f t="shared" si="261"/>
        <v/>
      </c>
      <c r="DO494" s="97" t="str">
        <f t="shared" si="262"/>
        <v/>
      </c>
      <c r="DP494" s="94" t="e">
        <f>VLOOKUP(H494,'PORT PRODUCTIVITY 1'!$A$25:$G$83,3,FALSE)</f>
        <v>#N/A</v>
      </c>
      <c r="DQ494" s="276" t="str">
        <f t="shared" si="263"/>
        <v/>
      </c>
      <c r="DR494" s="276" t="str">
        <f t="shared" si="264"/>
        <v/>
      </c>
      <c r="DS494" s="276" t="str">
        <f t="shared" si="265"/>
        <v/>
      </c>
      <c r="DT494" s="276" t="str">
        <f t="shared" si="266"/>
        <v/>
      </c>
      <c r="DU494" s="276" t="str">
        <f t="shared" si="267"/>
        <v/>
      </c>
      <c r="DV494" s="276" t="str">
        <f t="shared" si="268"/>
        <v/>
      </c>
      <c r="DW494" s="277" t="str">
        <f t="shared" si="254"/>
        <v/>
      </c>
      <c r="DX494" s="278" t="str">
        <f t="shared" si="255"/>
        <v>0</v>
      </c>
      <c r="DY494" s="279" t="str">
        <f t="shared" si="256"/>
        <v>0</v>
      </c>
      <c r="DZ494" s="280" t="str">
        <f t="shared" si="257"/>
        <v/>
      </c>
      <c r="EA494" s="335">
        <f t="shared" si="278"/>
        <v>0</v>
      </c>
      <c r="EB494" s="335">
        <f t="shared" si="279"/>
        <v>0</v>
      </c>
      <c r="EC494" s="335">
        <f t="shared" si="280"/>
        <v>0</v>
      </c>
    </row>
    <row r="495" spans="2:133" ht="27.75" customHeight="1" thickBot="1">
      <c r="B495" s="39"/>
      <c r="C495" s="146"/>
      <c r="D495" s="57"/>
      <c r="E495" s="43"/>
      <c r="F495" s="74"/>
      <c r="G495" s="147"/>
      <c r="H495" s="39"/>
      <c r="I495" s="37"/>
      <c r="J495" s="37"/>
      <c r="K495" s="37"/>
      <c r="L495" s="37"/>
      <c r="M495" s="37"/>
      <c r="N495" s="37"/>
      <c r="O495" s="22"/>
      <c r="P495" s="22"/>
      <c r="Q495" s="42"/>
      <c r="R495" s="39"/>
      <c r="S495" s="39"/>
      <c r="T495" s="39"/>
      <c r="U495" s="321"/>
      <c r="V495" s="330"/>
      <c r="W495" s="317" t="str">
        <f t="shared" si="269"/>
        <v>0</v>
      </c>
      <c r="X495" s="101"/>
      <c r="Y495" s="40"/>
      <c r="Z495" s="41"/>
      <c r="AA495" s="40"/>
      <c r="AB495" s="40"/>
      <c r="AC495" s="40"/>
      <c r="AD495" s="40" t="str">
        <f t="shared" si="251"/>
        <v/>
      </c>
      <c r="AE495" s="186"/>
      <c r="AF495" s="106" t="str">
        <f t="shared" si="258"/>
        <v>0</v>
      </c>
      <c r="AG495" s="99">
        <f t="shared" si="281"/>
        <v>0</v>
      </c>
      <c r="AH495" s="105" t="str">
        <f t="shared" si="282"/>
        <v>0</v>
      </c>
      <c r="AI495" s="106" t="str">
        <f t="shared" si="270"/>
        <v>0</v>
      </c>
      <c r="AJ495" s="99" t="str">
        <f t="shared" si="271"/>
        <v/>
      </c>
      <c r="AK495" s="1" t="str">
        <f t="shared" si="272"/>
        <v/>
      </c>
      <c r="AL495" s="1" t="str">
        <f t="shared" si="273"/>
        <v/>
      </c>
      <c r="AM495" s="1" t="str">
        <f t="shared" si="274"/>
        <v/>
      </c>
      <c r="AN495" s="164" t="str">
        <f t="shared" si="275"/>
        <v/>
      </c>
      <c r="AO495" s="337">
        <f t="shared" si="276"/>
        <v>0</v>
      </c>
      <c r="AP495" s="261"/>
      <c r="AQ495" s="273">
        <f t="shared" si="277"/>
        <v>0</v>
      </c>
      <c r="DF495" s="104">
        <f t="shared" si="253"/>
        <v>0</v>
      </c>
      <c r="DG495" s="39" t="str">
        <f t="shared" si="283"/>
        <v/>
      </c>
      <c r="DH495" s="39" t="str">
        <f t="shared" si="284"/>
        <v/>
      </c>
      <c r="DJ495" s="98">
        <f t="shared" si="252"/>
        <v>0</v>
      </c>
      <c r="DK495" s="93" t="e">
        <f>VLOOKUP(H495,'PORT PRODUCTIVITY 1'!$A$25:$G$83,2,FALSE)</f>
        <v>#N/A</v>
      </c>
      <c r="DL495" s="97" t="str">
        <f t="shared" si="259"/>
        <v/>
      </c>
      <c r="DM495" s="97" t="str">
        <f t="shared" si="260"/>
        <v/>
      </c>
      <c r="DN495" s="97" t="str">
        <f t="shared" si="261"/>
        <v/>
      </c>
      <c r="DO495" s="97" t="str">
        <f t="shared" si="262"/>
        <v/>
      </c>
      <c r="DP495" s="94" t="e">
        <f>VLOOKUP(H495,'PORT PRODUCTIVITY 1'!$A$25:$G$83,3,FALSE)</f>
        <v>#N/A</v>
      </c>
      <c r="DQ495" s="276" t="str">
        <f t="shared" si="263"/>
        <v/>
      </c>
      <c r="DR495" s="276" t="str">
        <f t="shared" si="264"/>
        <v/>
      </c>
      <c r="DS495" s="276" t="str">
        <f t="shared" si="265"/>
        <v/>
      </c>
      <c r="DT495" s="276" t="str">
        <f t="shared" si="266"/>
        <v/>
      </c>
      <c r="DU495" s="276" t="str">
        <f t="shared" si="267"/>
        <v/>
      </c>
      <c r="DV495" s="276" t="str">
        <f t="shared" si="268"/>
        <v/>
      </c>
      <c r="DW495" s="277" t="str">
        <f t="shared" si="254"/>
        <v/>
      </c>
      <c r="DX495" s="278" t="str">
        <f t="shared" si="255"/>
        <v>0</v>
      </c>
      <c r="DY495" s="279" t="str">
        <f t="shared" si="256"/>
        <v>0</v>
      </c>
      <c r="DZ495" s="280" t="str">
        <f t="shared" si="257"/>
        <v/>
      </c>
      <c r="EA495" s="335">
        <f t="shared" si="278"/>
        <v>0</v>
      </c>
      <c r="EB495" s="335">
        <f t="shared" si="279"/>
        <v>0</v>
      </c>
      <c r="EC495" s="335">
        <f t="shared" si="280"/>
        <v>0</v>
      </c>
    </row>
    <row r="496" spans="2:133" ht="27.75" customHeight="1" thickBot="1">
      <c r="B496" s="39"/>
      <c r="C496" s="146"/>
      <c r="D496" s="57"/>
      <c r="E496" s="43"/>
      <c r="F496" s="74"/>
      <c r="G496" s="147"/>
      <c r="H496" s="39"/>
      <c r="I496" s="37"/>
      <c r="J496" s="37"/>
      <c r="K496" s="37"/>
      <c r="L496" s="37"/>
      <c r="M496" s="37"/>
      <c r="N496" s="37"/>
      <c r="O496" s="22"/>
      <c r="P496" s="22"/>
      <c r="Q496" s="42"/>
      <c r="R496" s="39"/>
      <c r="S496" s="39"/>
      <c r="T496" s="39"/>
      <c r="U496" s="321"/>
      <c r="V496" s="330"/>
      <c r="W496" s="317" t="str">
        <f t="shared" si="269"/>
        <v>0</v>
      </c>
      <c r="X496" s="101"/>
      <c r="Y496" s="40"/>
      <c r="Z496" s="41"/>
      <c r="AA496" s="40"/>
      <c r="AB496" s="40"/>
      <c r="AC496" s="40"/>
      <c r="AD496" s="40" t="str">
        <f t="shared" si="251"/>
        <v/>
      </c>
      <c r="AE496" s="186"/>
      <c r="AF496" s="106" t="str">
        <f t="shared" si="258"/>
        <v>0</v>
      </c>
      <c r="AG496" s="99">
        <f t="shared" si="281"/>
        <v>0</v>
      </c>
      <c r="AH496" s="105" t="str">
        <f t="shared" si="282"/>
        <v>0</v>
      </c>
      <c r="AI496" s="106" t="str">
        <f t="shared" si="270"/>
        <v>0</v>
      </c>
      <c r="AJ496" s="99" t="str">
        <f t="shared" si="271"/>
        <v/>
      </c>
      <c r="AK496" s="1" t="str">
        <f t="shared" si="272"/>
        <v/>
      </c>
      <c r="AL496" s="1" t="str">
        <f t="shared" si="273"/>
        <v/>
      </c>
      <c r="AM496" s="1" t="str">
        <f t="shared" si="274"/>
        <v/>
      </c>
      <c r="AN496" s="164" t="str">
        <f t="shared" si="275"/>
        <v/>
      </c>
      <c r="AO496" s="337">
        <f t="shared" si="276"/>
        <v>0</v>
      </c>
      <c r="AP496" s="261"/>
      <c r="AQ496" s="273">
        <f t="shared" si="277"/>
        <v>0</v>
      </c>
      <c r="DF496" s="104">
        <f t="shared" si="253"/>
        <v>0</v>
      </c>
      <c r="DG496" s="39" t="str">
        <f t="shared" si="283"/>
        <v/>
      </c>
      <c r="DH496" s="39" t="str">
        <f t="shared" si="284"/>
        <v/>
      </c>
      <c r="DJ496" s="98">
        <f t="shared" si="252"/>
        <v>0</v>
      </c>
      <c r="DK496" s="93" t="e">
        <f>VLOOKUP(H496,'PORT PRODUCTIVITY 1'!$A$25:$G$83,2,FALSE)</f>
        <v>#N/A</v>
      </c>
      <c r="DL496" s="97" t="str">
        <f t="shared" si="259"/>
        <v/>
      </c>
      <c r="DM496" s="97" t="str">
        <f t="shared" si="260"/>
        <v/>
      </c>
      <c r="DN496" s="97" t="str">
        <f t="shared" si="261"/>
        <v/>
      </c>
      <c r="DO496" s="97" t="str">
        <f t="shared" si="262"/>
        <v/>
      </c>
      <c r="DP496" s="94" t="e">
        <f>VLOOKUP(H496,'PORT PRODUCTIVITY 1'!$A$25:$G$83,3,FALSE)</f>
        <v>#N/A</v>
      </c>
      <c r="DQ496" s="276" t="str">
        <f t="shared" si="263"/>
        <v/>
      </c>
      <c r="DR496" s="276" t="str">
        <f t="shared" si="264"/>
        <v/>
      </c>
      <c r="DS496" s="276" t="str">
        <f t="shared" si="265"/>
        <v/>
      </c>
      <c r="DT496" s="276" t="str">
        <f t="shared" si="266"/>
        <v/>
      </c>
      <c r="DU496" s="276" t="str">
        <f t="shared" si="267"/>
        <v/>
      </c>
      <c r="DV496" s="276" t="str">
        <f t="shared" si="268"/>
        <v/>
      </c>
      <c r="DW496" s="277" t="str">
        <f t="shared" si="254"/>
        <v/>
      </c>
      <c r="DX496" s="278" t="str">
        <f t="shared" si="255"/>
        <v>0</v>
      </c>
      <c r="DY496" s="279" t="str">
        <f t="shared" si="256"/>
        <v>0</v>
      </c>
      <c r="DZ496" s="280" t="str">
        <f t="shared" si="257"/>
        <v/>
      </c>
      <c r="EA496" s="335">
        <f t="shared" si="278"/>
        <v>0</v>
      </c>
      <c r="EB496" s="335">
        <f t="shared" si="279"/>
        <v>0</v>
      </c>
      <c r="EC496" s="335">
        <f t="shared" si="280"/>
        <v>0</v>
      </c>
    </row>
    <row r="497" spans="2:133" ht="27.75" customHeight="1" thickBot="1">
      <c r="B497" s="39"/>
      <c r="C497" s="146"/>
      <c r="D497" s="57"/>
      <c r="E497" s="43"/>
      <c r="F497" s="74"/>
      <c r="G497" s="147"/>
      <c r="H497" s="39"/>
      <c r="I497" s="37"/>
      <c r="J497" s="37"/>
      <c r="K497" s="37"/>
      <c r="L497" s="37"/>
      <c r="M497" s="37"/>
      <c r="N497" s="37"/>
      <c r="O497" s="22"/>
      <c r="P497" s="22"/>
      <c r="Q497" s="42"/>
      <c r="R497" s="39"/>
      <c r="S497" s="39"/>
      <c r="T497" s="39"/>
      <c r="U497" s="321"/>
      <c r="V497" s="330"/>
      <c r="W497" s="317" t="str">
        <f t="shared" si="269"/>
        <v>0</v>
      </c>
      <c r="X497" s="101"/>
      <c r="Y497" s="40"/>
      <c r="Z497" s="41"/>
      <c r="AA497" s="40"/>
      <c r="AB497" s="40"/>
      <c r="AC497" s="40"/>
      <c r="AD497" s="40" t="str">
        <f t="shared" si="251"/>
        <v/>
      </c>
      <c r="AE497" s="186"/>
      <c r="AF497" s="106" t="str">
        <f t="shared" si="258"/>
        <v>0</v>
      </c>
      <c r="AG497" s="99">
        <f t="shared" si="281"/>
        <v>0</v>
      </c>
      <c r="AH497" s="105" t="str">
        <f t="shared" si="282"/>
        <v>0</v>
      </c>
      <c r="AI497" s="106" t="str">
        <f t="shared" si="270"/>
        <v>0</v>
      </c>
      <c r="AJ497" s="99" t="str">
        <f t="shared" si="271"/>
        <v/>
      </c>
      <c r="AK497" s="1" t="str">
        <f t="shared" si="272"/>
        <v/>
      </c>
      <c r="AL497" s="1" t="str">
        <f t="shared" si="273"/>
        <v/>
      </c>
      <c r="AM497" s="1" t="str">
        <f t="shared" si="274"/>
        <v/>
      </c>
      <c r="AN497" s="164" t="str">
        <f t="shared" si="275"/>
        <v/>
      </c>
      <c r="AO497" s="337">
        <f t="shared" si="276"/>
        <v>0</v>
      </c>
      <c r="AP497" s="261"/>
      <c r="AQ497" s="273">
        <f t="shared" si="277"/>
        <v>0</v>
      </c>
      <c r="DF497" s="104">
        <f t="shared" si="253"/>
        <v>0</v>
      </c>
      <c r="DG497" s="39" t="str">
        <f t="shared" si="283"/>
        <v/>
      </c>
      <c r="DH497" s="39" t="str">
        <f t="shared" si="284"/>
        <v/>
      </c>
      <c r="DJ497" s="98">
        <f t="shared" si="252"/>
        <v>0</v>
      </c>
      <c r="DK497" s="93" t="e">
        <f>VLOOKUP(H497,'PORT PRODUCTIVITY 1'!$A$25:$G$83,2,FALSE)</f>
        <v>#N/A</v>
      </c>
      <c r="DL497" s="97" t="str">
        <f t="shared" si="259"/>
        <v/>
      </c>
      <c r="DM497" s="97" t="str">
        <f t="shared" si="260"/>
        <v/>
      </c>
      <c r="DN497" s="97" t="str">
        <f t="shared" si="261"/>
        <v/>
      </c>
      <c r="DO497" s="97" t="str">
        <f t="shared" si="262"/>
        <v/>
      </c>
      <c r="DP497" s="94" t="e">
        <f>VLOOKUP(H497,'PORT PRODUCTIVITY 1'!$A$25:$G$83,3,FALSE)</f>
        <v>#N/A</v>
      </c>
      <c r="DQ497" s="276" t="str">
        <f t="shared" si="263"/>
        <v/>
      </c>
      <c r="DR497" s="276" t="str">
        <f t="shared" si="264"/>
        <v/>
      </c>
      <c r="DS497" s="276" t="str">
        <f t="shared" si="265"/>
        <v/>
      </c>
      <c r="DT497" s="276" t="str">
        <f t="shared" si="266"/>
        <v/>
      </c>
      <c r="DU497" s="276" t="str">
        <f t="shared" si="267"/>
        <v/>
      </c>
      <c r="DV497" s="276" t="str">
        <f t="shared" si="268"/>
        <v/>
      </c>
      <c r="DW497" s="277" t="str">
        <f t="shared" si="254"/>
        <v/>
      </c>
      <c r="DX497" s="278" t="str">
        <f t="shared" si="255"/>
        <v>0</v>
      </c>
      <c r="DY497" s="279" t="str">
        <f t="shared" si="256"/>
        <v>0</v>
      </c>
      <c r="DZ497" s="280" t="str">
        <f t="shared" si="257"/>
        <v/>
      </c>
      <c r="EA497" s="335">
        <f t="shared" si="278"/>
        <v>0</v>
      </c>
      <c r="EB497" s="335">
        <f t="shared" si="279"/>
        <v>0</v>
      </c>
      <c r="EC497" s="335">
        <f t="shared" si="280"/>
        <v>0</v>
      </c>
    </row>
    <row r="498" spans="2:133" ht="27.75" customHeight="1" thickBot="1">
      <c r="B498" s="39"/>
      <c r="C498" s="146"/>
      <c r="D498" s="57"/>
      <c r="E498" s="43"/>
      <c r="F498" s="74"/>
      <c r="G498" s="147"/>
      <c r="H498" s="39"/>
      <c r="I498" s="37"/>
      <c r="J498" s="37"/>
      <c r="K498" s="37"/>
      <c r="L498" s="37"/>
      <c r="M498" s="37"/>
      <c r="N498" s="37"/>
      <c r="O498" s="22"/>
      <c r="P498" s="22"/>
      <c r="Q498" s="42"/>
      <c r="R498" s="39"/>
      <c r="S498" s="39"/>
      <c r="T498" s="39"/>
      <c r="U498" s="321"/>
      <c r="V498" s="330"/>
      <c r="W498" s="317" t="str">
        <f t="shared" si="269"/>
        <v>0</v>
      </c>
      <c r="X498" s="101"/>
      <c r="Y498" s="40"/>
      <c r="Z498" s="41"/>
      <c r="AA498" s="40"/>
      <c r="AB498" s="40"/>
      <c r="AC498" s="40"/>
      <c r="AD498" s="40" t="str">
        <f t="shared" si="251"/>
        <v/>
      </c>
      <c r="AE498" s="186"/>
      <c r="AF498" s="106" t="str">
        <f t="shared" si="258"/>
        <v>0</v>
      </c>
      <c r="AG498" s="99">
        <f t="shared" si="281"/>
        <v>0</v>
      </c>
      <c r="AH498" s="105" t="str">
        <f t="shared" si="282"/>
        <v>0</v>
      </c>
      <c r="AI498" s="106" t="str">
        <f t="shared" si="270"/>
        <v>0</v>
      </c>
      <c r="AJ498" s="99" t="str">
        <f t="shared" si="271"/>
        <v/>
      </c>
      <c r="AK498" s="1" t="str">
        <f t="shared" si="272"/>
        <v/>
      </c>
      <c r="AL498" s="1" t="str">
        <f t="shared" si="273"/>
        <v/>
      </c>
      <c r="AM498" s="1" t="str">
        <f t="shared" si="274"/>
        <v/>
      </c>
      <c r="AN498" s="164" t="str">
        <f t="shared" si="275"/>
        <v/>
      </c>
      <c r="AO498" s="337">
        <f t="shared" si="276"/>
        <v>0</v>
      </c>
      <c r="AP498" s="261"/>
      <c r="AQ498" s="273">
        <f t="shared" si="277"/>
        <v>0</v>
      </c>
      <c r="DF498" s="104">
        <f t="shared" si="253"/>
        <v>0</v>
      </c>
      <c r="DG498" s="39" t="str">
        <f t="shared" si="283"/>
        <v/>
      </c>
      <c r="DH498" s="39" t="str">
        <f t="shared" si="284"/>
        <v/>
      </c>
      <c r="DJ498" s="98">
        <f t="shared" si="252"/>
        <v>0</v>
      </c>
      <c r="DK498" s="93" t="e">
        <f>VLOOKUP(H498,'PORT PRODUCTIVITY 1'!$A$25:$G$83,2,FALSE)</f>
        <v>#N/A</v>
      </c>
      <c r="DL498" s="97" t="str">
        <f t="shared" si="259"/>
        <v/>
      </c>
      <c r="DM498" s="97" t="str">
        <f t="shared" si="260"/>
        <v/>
      </c>
      <c r="DN498" s="97" t="str">
        <f t="shared" si="261"/>
        <v/>
      </c>
      <c r="DO498" s="97" t="str">
        <f t="shared" si="262"/>
        <v/>
      </c>
      <c r="DP498" s="94" t="e">
        <f>VLOOKUP(H498,'PORT PRODUCTIVITY 1'!$A$25:$G$83,3,FALSE)</f>
        <v>#N/A</v>
      </c>
      <c r="DQ498" s="276" t="str">
        <f t="shared" si="263"/>
        <v/>
      </c>
      <c r="DR498" s="276" t="str">
        <f t="shared" si="264"/>
        <v/>
      </c>
      <c r="DS498" s="276" t="str">
        <f t="shared" si="265"/>
        <v/>
      </c>
      <c r="DT498" s="276" t="str">
        <f t="shared" si="266"/>
        <v/>
      </c>
      <c r="DU498" s="276" t="str">
        <f t="shared" si="267"/>
        <v/>
      </c>
      <c r="DV498" s="276" t="str">
        <f t="shared" si="268"/>
        <v/>
      </c>
      <c r="DW498" s="277" t="str">
        <f t="shared" si="254"/>
        <v/>
      </c>
      <c r="DX498" s="278" t="str">
        <f t="shared" si="255"/>
        <v>0</v>
      </c>
      <c r="DY498" s="279" t="str">
        <f t="shared" si="256"/>
        <v>0</v>
      </c>
      <c r="DZ498" s="280" t="str">
        <f t="shared" si="257"/>
        <v/>
      </c>
      <c r="EA498" s="335">
        <f t="shared" si="278"/>
        <v>0</v>
      </c>
      <c r="EB498" s="335">
        <f t="shared" si="279"/>
        <v>0</v>
      </c>
      <c r="EC498" s="335">
        <f t="shared" si="280"/>
        <v>0</v>
      </c>
    </row>
    <row r="499" spans="2:133" ht="27.75" customHeight="1" thickBot="1">
      <c r="B499" s="39"/>
      <c r="C499" s="146"/>
      <c r="D499" s="57"/>
      <c r="E499" s="43"/>
      <c r="F499" s="74"/>
      <c r="G499" s="147"/>
      <c r="H499" s="39"/>
      <c r="I499" s="37"/>
      <c r="J499" s="37"/>
      <c r="K499" s="37"/>
      <c r="L499" s="37"/>
      <c r="M499" s="37"/>
      <c r="N499" s="37"/>
      <c r="O499" s="22"/>
      <c r="P499" s="22"/>
      <c r="Q499" s="42"/>
      <c r="R499" s="39"/>
      <c r="S499" s="39"/>
      <c r="T499" s="39"/>
      <c r="U499" s="321"/>
      <c r="V499" s="330"/>
      <c r="W499" s="317" t="str">
        <f t="shared" si="269"/>
        <v>0</v>
      </c>
      <c r="X499" s="101"/>
      <c r="Y499" s="40"/>
      <c r="Z499" s="41"/>
      <c r="AA499" s="40"/>
      <c r="AB499" s="40"/>
      <c r="AC499" s="40"/>
      <c r="AD499" s="40" t="str">
        <f t="shared" si="251"/>
        <v/>
      </c>
      <c r="AE499" s="186"/>
      <c r="AF499" s="106" t="str">
        <f t="shared" si="258"/>
        <v>0</v>
      </c>
      <c r="AG499" s="99">
        <f t="shared" si="281"/>
        <v>0</v>
      </c>
      <c r="AH499" s="105" t="str">
        <f t="shared" si="282"/>
        <v>0</v>
      </c>
      <c r="AI499" s="106" t="str">
        <f t="shared" si="270"/>
        <v>0</v>
      </c>
      <c r="AJ499" s="99" t="str">
        <f t="shared" si="271"/>
        <v/>
      </c>
      <c r="AK499" s="1" t="str">
        <f t="shared" si="272"/>
        <v/>
      </c>
      <c r="AL499" s="1" t="str">
        <f t="shared" si="273"/>
        <v/>
      </c>
      <c r="AM499" s="1" t="str">
        <f t="shared" si="274"/>
        <v/>
      </c>
      <c r="AN499" s="164" t="str">
        <f t="shared" si="275"/>
        <v/>
      </c>
      <c r="AO499" s="337">
        <f t="shared" si="276"/>
        <v>0</v>
      </c>
      <c r="AP499" s="261"/>
      <c r="AQ499" s="273">
        <f t="shared" si="277"/>
        <v>0</v>
      </c>
      <c r="DF499" s="104">
        <f t="shared" si="253"/>
        <v>0</v>
      </c>
      <c r="DG499" s="39" t="str">
        <f t="shared" si="283"/>
        <v/>
      </c>
      <c r="DH499" s="39" t="str">
        <f t="shared" si="284"/>
        <v/>
      </c>
      <c r="DJ499" s="98">
        <f t="shared" si="252"/>
        <v>0</v>
      </c>
      <c r="DK499" s="93" t="e">
        <f>VLOOKUP(H499,'PORT PRODUCTIVITY 1'!$A$25:$G$83,2,FALSE)</f>
        <v>#N/A</v>
      </c>
      <c r="DL499" s="97" t="str">
        <f t="shared" si="259"/>
        <v/>
      </c>
      <c r="DM499" s="97" t="str">
        <f t="shared" si="260"/>
        <v/>
      </c>
      <c r="DN499" s="97" t="str">
        <f t="shared" si="261"/>
        <v/>
      </c>
      <c r="DO499" s="97" t="str">
        <f t="shared" si="262"/>
        <v/>
      </c>
      <c r="DP499" s="94" t="e">
        <f>VLOOKUP(H499,'PORT PRODUCTIVITY 1'!$A$25:$G$83,3,FALSE)</f>
        <v>#N/A</v>
      </c>
      <c r="DQ499" s="276" t="str">
        <f t="shared" si="263"/>
        <v/>
      </c>
      <c r="DR499" s="276" t="str">
        <f t="shared" si="264"/>
        <v/>
      </c>
      <c r="DS499" s="276" t="str">
        <f t="shared" si="265"/>
        <v/>
      </c>
      <c r="DT499" s="276" t="str">
        <f t="shared" si="266"/>
        <v/>
      </c>
      <c r="DU499" s="276" t="str">
        <f t="shared" si="267"/>
        <v/>
      </c>
      <c r="DV499" s="276" t="str">
        <f t="shared" si="268"/>
        <v/>
      </c>
      <c r="DW499" s="277" t="str">
        <f t="shared" si="254"/>
        <v/>
      </c>
      <c r="DX499" s="278" t="str">
        <f t="shared" si="255"/>
        <v>0</v>
      </c>
      <c r="DY499" s="279" t="str">
        <f t="shared" si="256"/>
        <v>0</v>
      </c>
      <c r="DZ499" s="280" t="str">
        <f t="shared" si="257"/>
        <v/>
      </c>
      <c r="EA499" s="335">
        <f t="shared" si="278"/>
        <v>0</v>
      </c>
      <c r="EB499" s="335">
        <f t="shared" si="279"/>
        <v>0</v>
      </c>
      <c r="EC499" s="335">
        <f t="shared" si="280"/>
        <v>0</v>
      </c>
    </row>
    <row r="500" spans="2:133" ht="27.75" customHeight="1" thickBot="1">
      <c r="B500" s="39"/>
      <c r="C500" s="146"/>
      <c r="D500" s="57"/>
      <c r="E500" s="43"/>
      <c r="F500" s="74"/>
      <c r="G500" s="147"/>
      <c r="H500" s="39"/>
      <c r="I500" s="37"/>
      <c r="J500" s="37"/>
      <c r="K500" s="37"/>
      <c r="L500" s="37"/>
      <c r="M500" s="37"/>
      <c r="N500" s="37"/>
      <c r="O500" s="22"/>
      <c r="P500" s="22"/>
      <c r="Q500" s="42"/>
      <c r="R500" s="39"/>
      <c r="S500" s="39"/>
      <c r="T500" s="39"/>
      <c r="U500" s="321"/>
      <c r="V500" s="330"/>
      <c r="W500" s="317" t="str">
        <f t="shared" si="269"/>
        <v>0</v>
      </c>
      <c r="X500" s="101"/>
      <c r="Y500" s="40"/>
      <c r="Z500" s="41"/>
      <c r="AA500" s="40"/>
      <c r="AB500" s="40"/>
      <c r="AC500" s="40"/>
      <c r="AD500" s="40" t="str">
        <f t="shared" si="251"/>
        <v/>
      </c>
      <c r="AE500" s="186"/>
      <c r="AF500" s="106" t="str">
        <f t="shared" si="258"/>
        <v>0</v>
      </c>
      <c r="AG500" s="99">
        <f t="shared" si="281"/>
        <v>0</v>
      </c>
      <c r="AH500" s="105" t="str">
        <f t="shared" si="282"/>
        <v>0</v>
      </c>
      <c r="AI500" s="106" t="str">
        <f t="shared" si="270"/>
        <v>0</v>
      </c>
      <c r="AJ500" s="99" t="str">
        <f t="shared" si="271"/>
        <v/>
      </c>
      <c r="AK500" s="1" t="str">
        <f t="shared" si="272"/>
        <v/>
      </c>
      <c r="AL500" s="1" t="str">
        <f t="shared" si="273"/>
        <v/>
      </c>
      <c r="AM500" s="1" t="str">
        <f t="shared" si="274"/>
        <v/>
      </c>
      <c r="AN500" s="164" t="str">
        <f t="shared" si="275"/>
        <v/>
      </c>
      <c r="AO500" s="337">
        <f t="shared" si="276"/>
        <v>0</v>
      </c>
      <c r="AP500" s="259"/>
      <c r="AQ500" s="273">
        <f t="shared" si="277"/>
        <v>0</v>
      </c>
      <c r="DF500" s="104">
        <f t="shared" si="253"/>
        <v>0</v>
      </c>
      <c r="DG500" s="39" t="str">
        <f t="shared" si="283"/>
        <v/>
      </c>
      <c r="DH500" s="39" t="str">
        <f t="shared" si="284"/>
        <v/>
      </c>
      <c r="DJ500" s="98">
        <f t="shared" si="252"/>
        <v>0</v>
      </c>
      <c r="DK500" s="93" t="e">
        <f>VLOOKUP(H500,'PORT PRODUCTIVITY 1'!$A$25:$G$83,2,FALSE)</f>
        <v>#N/A</v>
      </c>
      <c r="DL500" s="97" t="str">
        <f t="shared" si="259"/>
        <v/>
      </c>
      <c r="DM500" s="97" t="str">
        <f t="shared" si="260"/>
        <v/>
      </c>
      <c r="DN500" s="97" t="str">
        <f t="shared" si="261"/>
        <v/>
      </c>
      <c r="DO500" s="97" t="str">
        <f t="shared" si="262"/>
        <v/>
      </c>
      <c r="DP500" s="94" t="e">
        <f>VLOOKUP(H500,'PORT PRODUCTIVITY 1'!$A$25:$G$83,3,FALSE)</f>
        <v>#N/A</v>
      </c>
      <c r="DQ500" s="276" t="str">
        <f t="shared" si="263"/>
        <v/>
      </c>
      <c r="DR500" s="276" t="str">
        <f t="shared" si="264"/>
        <v/>
      </c>
      <c r="DS500" s="276" t="str">
        <f t="shared" si="265"/>
        <v/>
      </c>
      <c r="DT500" s="276" t="str">
        <f t="shared" si="266"/>
        <v/>
      </c>
      <c r="DU500" s="276" t="str">
        <f t="shared" si="267"/>
        <v/>
      </c>
      <c r="DV500" s="276" t="str">
        <f t="shared" si="268"/>
        <v/>
      </c>
      <c r="DW500" s="277" t="str">
        <f t="shared" si="254"/>
        <v/>
      </c>
      <c r="DX500" s="278" t="str">
        <f t="shared" si="255"/>
        <v>0</v>
      </c>
      <c r="DY500" s="279" t="str">
        <f t="shared" si="256"/>
        <v>0</v>
      </c>
      <c r="DZ500" s="280" t="str">
        <f t="shared" si="257"/>
        <v/>
      </c>
      <c r="EA500" s="335">
        <f t="shared" si="278"/>
        <v>0</v>
      </c>
      <c r="EB500" s="335">
        <f t="shared" si="279"/>
        <v>0</v>
      </c>
      <c r="EC500" s="335">
        <f t="shared" si="280"/>
        <v>0</v>
      </c>
    </row>
    <row r="501" spans="2:133" ht="27.75" customHeight="1" thickBot="1">
      <c r="B501" s="39"/>
      <c r="C501" s="146"/>
      <c r="D501" s="57"/>
      <c r="E501" s="43"/>
      <c r="F501" s="74"/>
      <c r="G501" s="147"/>
      <c r="H501" s="39"/>
      <c r="I501" s="37"/>
      <c r="J501" s="37"/>
      <c r="K501" s="37"/>
      <c r="L501" s="37"/>
      <c r="M501" s="37"/>
      <c r="N501" s="37"/>
      <c r="O501" s="22"/>
      <c r="P501" s="22"/>
      <c r="Q501" s="42"/>
      <c r="R501" s="39"/>
      <c r="S501" s="39"/>
      <c r="T501" s="39"/>
      <c r="U501" s="321"/>
      <c r="V501" s="330"/>
      <c r="W501" s="317" t="str">
        <f t="shared" si="269"/>
        <v>0</v>
      </c>
      <c r="X501" s="101"/>
      <c r="Y501" s="40"/>
      <c r="Z501" s="41"/>
      <c r="AA501" s="40"/>
      <c r="AB501" s="40"/>
      <c r="AC501" s="40"/>
      <c r="AD501" s="40" t="str">
        <f t="shared" ref="AD501:AD564" si="285">IF(AE501&gt;0, AE501*2,"")</f>
        <v/>
      </c>
      <c r="AE501" s="186"/>
      <c r="AF501" s="106" t="str">
        <f t="shared" si="258"/>
        <v>0</v>
      </c>
      <c r="AG501" s="99">
        <f t="shared" si="281"/>
        <v>0</v>
      </c>
      <c r="AH501" s="105" t="str">
        <f t="shared" si="282"/>
        <v>0</v>
      </c>
      <c r="AI501" s="106" t="str">
        <f t="shared" si="270"/>
        <v>0</v>
      </c>
      <c r="AJ501" s="99" t="str">
        <f t="shared" si="271"/>
        <v/>
      </c>
      <c r="AK501" s="1" t="str">
        <f t="shared" si="272"/>
        <v/>
      </c>
      <c r="AL501" s="1" t="str">
        <f t="shared" si="273"/>
        <v/>
      </c>
      <c r="AM501" s="1" t="str">
        <f t="shared" si="274"/>
        <v/>
      </c>
      <c r="AN501" s="164" t="str">
        <f t="shared" si="275"/>
        <v/>
      </c>
      <c r="AO501" s="337">
        <f t="shared" si="276"/>
        <v>0</v>
      </c>
      <c r="AP501" s="259"/>
      <c r="AQ501" s="273">
        <f t="shared" si="277"/>
        <v>0</v>
      </c>
      <c r="DF501" s="104">
        <f t="shared" si="253"/>
        <v>0</v>
      </c>
      <c r="DG501" s="39" t="str">
        <f t="shared" si="283"/>
        <v/>
      </c>
      <c r="DH501" s="39" t="str">
        <f t="shared" si="284"/>
        <v/>
      </c>
      <c r="DJ501" s="98">
        <f t="shared" si="252"/>
        <v>0</v>
      </c>
      <c r="DK501" s="93" t="e">
        <f>VLOOKUP(H501,'PORT PRODUCTIVITY 1'!$A$25:$G$83,2,FALSE)</f>
        <v>#N/A</v>
      </c>
      <c r="DL501" s="97" t="str">
        <f t="shared" si="259"/>
        <v/>
      </c>
      <c r="DM501" s="97" t="str">
        <f t="shared" si="260"/>
        <v/>
      </c>
      <c r="DN501" s="97" t="str">
        <f t="shared" si="261"/>
        <v/>
      </c>
      <c r="DO501" s="97" t="str">
        <f t="shared" si="262"/>
        <v/>
      </c>
      <c r="DP501" s="94" t="e">
        <f>VLOOKUP(H501,'PORT PRODUCTIVITY 1'!$A$25:$G$83,3,FALSE)</f>
        <v>#N/A</v>
      </c>
      <c r="DQ501" s="276" t="str">
        <f t="shared" si="263"/>
        <v/>
      </c>
      <c r="DR501" s="276" t="str">
        <f t="shared" si="264"/>
        <v/>
      </c>
      <c r="DS501" s="276" t="str">
        <f t="shared" si="265"/>
        <v/>
      </c>
      <c r="DT501" s="276" t="str">
        <f t="shared" si="266"/>
        <v/>
      </c>
      <c r="DU501" s="276" t="str">
        <f t="shared" si="267"/>
        <v/>
      </c>
      <c r="DV501" s="276" t="str">
        <f t="shared" si="268"/>
        <v/>
      </c>
      <c r="DW501" s="277" t="str">
        <f t="shared" si="254"/>
        <v/>
      </c>
      <c r="DX501" s="278" t="str">
        <f t="shared" si="255"/>
        <v>0</v>
      </c>
      <c r="DY501" s="279" t="str">
        <f t="shared" si="256"/>
        <v>0</v>
      </c>
      <c r="DZ501" s="280" t="str">
        <f t="shared" si="257"/>
        <v/>
      </c>
      <c r="EA501" s="335">
        <f t="shared" si="278"/>
        <v>0</v>
      </c>
      <c r="EB501" s="335">
        <f t="shared" si="279"/>
        <v>0</v>
      </c>
      <c r="EC501" s="335">
        <f t="shared" si="280"/>
        <v>0</v>
      </c>
    </row>
    <row r="502" spans="2:133" ht="27.75" customHeight="1" thickBot="1">
      <c r="B502" s="39"/>
      <c r="C502" s="146"/>
      <c r="D502" s="57"/>
      <c r="E502" s="43"/>
      <c r="F502" s="74"/>
      <c r="G502" s="147"/>
      <c r="H502" s="39"/>
      <c r="I502" s="37"/>
      <c r="J502" s="37"/>
      <c r="K502" s="37"/>
      <c r="L502" s="37"/>
      <c r="M502" s="37"/>
      <c r="N502" s="37"/>
      <c r="O502" s="22"/>
      <c r="P502" s="22"/>
      <c r="Q502" s="42"/>
      <c r="R502" s="39"/>
      <c r="S502" s="39"/>
      <c r="T502" s="39"/>
      <c r="U502" s="321"/>
      <c r="V502" s="330"/>
      <c r="W502" s="317" t="str">
        <f t="shared" si="269"/>
        <v>0</v>
      </c>
      <c r="X502" s="101"/>
      <c r="Y502" s="40"/>
      <c r="Z502" s="41"/>
      <c r="AA502" s="40"/>
      <c r="AB502" s="40"/>
      <c r="AC502" s="40"/>
      <c r="AD502" s="40" t="str">
        <f t="shared" si="285"/>
        <v/>
      </c>
      <c r="AE502" s="186"/>
      <c r="AF502" s="106" t="str">
        <f t="shared" si="258"/>
        <v>0</v>
      </c>
      <c r="AG502" s="99">
        <f t="shared" si="281"/>
        <v>0</v>
      </c>
      <c r="AH502" s="105" t="str">
        <f t="shared" si="282"/>
        <v>0</v>
      </c>
      <c r="AI502" s="106" t="str">
        <f t="shared" si="270"/>
        <v>0</v>
      </c>
      <c r="AJ502" s="99" t="str">
        <f t="shared" si="271"/>
        <v/>
      </c>
      <c r="AK502" s="1" t="str">
        <f t="shared" si="272"/>
        <v/>
      </c>
      <c r="AL502" s="1" t="str">
        <f t="shared" si="273"/>
        <v/>
      </c>
      <c r="AM502" s="1" t="str">
        <f t="shared" si="274"/>
        <v/>
      </c>
      <c r="AN502" s="164" t="str">
        <f t="shared" si="275"/>
        <v/>
      </c>
      <c r="AO502" s="337">
        <f t="shared" si="276"/>
        <v>0</v>
      </c>
      <c r="AP502" s="259"/>
      <c r="AQ502" s="273">
        <f t="shared" si="277"/>
        <v>0</v>
      </c>
      <c r="DF502" s="104">
        <f t="shared" si="253"/>
        <v>0</v>
      </c>
      <c r="DG502" s="39" t="str">
        <f t="shared" si="283"/>
        <v/>
      </c>
      <c r="DH502" s="39" t="str">
        <f t="shared" si="284"/>
        <v/>
      </c>
      <c r="DJ502" s="98">
        <f t="shared" si="252"/>
        <v>0</v>
      </c>
      <c r="DK502" s="93" t="e">
        <f>VLOOKUP(H502,'PORT PRODUCTIVITY 1'!$A$25:$G$83,2,FALSE)</f>
        <v>#N/A</v>
      </c>
      <c r="DL502" s="97" t="str">
        <f t="shared" si="259"/>
        <v/>
      </c>
      <c r="DM502" s="97" t="str">
        <f t="shared" si="260"/>
        <v/>
      </c>
      <c r="DN502" s="97" t="str">
        <f t="shared" si="261"/>
        <v/>
      </c>
      <c r="DO502" s="97" t="str">
        <f t="shared" si="262"/>
        <v/>
      </c>
      <c r="DP502" s="94" t="e">
        <f>VLOOKUP(H502,'PORT PRODUCTIVITY 1'!$A$25:$G$83,3,FALSE)</f>
        <v>#N/A</v>
      </c>
      <c r="DQ502" s="276" t="str">
        <f t="shared" si="263"/>
        <v/>
      </c>
      <c r="DR502" s="276" t="str">
        <f t="shared" si="264"/>
        <v/>
      </c>
      <c r="DS502" s="276" t="str">
        <f t="shared" si="265"/>
        <v/>
      </c>
      <c r="DT502" s="276" t="str">
        <f t="shared" si="266"/>
        <v/>
      </c>
      <c r="DU502" s="276" t="str">
        <f t="shared" si="267"/>
        <v/>
      </c>
      <c r="DV502" s="276" t="str">
        <f t="shared" si="268"/>
        <v/>
      </c>
      <c r="DW502" s="277" t="str">
        <f t="shared" si="254"/>
        <v/>
      </c>
      <c r="DX502" s="278" t="str">
        <f t="shared" si="255"/>
        <v>0</v>
      </c>
      <c r="DY502" s="279" t="str">
        <f t="shared" si="256"/>
        <v>0</v>
      </c>
      <c r="DZ502" s="280" t="str">
        <f t="shared" si="257"/>
        <v/>
      </c>
      <c r="EA502" s="335">
        <f t="shared" si="278"/>
        <v>0</v>
      </c>
      <c r="EB502" s="335">
        <f t="shared" si="279"/>
        <v>0</v>
      </c>
      <c r="EC502" s="335">
        <f t="shared" si="280"/>
        <v>0</v>
      </c>
    </row>
    <row r="503" spans="2:133" ht="27.75" customHeight="1" thickBot="1">
      <c r="B503" s="39"/>
      <c r="C503" s="146"/>
      <c r="D503" s="57"/>
      <c r="E503" s="43"/>
      <c r="F503" s="74"/>
      <c r="G503" s="147"/>
      <c r="H503" s="39"/>
      <c r="I503" s="37"/>
      <c r="J503" s="37"/>
      <c r="K503" s="37"/>
      <c r="L503" s="37"/>
      <c r="M503" s="37"/>
      <c r="N503" s="37"/>
      <c r="O503" s="22"/>
      <c r="P503" s="22"/>
      <c r="Q503" s="42"/>
      <c r="R503" s="39"/>
      <c r="S503" s="39"/>
      <c r="T503" s="39"/>
      <c r="U503" s="321"/>
      <c r="V503" s="330"/>
      <c r="W503" s="317" t="str">
        <f t="shared" si="269"/>
        <v>0</v>
      </c>
      <c r="X503" s="101"/>
      <c r="Y503" s="40"/>
      <c r="Z503" s="41"/>
      <c r="AA503" s="40"/>
      <c r="AB503" s="40"/>
      <c r="AC503" s="40"/>
      <c r="AD503" s="40" t="str">
        <f t="shared" si="285"/>
        <v/>
      </c>
      <c r="AE503" s="186"/>
      <c r="AF503" s="106" t="str">
        <f t="shared" si="258"/>
        <v>0</v>
      </c>
      <c r="AG503" s="99">
        <f t="shared" si="281"/>
        <v>0</v>
      </c>
      <c r="AH503" s="105" t="str">
        <f t="shared" si="282"/>
        <v>0</v>
      </c>
      <c r="AI503" s="106" t="str">
        <f t="shared" si="270"/>
        <v>0</v>
      </c>
      <c r="AJ503" s="99" t="str">
        <f t="shared" si="271"/>
        <v/>
      </c>
      <c r="AK503" s="1" t="str">
        <f t="shared" si="272"/>
        <v/>
      </c>
      <c r="AL503" s="1" t="str">
        <f t="shared" si="273"/>
        <v/>
      </c>
      <c r="AM503" s="1" t="str">
        <f t="shared" si="274"/>
        <v/>
      </c>
      <c r="AN503" s="164" t="str">
        <f t="shared" si="275"/>
        <v/>
      </c>
      <c r="AO503" s="337">
        <f t="shared" si="276"/>
        <v>0</v>
      </c>
      <c r="AP503" s="259"/>
      <c r="AQ503" s="273">
        <f t="shared" si="277"/>
        <v>0</v>
      </c>
      <c r="DF503" s="104">
        <f t="shared" si="253"/>
        <v>0</v>
      </c>
      <c r="DG503" s="39" t="str">
        <f t="shared" si="283"/>
        <v/>
      </c>
      <c r="DH503" s="39" t="str">
        <f t="shared" si="284"/>
        <v/>
      </c>
      <c r="DJ503" s="98">
        <f t="shared" si="252"/>
        <v>0</v>
      </c>
      <c r="DK503" s="93" t="e">
        <f>VLOOKUP(H503,'PORT PRODUCTIVITY 1'!$A$25:$G$83,2,FALSE)</f>
        <v>#N/A</v>
      </c>
      <c r="DL503" s="97" t="str">
        <f t="shared" si="259"/>
        <v/>
      </c>
      <c r="DM503" s="97" t="str">
        <f t="shared" si="260"/>
        <v/>
      </c>
      <c r="DN503" s="97" t="str">
        <f t="shared" si="261"/>
        <v/>
      </c>
      <c r="DO503" s="97" t="str">
        <f t="shared" si="262"/>
        <v/>
      </c>
      <c r="DP503" s="94" t="e">
        <f>VLOOKUP(H503,'PORT PRODUCTIVITY 1'!$A$25:$G$83,3,FALSE)</f>
        <v>#N/A</v>
      </c>
      <c r="DQ503" s="276" t="str">
        <f t="shared" si="263"/>
        <v/>
      </c>
      <c r="DR503" s="276" t="str">
        <f t="shared" si="264"/>
        <v/>
      </c>
      <c r="DS503" s="276" t="str">
        <f t="shared" si="265"/>
        <v/>
      </c>
      <c r="DT503" s="276" t="str">
        <f t="shared" si="266"/>
        <v/>
      </c>
      <c r="DU503" s="276" t="str">
        <f t="shared" si="267"/>
        <v/>
      </c>
      <c r="DV503" s="276" t="str">
        <f t="shared" si="268"/>
        <v/>
      </c>
      <c r="DW503" s="277" t="str">
        <f t="shared" si="254"/>
        <v/>
      </c>
      <c r="DX503" s="278" t="str">
        <f t="shared" si="255"/>
        <v>0</v>
      </c>
      <c r="DY503" s="279" t="str">
        <f t="shared" si="256"/>
        <v>0</v>
      </c>
      <c r="DZ503" s="280" t="str">
        <f t="shared" si="257"/>
        <v/>
      </c>
      <c r="EA503" s="335">
        <f t="shared" si="278"/>
        <v>0</v>
      </c>
      <c r="EB503" s="335">
        <f t="shared" si="279"/>
        <v>0</v>
      </c>
      <c r="EC503" s="335">
        <f t="shared" si="280"/>
        <v>0</v>
      </c>
    </row>
    <row r="504" spans="2:133" ht="27.75" customHeight="1" thickBot="1">
      <c r="B504" s="39"/>
      <c r="C504" s="146"/>
      <c r="D504" s="57"/>
      <c r="E504" s="43"/>
      <c r="F504" s="74"/>
      <c r="G504" s="147"/>
      <c r="H504" s="39"/>
      <c r="I504" s="37"/>
      <c r="J504" s="37"/>
      <c r="K504" s="37"/>
      <c r="L504" s="37"/>
      <c r="M504" s="37"/>
      <c r="N504" s="37"/>
      <c r="O504" s="22"/>
      <c r="P504" s="22"/>
      <c r="Q504" s="42"/>
      <c r="R504" s="39"/>
      <c r="S504" s="39"/>
      <c r="T504" s="39"/>
      <c r="U504" s="321"/>
      <c r="V504" s="330"/>
      <c r="W504" s="317" t="str">
        <f t="shared" si="269"/>
        <v>0</v>
      </c>
      <c r="X504" s="101"/>
      <c r="Y504" s="40"/>
      <c r="Z504" s="41"/>
      <c r="AA504" s="40"/>
      <c r="AB504" s="40"/>
      <c r="AC504" s="40"/>
      <c r="AD504" s="40" t="str">
        <f t="shared" si="285"/>
        <v/>
      </c>
      <c r="AE504" s="186"/>
      <c r="AF504" s="106" t="str">
        <f t="shared" si="258"/>
        <v>0</v>
      </c>
      <c r="AG504" s="99">
        <f t="shared" si="281"/>
        <v>0</v>
      </c>
      <c r="AH504" s="105" t="str">
        <f t="shared" si="282"/>
        <v>0</v>
      </c>
      <c r="AI504" s="106" t="str">
        <f t="shared" si="270"/>
        <v>0</v>
      </c>
      <c r="AJ504" s="99" t="str">
        <f t="shared" si="271"/>
        <v/>
      </c>
      <c r="AK504" s="1" t="str">
        <f t="shared" si="272"/>
        <v/>
      </c>
      <c r="AL504" s="1" t="str">
        <f t="shared" si="273"/>
        <v/>
      </c>
      <c r="AM504" s="1" t="str">
        <f t="shared" si="274"/>
        <v/>
      </c>
      <c r="AN504" s="164" t="str">
        <f t="shared" si="275"/>
        <v/>
      </c>
      <c r="AO504" s="337">
        <f t="shared" si="276"/>
        <v>0</v>
      </c>
      <c r="AP504" s="259"/>
      <c r="AQ504" s="273">
        <f t="shared" si="277"/>
        <v>0</v>
      </c>
      <c r="DF504" s="104">
        <f t="shared" si="253"/>
        <v>0</v>
      </c>
      <c r="DG504" s="39" t="str">
        <f t="shared" si="283"/>
        <v/>
      </c>
      <c r="DH504" s="39" t="str">
        <f t="shared" si="284"/>
        <v/>
      </c>
      <c r="DJ504" s="98">
        <f t="shared" si="252"/>
        <v>0</v>
      </c>
      <c r="DK504" s="93" t="e">
        <f>VLOOKUP(H504,'PORT PRODUCTIVITY 1'!$A$25:$G$83,2,FALSE)</f>
        <v>#N/A</v>
      </c>
      <c r="DL504" s="97" t="str">
        <f t="shared" si="259"/>
        <v/>
      </c>
      <c r="DM504" s="97" t="str">
        <f t="shared" si="260"/>
        <v/>
      </c>
      <c r="DN504" s="97" t="str">
        <f t="shared" si="261"/>
        <v/>
      </c>
      <c r="DO504" s="97" t="str">
        <f t="shared" si="262"/>
        <v/>
      </c>
      <c r="DP504" s="94" t="e">
        <f>VLOOKUP(H504,'PORT PRODUCTIVITY 1'!$A$25:$G$83,3,FALSE)</f>
        <v>#N/A</v>
      </c>
      <c r="DQ504" s="276" t="str">
        <f t="shared" si="263"/>
        <v/>
      </c>
      <c r="DR504" s="276" t="str">
        <f t="shared" si="264"/>
        <v/>
      </c>
      <c r="DS504" s="276" t="str">
        <f t="shared" si="265"/>
        <v/>
      </c>
      <c r="DT504" s="276" t="str">
        <f t="shared" si="266"/>
        <v/>
      </c>
      <c r="DU504" s="276" t="str">
        <f t="shared" si="267"/>
        <v/>
      </c>
      <c r="DV504" s="276" t="str">
        <f t="shared" si="268"/>
        <v/>
      </c>
      <c r="DW504" s="277" t="str">
        <f t="shared" si="254"/>
        <v/>
      </c>
      <c r="DX504" s="278" t="str">
        <f t="shared" si="255"/>
        <v>0</v>
      </c>
      <c r="DY504" s="279" t="str">
        <f t="shared" si="256"/>
        <v>0</v>
      </c>
      <c r="DZ504" s="280" t="str">
        <f t="shared" si="257"/>
        <v/>
      </c>
      <c r="EA504" s="335">
        <f t="shared" si="278"/>
        <v>0</v>
      </c>
      <c r="EB504" s="335">
        <f t="shared" si="279"/>
        <v>0</v>
      </c>
      <c r="EC504" s="335">
        <f t="shared" si="280"/>
        <v>0</v>
      </c>
    </row>
    <row r="505" spans="2:133" ht="27.75" customHeight="1" thickBot="1">
      <c r="B505" s="39"/>
      <c r="C505" s="146"/>
      <c r="D505" s="57"/>
      <c r="E505" s="43"/>
      <c r="F505" s="74"/>
      <c r="G505" s="147"/>
      <c r="H505" s="39"/>
      <c r="I505" s="37"/>
      <c r="J505" s="37"/>
      <c r="K505" s="37"/>
      <c r="L505" s="37"/>
      <c r="M505" s="37"/>
      <c r="N505" s="37"/>
      <c r="O505" s="22"/>
      <c r="P505" s="22"/>
      <c r="Q505" s="42"/>
      <c r="R505" s="39"/>
      <c r="S505" s="39"/>
      <c r="T505" s="39"/>
      <c r="U505" s="321"/>
      <c r="V505" s="330"/>
      <c r="W505" s="317" t="str">
        <f t="shared" si="269"/>
        <v>0</v>
      </c>
      <c r="X505" s="101"/>
      <c r="Y505" s="40"/>
      <c r="Z505" s="41"/>
      <c r="AA505" s="40"/>
      <c r="AB505" s="40"/>
      <c r="AC505" s="40"/>
      <c r="AD505" s="40" t="str">
        <f t="shared" si="285"/>
        <v/>
      </c>
      <c r="AE505" s="186"/>
      <c r="AF505" s="106" t="str">
        <f t="shared" si="258"/>
        <v>0</v>
      </c>
      <c r="AG505" s="99">
        <f t="shared" si="281"/>
        <v>0</v>
      </c>
      <c r="AH505" s="105" t="str">
        <f t="shared" si="282"/>
        <v>0</v>
      </c>
      <c r="AI505" s="106" t="str">
        <f t="shared" si="270"/>
        <v>0</v>
      </c>
      <c r="AJ505" s="99" t="str">
        <f t="shared" si="271"/>
        <v/>
      </c>
      <c r="AK505" s="1" t="str">
        <f t="shared" si="272"/>
        <v/>
      </c>
      <c r="AL505" s="1" t="str">
        <f t="shared" si="273"/>
        <v/>
      </c>
      <c r="AM505" s="1" t="str">
        <f t="shared" si="274"/>
        <v/>
      </c>
      <c r="AN505" s="164" t="str">
        <f t="shared" si="275"/>
        <v/>
      </c>
      <c r="AO505" s="337">
        <f t="shared" si="276"/>
        <v>0</v>
      </c>
      <c r="AP505" s="259"/>
      <c r="AQ505" s="273">
        <f t="shared" si="277"/>
        <v>0</v>
      </c>
      <c r="DF505" s="104">
        <f t="shared" si="253"/>
        <v>0</v>
      </c>
      <c r="DG505" s="39" t="str">
        <f t="shared" si="283"/>
        <v/>
      </c>
      <c r="DH505" s="39" t="str">
        <f t="shared" si="284"/>
        <v/>
      </c>
      <c r="DJ505" s="98">
        <f t="shared" si="252"/>
        <v>0</v>
      </c>
      <c r="DK505" s="93" t="e">
        <f>VLOOKUP(H505,'PORT PRODUCTIVITY 1'!$A$25:$G$83,2,FALSE)</f>
        <v>#N/A</v>
      </c>
      <c r="DL505" s="97" t="str">
        <f t="shared" si="259"/>
        <v/>
      </c>
      <c r="DM505" s="97" t="str">
        <f t="shared" si="260"/>
        <v/>
      </c>
      <c r="DN505" s="97" t="str">
        <f t="shared" si="261"/>
        <v/>
      </c>
      <c r="DO505" s="97" t="str">
        <f t="shared" si="262"/>
        <v/>
      </c>
      <c r="DP505" s="94" t="e">
        <f>VLOOKUP(H505,'PORT PRODUCTIVITY 1'!$A$25:$G$83,3,FALSE)</f>
        <v>#N/A</v>
      </c>
      <c r="DQ505" s="276" t="str">
        <f t="shared" si="263"/>
        <v/>
      </c>
      <c r="DR505" s="276" t="str">
        <f t="shared" si="264"/>
        <v/>
      </c>
      <c r="DS505" s="276" t="str">
        <f t="shared" si="265"/>
        <v/>
      </c>
      <c r="DT505" s="276" t="str">
        <f t="shared" si="266"/>
        <v/>
      </c>
      <c r="DU505" s="276" t="str">
        <f t="shared" si="267"/>
        <v/>
      </c>
      <c r="DV505" s="276" t="str">
        <f t="shared" si="268"/>
        <v/>
      </c>
      <c r="DW505" s="277" t="str">
        <f t="shared" si="254"/>
        <v/>
      </c>
      <c r="DX505" s="278" t="str">
        <f t="shared" si="255"/>
        <v>0</v>
      </c>
      <c r="DY505" s="279" t="str">
        <f t="shared" si="256"/>
        <v>0</v>
      </c>
      <c r="DZ505" s="280" t="str">
        <f t="shared" si="257"/>
        <v/>
      </c>
      <c r="EA505" s="335">
        <f t="shared" si="278"/>
        <v>0</v>
      </c>
      <c r="EB505" s="335">
        <f t="shared" si="279"/>
        <v>0</v>
      </c>
      <c r="EC505" s="335">
        <f t="shared" si="280"/>
        <v>0</v>
      </c>
    </row>
    <row r="506" spans="2:133" ht="27.75" customHeight="1" thickBot="1">
      <c r="B506" s="39"/>
      <c r="C506" s="146"/>
      <c r="D506" s="57"/>
      <c r="E506" s="43"/>
      <c r="F506" s="74"/>
      <c r="G506" s="147"/>
      <c r="H506" s="39"/>
      <c r="I506" s="37"/>
      <c r="J506" s="37"/>
      <c r="K506" s="37"/>
      <c r="L506" s="37"/>
      <c r="M506" s="37"/>
      <c r="N506" s="37"/>
      <c r="O506" s="22"/>
      <c r="P506" s="22"/>
      <c r="Q506" s="42"/>
      <c r="R506" s="39"/>
      <c r="S506" s="39"/>
      <c r="T506" s="39"/>
      <c r="U506" s="321"/>
      <c r="V506" s="330"/>
      <c r="W506" s="317" t="str">
        <f t="shared" si="269"/>
        <v>0</v>
      </c>
      <c r="X506" s="101"/>
      <c r="Y506" s="40"/>
      <c r="Z506" s="41"/>
      <c r="AA506" s="40"/>
      <c r="AB506" s="40"/>
      <c r="AC506" s="40"/>
      <c r="AD506" s="40" t="str">
        <f t="shared" si="285"/>
        <v/>
      </c>
      <c r="AE506" s="186"/>
      <c r="AF506" s="106" t="str">
        <f t="shared" si="258"/>
        <v>0</v>
      </c>
      <c r="AG506" s="99">
        <f t="shared" si="281"/>
        <v>0</v>
      </c>
      <c r="AH506" s="105" t="str">
        <f t="shared" si="282"/>
        <v>0</v>
      </c>
      <c r="AI506" s="106" t="str">
        <f t="shared" si="270"/>
        <v>0</v>
      </c>
      <c r="AJ506" s="99" t="str">
        <f t="shared" si="271"/>
        <v/>
      </c>
      <c r="AK506" s="1" t="str">
        <f t="shared" si="272"/>
        <v/>
      </c>
      <c r="AL506" s="1" t="str">
        <f t="shared" si="273"/>
        <v/>
      </c>
      <c r="AM506" s="1" t="str">
        <f t="shared" si="274"/>
        <v/>
      </c>
      <c r="AN506" s="164" t="str">
        <f t="shared" si="275"/>
        <v/>
      </c>
      <c r="AO506" s="337">
        <f t="shared" si="276"/>
        <v>0</v>
      </c>
      <c r="AP506" s="259"/>
      <c r="AQ506" s="273">
        <f t="shared" si="277"/>
        <v>0</v>
      </c>
      <c r="DF506" s="104">
        <f t="shared" si="253"/>
        <v>0</v>
      </c>
      <c r="DG506" s="39" t="str">
        <f t="shared" si="283"/>
        <v/>
      </c>
      <c r="DH506" s="39" t="str">
        <f t="shared" si="284"/>
        <v/>
      </c>
      <c r="DJ506" s="98">
        <f t="shared" si="252"/>
        <v>0</v>
      </c>
      <c r="DK506" s="93" t="e">
        <f>VLOOKUP(H506,'PORT PRODUCTIVITY 1'!$A$25:$G$83,2,FALSE)</f>
        <v>#N/A</v>
      </c>
      <c r="DL506" s="97" t="str">
        <f t="shared" si="259"/>
        <v/>
      </c>
      <c r="DM506" s="97" t="str">
        <f t="shared" si="260"/>
        <v/>
      </c>
      <c r="DN506" s="97" t="str">
        <f t="shared" si="261"/>
        <v/>
      </c>
      <c r="DO506" s="97" t="str">
        <f t="shared" si="262"/>
        <v/>
      </c>
      <c r="DP506" s="94" t="e">
        <f>VLOOKUP(H506,'PORT PRODUCTIVITY 1'!$A$25:$G$83,3,FALSE)</f>
        <v>#N/A</v>
      </c>
      <c r="DQ506" s="276" t="str">
        <f t="shared" si="263"/>
        <v/>
      </c>
      <c r="DR506" s="276" t="str">
        <f t="shared" si="264"/>
        <v/>
      </c>
      <c r="DS506" s="276" t="str">
        <f t="shared" si="265"/>
        <v/>
      </c>
      <c r="DT506" s="276" t="str">
        <f t="shared" si="266"/>
        <v/>
      </c>
      <c r="DU506" s="276" t="str">
        <f t="shared" si="267"/>
        <v/>
      </c>
      <c r="DV506" s="276" t="str">
        <f t="shared" si="268"/>
        <v/>
      </c>
      <c r="DW506" s="277" t="str">
        <f t="shared" si="254"/>
        <v/>
      </c>
      <c r="DX506" s="278" t="str">
        <f t="shared" si="255"/>
        <v>0</v>
      </c>
      <c r="DY506" s="279" t="str">
        <f t="shared" si="256"/>
        <v>0</v>
      </c>
      <c r="DZ506" s="280" t="str">
        <f t="shared" si="257"/>
        <v/>
      </c>
      <c r="EA506" s="335">
        <f t="shared" si="278"/>
        <v>0</v>
      </c>
      <c r="EB506" s="335">
        <f t="shared" si="279"/>
        <v>0</v>
      </c>
      <c r="EC506" s="335">
        <f t="shared" si="280"/>
        <v>0</v>
      </c>
    </row>
    <row r="507" spans="2:133" ht="27.75" customHeight="1" thickBot="1">
      <c r="B507" s="39"/>
      <c r="C507" s="146"/>
      <c r="D507" s="57"/>
      <c r="E507" s="43"/>
      <c r="F507" s="74"/>
      <c r="G507" s="147"/>
      <c r="H507" s="39"/>
      <c r="I507" s="37"/>
      <c r="J507" s="37"/>
      <c r="K507" s="37"/>
      <c r="L507" s="37"/>
      <c r="M507" s="37"/>
      <c r="N507" s="37"/>
      <c r="O507" s="22"/>
      <c r="P507" s="22"/>
      <c r="Q507" s="42"/>
      <c r="R507" s="39"/>
      <c r="S507" s="39"/>
      <c r="T507" s="39"/>
      <c r="U507" s="321"/>
      <c r="V507" s="330"/>
      <c r="W507" s="317" t="str">
        <f t="shared" si="269"/>
        <v>0</v>
      </c>
      <c r="X507" s="101"/>
      <c r="Y507" s="40"/>
      <c r="Z507" s="41"/>
      <c r="AA507" s="40"/>
      <c r="AB507" s="40"/>
      <c r="AC507" s="40"/>
      <c r="AD507" s="40" t="str">
        <f t="shared" si="285"/>
        <v/>
      </c>
      <c r="AE507" s="186"/>
      <c r="AF507" s="106" t="str">
        <f t="shared" si="258"/>
        <v>0</v>
      </c>
      <c r="AG507" s="99">
        <f t="shared" si="281"/>
        <v>0</v>
      </c>
      <c r="AH507" s="105" t="str">
        <f t="shared" si="282"/>
        <v>0</v>
      </c>
      <c r="AI507" s="106" t="str">
        <f t="shared" si="270"/>
        <v>0</v>
      </c>
      <c r="AJ507" s="99" t="str">
        <f t="shared" si="271"/>
        <v/>
      </c>
      <c r="AK507" s="1" t="str">
        <f t="shared" si="272"/>
        <v/>
      </c>
      <c r="AL507" s="1" t="str">
        <f t="shared" si="273"/>
        <v/>
      </c>
      <c r="AM507" s="1" t="str">
        <f t="shared" si="274"/>
        <v/>
      </c>
      <c r="AN507" s="164" t="str">
        <f t="shared" si="275"/>
        <v/>
      </c>
      <c r="AO507" s="337">
        <f t="shared" si="276"/>
        <v>0</v>
      </c>
      <c r="AP507" s="259"/>
      <c r="AQ507" s="273">
        <f t="shared" si="277"/>
        <v>0</v>
      </c>
      <c r="DF507" s="104">
        <f t="shared" si="253"/>
        <v>0</v>
      </c>
      <c r="DG507" s="39" t="str">
        <f t="shared" si="283"/>
        <v/>
      </c>
      <c r="DH507" s="39" t="str">
        <f t="shared" si="284"/>
        <v/>
      </c>
      <c r="DJ507" s="98">
        <f t="shared" si="252"/>
        <v>0</v>
      </c>
      <c r="DK507" s="93" t="e">
        <f>VLOOKUP(H507,'PORT PRODUCTIVITY 1'!$A$25:$G$83,2,FALSE)</f>
        <v>#N/A</v>
      </c>
      <c r="DL507" s="97" t="str">
        <f t="shared" si="259"/>
        <v/>
      </c>
      <c r="DM507" s="97" t="str">
        <f t="shared" si="260"/>
        <v/>
      </c>
      <c r="DN507" s="97" t="str">
        <f t="shared" si="261"/>
        <v/>
      </c>
      <c r="DO507" s="97" t="str">
        <f t="shared" si="262"/>
        <v/>
      </c>
      <c r="DP507" s="94" t="e">
        <f>VLOOKUP(H507,'PORT PRODUCTIVITY 1'!$A$25:$G$83,3,FALSE)</f>
        <v>#N/A</v>
      </c>
      <c r="DQ507" s="276" t="str">
        <f t="shared" si="263"/>
        <v/>
      </c>
      <c r="DR507" s="276" t="str">
        <f t="shared" si="264"/>
        <v/>
      </c>
      <c r="DS507" s="276" t="str">
        <f t="shared" si="265"/>
        <v/>
      </c>
      <c r="DT507" s="276" t="str">
        <f t="shared" si="266"/>
        <v/>
      </c>
      <c r="DU507" s="276" t="str">
        <f t="shared" si="267"/>
        <v/>
      </c>
      <c r="DV507" s="276" t="str">
        <f t="shared" si="268"/>
        <v/>
      </c>
      <c r="DW507" s="277" t="str">
        <f t="shared" si="254"/>
        <v/>
      </c>
      <c r="DX507" s="278" t="str">
        <f t="shared" si="255"/>
        <v>0</v>
      </c>
      <c r="DY507" s="279" t="str">
        <f t="shared" si="256"/>
        <v>0</v>
      </c>
      <c r="DZ507" s="280" t="str">
        <f t="shared" si="257"/>
        <v/>
      </c>
      <c r="EA507" s="335">
        <f t="shared" si="278"/>
        <v>0</v>
      </c>
      <c r="EB507" s="335">
        <f t="shared" si="279"/>
        <v>0</v>
      </c>
      <c r="EC507" s="335">
        <f t="shared" si="280"/>
        <v>0</v>
      </c>
    </row>
    <row r="508" spans="2:133" ht="27.75" customHeight="1" thickBot="1">
      <c r="B508" s="39"/>
      <c r="C508" s="146"/>
      <c r="D508" s="57"/>
      <c r="E508" s="43"/>
      <c r="F508" s="74"/>
      <c r="G508" s="147"/>
      <c r="H508" s="39"/>
      <c r="I508" s="37"/>
      <c r="J508" s="37"/>
      <c r="K508" s="37"/>
      <c r="L508" s="37"/>
      <c r="M508" s="37"/>
      <c r="N508" s="37"/>
      <c r="O508" s="22"/>
      <c r="P508" s="22"/>
      <c r="Q508" s="42"/>
      <c r="R508" s="39"/>
      <c r="S508" s="39"/>
      <c r="T508" s="39"/>
      <c r="U508" s="321"/>
      <c r="V508" s="330"/>
      <c r="W508" s="317" t="str">
        <f t="shared" si="269"/>
        <v>0</v>
      </c>
      <c r="X508" s="101"/>
      <c r="Y508" s="40"/>
      <c r="Z508" s="41"/>
      <c r="AA508" s="40"/>
      <c r="AB508" s="40"/>
      <c r="AC508" s="40"/>
      <c r="AD508" s="40" t="str">
        <f t="shared" si="285"/>
        <v/>
      </c>
      <c r="AE508" s="186"/>
      <c r="AF508" s="106" t="str">
        <f t="shared" si="258"/>
        <v>0</v>
      </c>
      <c r="AG508" s="99">
        <f t="shared" si="281"/>
        <v>0</v>
      </c>
      <c r="AH508" s="105" t="str">
        <f t="shared" si="282"/>
        <v>0</v>
      </c>
      <c r="AI508" s="106" t="str">
        <f t="shared" si="270"/>
        <v>0</v>
      </c>
      <c r="AJ508" s="99" t="str">
        <f t="shared" si="271"/>
        <v/>
      </c>
      <c r="AK508" s="1" t="str">
        <f t="shared" si="272"/>
        <v/>
      </c>
      <c r="AL508" s="1" t="str">
        <f t="shared" si="273"/>
        <v/>
      </c>
      <c r="AM508" s="1" t="str">
        <f t="shared" si="274"/>
        <v/>
      </c>
      <c r="AN508" s="164" t="str">
        <f t="shared" si="275"/>
        <v/>
      </c>
      <c r="AO508" s="337">
        <f t="shared" si="276"/>
        <v>0</v>
      </c>
      <c r="AP508" s="259"/>
      <c r="AQ508" s="273">
        <f t="shared" si="277"/>
        <v>0</v>
      </c>
      <c r="DF508" s="104">
        <f t="shared" si="253"/>
        <v>0</v>
      </c>
      <c r="DG508" s="39" t="str">
        <f t="shared" si="283"/>
        <v/>
      </c>
      <c r="DH508" s="39" t="str">
        <f t="shared" si="284"/>
        <v/>
      </c>
      <c r="DJ508" s="98">
        <f t="shared" si="252"/>
        <v>0</v>
      </c>
      <c r="DK508" s="93" t="e">
        <f>VLOOKUP(H508,'PORT PRODUCTIVITY 1'!$A$25:$G$83,2,FALSE)</f>
        <v>#N/A</v>
      </c>
      <c r="DL508" s="97" t="str">
        <f t="shared" si="259"/>
        <v/>
      </c>
      <c r="DM508" s="97" t="str">
        <f t="shared" si="260"/>
        <v/>
      </c>
      <c r="DN508" s="97" t="str">
        <f t="shared" si="261"/>
        <v/>
      </c>
      <c r="DO508" s="97" t="str">
        <f t="shared" si="262"/>
        <v/>
      </c>
      <c r="DP508" s="94" t="e">
        <f>VLOOKUP(H508,'PORT PRODUCTIVITY 1'!$A$25:$G$83,3,FALSE)</f>
        <v>#N/A</v>
      </c>
      <c r="DQ508" s="276" t="str">
        <f t="shared" si="263"/>
        <v/>
      </c>
      <c r="DR508" s="276" t="str">
        <f t="shared" si="264"/>
        <v/>
      </c>
      <c r="DS508" s="276" t="str">
        <f t="shared" si="265"/>
        <v/>
      </c>
      <c r="DT508" s="276" t="str">
        <f t="shared" si="266"/>
        <v/>
      </c>
      <c r="DU508" s="276" t="str">
        <f t="shared" si="267"/>
        <v/>
      </c>
      <c r="DV508" s="276" t="str">
        <f t="shared" si="268"/>
        <v/>
      </c>
      <c r="DW508" s="277" t="str">
        <f t="shared" si="254"/>
        <v/>
      </c>
      <c r="DX508" s="278" t="str">
        <f t="shared" si="255"/>
        <v>0</v>
      </c>
      <c r="DY508" s="279" t="str">
        <f t="shared" si="256"/>
        <v>0</v>
      </c>
      <c r="DZ508" s="280" t="str">
        <f t="shared" si="257"/>
        <v/>
      </c>
      <c r="EA508" s="335">
        <f t="shared" si="278"/>
        <v>0</v>
      </c>
      <c r="EB508" s="335">
        <f t="shared" si="279"/>
        <v>0</v>
      </c>
      <c r="EC508" s="335">
        <f t="shared" si="280"/>
        <v>0</v>
      </c>
    </row>
    <row r="509" spans="2:133" ht="27.75" customHeight="1" thickBot="1">
      <c r="B509" s="39"/>
      <c r="C509" s="146"/>
      <c r="D509" s="57"/>
      <c r="E509" s="43"/>
      <c r="F509" s="74"/>
      <c r="G509" s="147"/>
      <c r="H509" s="39"/>
      <c r="I509" s="37"/>
      <c r="J509" s="37"/>
      <c r="K509" s="37"/>
      <c r="L509" s="37"/>
      <c r="M509" s="37"/>
      <c r="N509" s="37"/>
      <c r="O509" s="22"/>
      <c r="P509" s="22"/>
      <c r="Q509" s="42"/>
      <c r="R509" s="39"/>
      <c r="S509" s="39"/>
      <c r="T509" s="39"/>
      <c r="U509" s="321"/>
      <c r="V509" s="330"/>
      <c r="W509" s="317" t="str">
        <f t="shared" si="269"/>
        <v>0</v>
      </c>
      <c r="X509" s="101"/>
      <c r="Y509" s="40"/>
      <c r="Z509" s="41"/>
      <c r="AA509" s="40"/>
      <c r="AB509" s="40"/>
      <c r="AC509" s="40"/>
      <c r="AD509" s="40" t="str">
        <f t="shared" si="285"/>
        <v/>
      </c>
      <c r="AE509" s="186"/>
      <c r="AF509" s="106" t="str">
        <f t="shared" si="258"/>
        <v>0</v>
      </c>
      <c r="AG509" s="99">
        <f t="shared" si="281"/>
        <v>0</v>
      </c>
      <c r="AH509" s="105" t="str">
        <f t="shared" si="282"/>
        <v>0</v>
      </c>
      <c r="AI509" s="106" t="str">
        <f t="shared" si="270"/>
        <v>0</v>
      </c>
      <c r="AJ509" s="99" t="str">
        <f t="shared" si="271"/>
        <v/>
      </c>
      <c r="AK509" s="1" t="str">
        <f t="shared" si="272"/>
        <v/>
      </c>
      <c r="AL509" s="1" t="str">
        <f t="shared" si="273"/>
        <v/>
      </c>
      <c r="AM509" s="1" t="str">
        <f t="shared" si="274"/>
        <v/>
      </c>
      <c r="AN509" s="164" t="str">
        <f t="shared" si="275"/>
        <v/>
      </c>
      <c r="AO509" s="337">
        <f t="shared" si="276"/>
        <v>0</v>
      </c>
      <c r="AP509" s="259"/>
      <c r="AQ509" s="273">
        <f t="shared" si="277"/>
        <v>0</v>
      </c>
      <c r="DF509" s="104">
        <f t="shared" si="253"/>
        <v>0</v>
      </c>
      <c r="DG509" s="39" t="str">
        <f t="shared" si="283"/>
        <v/>
      </c>
      <c r="DH509" s="39" t="str">
        <f t="shared" si="284"/>
        <v/>
      </c>
      <c r="DJ509" s="98">
        <f t="shared" ref="DJ509:DJ572" si="286">AG509</f>
        <v>0</v>
      </c>
      <c r="DK509" s="93" t="e">
        <f>VLOOKUP(H509,'PORT PRODUCTIVITY 1'!$A$25:$G$83,2,FALSE)</f>
        <v>#N/A</v>
      </c>
      <c r="DL509" s="97" t="str">
        <f t="shared" si="259"/>
        <v/>
      </c>
      <c r="DM509" s="97" t="str">
        <f t="shared" si="260"/>
        <v/>
      </c>
      <c r="DN509" s="97" t="str">
        <f t="shared" si="261"/>
        <v/>
      </c>
      <c r="DO509" s="97" t="str">
        <f t="shared" si="262"/>
        <v/>
      </c>
      <c r="DP509" s="94" t="e">
        <f>VLOOKUP(H509,'PORT PRODUCTIVITY 1'!$A$25:$G$83,3,FALSE)</f>
        <v>#N/A</v>
      </c>
      <c r="DQ509" s="276" t="str">
        <f t="shared" si="263"/>
        <v/>
      </c>
      <c r="DR509" s="276" t="str">
        <f t="shared" si="264"/>
        <v/>
      </c>
      <c r="DS509" s="276" t="str">
        <f t="shared" si="265"/>
        <v/>
      </c>
      <c r="DT509" s="276" t="str">
        <f t="shared" si="266"/>
        <v/>
      </c>
      <c r="DU509" s="276" t="str">
        <f t="shared" si="267"/>
        <v/>
      </c>
      <c r="DV509" s="276" t="str">
        <f t="shared" si="268"/>
        <v/>
      </c>
      <c r="DW509" s="277" t="str">
        <f t="shared" si="254"/>
        <v/>
      </c>
      <c r="DX509" s="278" t="str">
        <f t="shared" si="255"/>
        <v>0</v>
      </c>
      <c r="DY509" s="279" t="str">
        <f t="shared" si="256"/>
        <v>0</v>
      </c>
      <c r="DZ509" s="280" t="str">
        <f t="shared" si="257"/>
        <v/>
      </c>
      <c r="EA509" s="335">
        <f t="shared" si="278"/>
        <v>0</v>
      </c>
      <c r="EB509" s="335">
        <f t="shared" si="279"/>
        <v>0</v>
      </c>
      <c r="EC509" s="335">
        <f t="shared" si="280"/>
        <v>0</v>
      </c>
    </row>
    <row r="510" spans="2:133" ht="27.75" customHeight="1" thickBot="1">
      <c r="B510" s="39"/>
      <c r="C510" s="146"/>
      <c r="D510" s="57"/>
      <c r="E510" s="43"/>
      <c r="F510" s="74"/>
      <c r="G510" s="147"/>
      <c r="H510" s="39"/>
      <c r="I510" s="37"/>
      <c r="J510" s="37"/>
      <c r="K510" s="37"/>
      <c r="L510" s="37"/>
      <c r="M510" s="37"/>
      <c r="N510" s="37"/>
      <c r="O510" s="22"/>
      <c r="P510" s="22"/>
      <c r="Q510" s="42"/>
      <c r="R510" s="39"/>
      <c r="S510" s="39"/>
      <c r="T510" s="39"/>
      <c r="U510" s="321"/>
      <c r="V510" s="330"/>
      <c r="W510" s="317" t="str">
        <f t="shared" si="269"/>
        <v>0</v>
      </c>
      <c r="X510" s="101"/>
      <c r="Y510" s="40"/>
      <c r="Z510" s="41"/>
      <c r="AA510" s="40"/>
      <c r="AB510" s="40"/>
      <c r="AC510" s="40"/>
      <c r="AD510" s="40" t="str">
        <f t="shared" si="285"/>
        <v/>
      </c>
      <c r="AE510" s="186"/>
      <c r="AF510" s="106" t="str">
        <f t="shared" si="258"/>
        <v>0</v>
      </c>
      <c r="AG510" s="99">
        <f t="shared" si="281"/>
        <v>0</v>
      </c>
      <c r="AH510" s="105" t="str">
        <f t="shared" si="282"/>
        <v>0</v>
      </c>
      <c r="AI510" s="106" t="str">
        <f t="shared" si="270"/>
        <v>0</v>
      </c>
      <c r="AJ510" s="99" t="str">
        <f t="shared" si="271"/>
        <v/>
      </c>
      <c r="AK510" s="1" t="str">
        <f t="shared" si="272"/>
        <v/>
      </c>
      <c r="AL510" s="1" t="str">
        <f t="shared" si="273"/>
        <v/>
      </c>
      <c r="AM510" s="1" t="str">
        <f t="shared" si="274"/>
        <v/>
      </c>
      <c r="AN510" s="164" t="str">
        <f t="shared" si="275"/>
        <v/>
      </c>
      <c r="AO510" s="337">
        <f t="shared" si="276"/>
        <v>0</v>
      </c>
      <c r="AP510" s="259"/>
      <c r="AQ510" s="273">
        <f t="shared" si="277"/>
        <v>0</v>
      </c>
      <c r="DF510" s="104">
        <f t="shared" ref="DF510:DF573" si="287">SUM(DG510:DH510)</f>
        <v>0</v>
      </c>
      <c r="DG510" s="39" t="str">
        <f t="shared" si="283"/>
        <v/>
      </c>
      <c r="DH510" s="39" t="str">
        <f t="shared" si="284"/>
        <v/>
      </c>
      <c r="DJ510" s="98">
        <f t="shared" si="286"/>
        <v>0</v>
      </c>
      <c r="DK510" s="93" t="e">
        <f>VLOOKUP(H510,'PORT PRODUCTIVITY 1'!$A$25:$G$83,2,FALSE)</f>
        <v>#N/A</v>
      </c>
      <c r="DL510" s="97" t="str">
        <f t="shared" si="259"/>
        <v/>
      </c>
      <c r="DM510" s="97" t="str">
        <f t="shared" si="260"/>
        <v/>
      </c>
      <c r="DN510" s="97" t="str">
        <f t="shared" si="261"/>
        <v/>
      </c>
      <c r="DO510" s="97" t="str">
        <f t="shared" si="262"/>
        <v/>
      </c>
      <c r="DP510" s="94" t="e">
        <f>VLOOKUP(H510,'PORT PRODUCTIVITY 1'!$A$25:$G$83,3,FALSE)</f>
        <v>#N/A</v>
      </c>
      <c r="DQ510" s="276" t="str">
        <f t="shared" si="263"/>
        <v/>
      </c>
      <c r="DR510" s="276" t="str">
        <f t="shared" si="264"/>
        <v/>
      </c>
      <c r="DS510" s="276" t="str">
        <f t="shared" si="265"/>
        <v/>
      </c>
      <c r="DT510" s="276" t="str">
        <f t="shared" si="266"/>
        <v/>
      </c>
      <c r="DU510" s="276" t="str">
        <f t="shared" si="267"/>
        <v/>
      </c>
      <c r="DV510" s="276" t="str">
        <f t="shared" si="268"/>
        <v/>
      </c>
      <c r="DW510" s="277" t="str">
        <f t="shared" ref="DW510:DW573" si="288">IFERROR(AVERAGE(DQ510:DV510,DL510:DO510),"")</f>
        <v/>
      </c>
      <c r="DX510" s="278" t="str">
        <f t="shared" ref="DX510:DX573" si="289">IFERROR(STDEV(DL510:DO510)/10,"0")</f>
        <v>0</v>
      </c>
      <c r="DY510" s="279" t="str">
        <f t="shared" ref="DY510:DY573" si="290">IFERROR(STDEV(DQ510:DV510)/10,"0")</f>
        <v>0</v>
      </c>
      <c r="DZ510" s="280" t="str">
        <f t="shared" ref="DZ510:DZ573" si="291">IFERROR((STDEV(DL510:DO510,DQ510:DV510)/10),"")</f>
        <v/>
      </c>
      <c r="EA510" s="335">
        <f t="shared" si="278"/>
        <v>0</v>
      </c>
      <c r="EB510" s="335">
        <f t="shared" si="279"/>
        <v>0</v>
      </c>
      <c r="EC510" s="335">
        <f t="shared" si="280"/>
        <v>0</v>
      </c>
    </row>
    <row r="511" spans="2:133" ht="27.75" customHeight="1" thickBot="1">
      <c r="B511" s="39"/>
      <c r="C511" s="146"/>
      <c r="D511" s="57"/>
      <c r="E511" s="43"/>
      <c r="F511" s="74"/>
      <c r="G511" s="147"/>
      <c r="H511" s="39"/>
      <c r="I511" s="37"/>
      <c r="J511" s="37"/>
      <c r="K511" s="37"/>
      <c r="L511" s="37"/>
      <c r="M511" s="37"/>
      <c r="N511" s="37"/>
      <c r="O511" s="22"/>
      <c r="P511" s="22"/>
      <c r="Q511" s="42"/>
      <c r="R511" s="39"/>
      <c r="S511" s="39"/>
      <c r="T511" s="39"/>
      <c r="U511" s="321"/>
      <c r="V511" s="330"/>
      <c r="W511" s="317" t="str">
        <f t="shared" si="269"/>
        <v>0</v>
      </c>
      <c r="X511" s="101"/>
      <c r="Y511" s="40"/>
      <c r="Z511" s="41"/>
      <c r="AA511" s="40"/>
      <c r="AB511" s="40"/>
      <c r="AC511" s="40"/>
      <c r="AD511" s="40" t="str">
        <f t="shared" si="285"/>
        <v/>
      </c>
      <c r="AE511" s="186"/>
      <c r="AF511" s="106" t="str">
        <f t="shared" si="258"/>
        <v>0</v>
      </c>
      <c r="AG511" s="99">
        <f t="shared" si="281"/>
        <v>0</v>
      </c>
      <c r="AH511" s="105" t="str">
        <f t="shared" si="282"/>
        <v>0</v>
      </c>
      <c r="AI511" s="106" t="str">
        <f t="shared" si="270"/>
        <v>0</v>
      </c>
      <c r="AJ511" s="99" t="str">
        <f t="shared" si="271"/>
        <v/>
      </c>
      <c r="AK511" s="1" t="str">
        <f t="shared" si="272"/>
        <v/>
      </c>
      <c r="AL511" s="1" t="str">
        <f t="shared" si="273"/>
        <v/>
      </c>
      <c r="AM511" s="1" t="str">
        <f t="shared" si="274"/>
        <v/>
      </c>
      <c r="AN511" s="164" t="str">
        <f t="shared" si="275"/>
        <v/>
      </c>
      <c r="AO511" s="337">
        <f t="shared" si="276"/>
        <v>0</v>
      </c>
      <c r="AP511" s="259"/>
      <c r="AQ511" s="273">
        <f t="shared" si="277"/>
        <v>0</v>
      </c>
      <c r="DF511" s="104">
        <f t="shared" si="287"/>
        <v>0</v>
      </c>
      <c r="DG511" s="39" t="str">
        <f t="shared" si="283"/>
        <v/>
      </c>
      <c r="DH511" s="39" t="str">
        <f t="shared" si="284"/>
        <v/>
      </c>
      <c r="DJ511" s="98">
        <f t="shared" si="286"/>
        <v>0</v>
      </c>
      <c r="DK511" s="93" t="e">
        <f>VLOOKUP(H511,'PORT PRODUCTIVITY 1'!$A$25:$G$83,2,FALSE)</f>
        <v>#N/A</v>
      </c>
      <c r="DL511" s="97" t="str">
        <f t="shared" si="259"/>
        <v/>
      </c>
      <c r="DM511" s="97" t="str">
        <f t="shared" si="260"/>
        <v/>
      </c>
      <c r="DN511" s="97" t="str">
        <f t="shared" si="261"/>
        <v/>
      </c>
      <c r="DO511" s="97" t="str">
        <f t="shared" si="262"/>
        <v/>
      </c>
      <c r="DP511" s="94" t="e">
        <f>VLOOKUP(H511,'PORT PRODUCTIVITY 1'!$A$25:$G$83,3,FALSE)</f>
        <v>#N/A</v>
      </c>
      <c r="DQ511" s="276" t="str">
        <f t="shared" si="263"/>
        <v/>
      </c>
      <c r="DR511" s="276" t="str">
        <f t="shared" si="264"/>
        <v/>
      </c>
      <c r="DS511" s="276" t="str">
        <f t="shared" si="265"/>
        <v/>
      </c>
      <c r="DT511" s="276" t="str">
        <f t="shared" si="266"/>
        <v/>
      </c>
      <c r="DU511" s="276" t="str">
        <f t="shared" si="267"/>
        <v/>
      </c>
      <c r="DV511" s="276" t="str">
        <f t="shared" si="268"/>
        <v/>
      </c>
      <c r="DW511" s="277" t="str">
        <f t="shared" si="288"/>
        <v/>
      </c>
      <c r="DX511" s="278" t="str">
        <f t="shared" si="289"/>
        <v>0</v>
      </c>
      <c r="DY511" s="279" t="str">
        <f t="shared" si="290"/>
        <v>0</v>
      </c>
      <c r="DZ511" s="280" t="str">
        <f t="shared" si="291"/>
        <v/>
      </c>
      <c r="EA511" s="335">
        <f t="shared" si="278"/>
        <v>0</v>
      </c>
      <c r="EB511" s="335">
        <f t="shared" si="279"/>
        <v>0</v>
      </c>
      <c r="EC511" s="335">
        <f t="shared" si="280"/>
        <v>0</v>
      </c>
    </row>
    <row r="512" spans="2:133" ht="27.75" customHeight="1" thickBot="1">
      <c r="B512" s="39"/>
      <c r="C512" s="146"/>
      <c r="D512" s="57"/>
      <c r="E512" s="43"/>
      <c r="F512" s="74"/>
      <c r="G512" s="147"/>
      <c r="H512" s="39"/>
      <c r="I512" s="37"/>
      <c r="J512" s="37"/>
      <c r="K512" s="37"/>
      <c r="L512" s="37"/>
      <c r="M512" s="37"/>
      <c r="N512" s="37"/>
      <c r="O512" s="22"/>
      <c r="P512" s="22"/>
      <c r="Q512" s="42"/>
      <c r="R512" s="39"/>
      <c r="S512" s="39"/>
      <c r="T512" s="39"/>
      <c r="U512" s="321"/>
      <c r="V512" s="330"/>
      <c r="W512" s="317" t="str">
        <f t="shared" si="269"/>
        <v>0</v>
      </c>
      <c r="X512" s="101"/>
      <c r="Y512" s="40"/>
      <c r="Z512" s="41"/>
      <c r="AA512" s="40"/>
      <c r="AB512" s="40"/>
      <c r="AC512" s="40"/>
      <c r="AD512" s="40" t="str">
        <f t="shared" si="285"/>
        <v/>
      </c>
      <c r="AE512" s="186"/>
      <c r="AF512" s="106" t="str">
        <f t="shared" ref="AF512:AF575" si="292">IFERROR((STDEV(X512:AD512)/100),"0")</f>
        <v>0</v>
      </c>
      <c r="AG512" s="99">
        <f t="shared" si="281"/>
        <v>0</v>
      </c>
      <c r="AH512" s="105" t="str">
        <f t="shared" si="282"/>
        <v>0</v>
      </c>
      <c r="AI512" s="106" t="str">
        <f t="shared" si="270"/>
        <v>0</v>
      </c>
      <c r="AJ512" s="99" t="str">
        <f t="shared" si="271"/>
        <v/>
      </c>
      <c r="AK512" s="1" t="str">
        <f t="shared" si="272"/>
        <v/>
      </c>
      <c r="AL512" s="1" t="str">
        <f t="shared" si="273"/>
        <v/>
      </c>
      <c r="AM512" s="1" t="str">
        <f t="shared" si="274"/>
        <v/>
      </c>
      <c r="AN512" s="164" t="str">
        <f t="shared" si="275"/>
        <v/>
      </c>
      <c r="AO512" s="337">
        <f t="shared" si="276"/>
        <v>0</v>
      </c>
      <c r="AP512" s="259"/>
      <c r="AQ512" s="273">
        <f t="shared" si="277"/>
        <v>0</v>
      </c>
      <c r="DF512" s="104">
        <f t="shared" si="287"/>
        <v>0</v>
      </c>
      <c r="DG512" s="39" t="str">
        <f t="shared" si="283"/>
        <v/>
      </c>
      <c r="DH512" s="39" t="str">
        <f t="shared" si="284"/>
        <v/>
      </c>
      <c r="DJ512" s="98">
        <f t="shared" si="286"/>
        <v>0</v>
      </c>
      <c r="DK512" s="93" t="e">
        <f>VLOOKUP(H512,'PORT PRODUCTIVITY 1'!$A$25:$G$83,2,FALSE)</f>
        <v>#N/A</v>
      </c>
      <c r="DL512" s="97" t="str">
        <f t="shared" si="259"/>
        <v/>
      </c>
      <c r="DM512" s="97" t="str">
        <f t="shared" si="260"/>
        <v/>
      </c>
      <c r="DN512" s="97" t="str">
        <f t="shared" si="261"/>
        <v/>
      </c>
      <c r="DO512" s="97" t="str">
        <f t="shared" si="262"/>
        <v/>
      </c>
      <c r="DP512" s="94" t="e">
        <f>VLOOKUP(H512,'PORT PRODUCTIVITY 1'!$A$25:$G$83,3,FALSE)</f>
        <v>#N/A</v>
      </c>
      <c r="DQ512" s="276" t="str">
        <f t="shared" si="263"/>
        <v/>
      </c>
      <c r="DR512" s="276" t="str">
        <f t="shared" si="264"/>
        <v/>
      </c>
      <c r="DS512" s="276" t="str">
        <f t="shared" si="265"/>
        <v/>
      </c>
      <c r="DT512" s="276" t="str">
        <f t="shared" si="266"/>
        <v/>
      </c>
      <c r="DU512" s="276" t="str">
        <f t="shared" si="267"/>
        <v/>
      </c>
      <c r="DV512" s="276" t="str">
        <f t="shared" si="268"/>
        <v/>
      </c>
      <c r="DW512" s="277" t="str">
        <f t="shared" si="288"/>
        <v/>
      </c>
      <c r="DX512" s="278" t="str">
        <f t="shared" si="289"/>
        <v>0</v>
      </c>
      <c r="DY512" s="279" t="str">
        <f t="shared" si="290"/>
        <v>0</v>
      </c>
      <c r="DZ512" s="280" t="str">
        <f t="shared" si="291"/>
        <v/>
      </c>
      <c r="EA512" s="335">
        <f t="shared" si="278"/>
        <v>0</v>
      </c>
      <c r="EB512" s="335">
        <f t="shared" si="279"/>
        <v>0</v>
      </c>
      <c r="EC512" s="335">
        <f t="shared" si="280"/>
        <v>0</v>
      </c>
    </row>
    <row r="513" spans="2:133" ht="27.75" customHeight="1" thickBot="1">
      <c r="B513" s="39"/>
      <c r="C513" s="146"/>
      <c r="D513" s="57"/>
      <c r="E513" s="43"/>
      <c r="F513" s="74"/>
      <c r="G513" s="147"/>
      <c r="H513" s="39"/>
      <c r="I513" s="37"/>
      <c r="J513" s="37"/>
      <c r="K513" s="37"/>
      <c r="L513" s="37"/>
      <c r="M513" s="37"/>
      <c r="N513" s="37"/>
      <c r="O513" s="22"/>
      <c r="P513" s="22"/>
      <c r="Q513" s="42"/>
      <c r="R513" s="39"/>
      <c r="S513" s="39"/>
      <c r="T513" s="39"/>
      <c r="U513" s="321"/>
      <c r="V513" s="330"/>
      <c r="W513" s="317" t="str">
        <f t="shared" si="269"/>
        <v>0</v>
      </c>
      <c r="X513" s="101"/>
      <c r="Y513" s="40"/>
      <c r="Z513" s="41"/>
      <c r="AA513" s="40"/>
      <c r="AB513" s="40"/>
      <c r="AC513" s="40"/>
      <c r="AD513" s="40" t="str">
        <f t="shared" si="285"/>
        <v/>
      </c>
      <c r="AE513" s="186"/>
      <c r="AF513" s="106" t="str">
        <f t="shared" si="292"/>
        <v>0</v>
      </c>
      <c r="AG513" s="99">
        <f t="shared" si="281"/>
        <v>0</v>
      </c>
      <c r="AH513" s="105" t="str">
        <f t="shared" si="282"/>
        <v>0</v>
      </c>
      <c r="AI513" s="106" t="str">
        <f t="shared" si="270"/>
        <v>0</v>
      </c>
      <c r="AJ513" s="99" t="str">
        <f t="shared" si="271"/>
        <v/>
      </c>
      <c r="AK513" s="1" t="str">
        <f t="shared" si="272"/>
        <v/>
      </c>
      <c r="AL513" s="1" t="str">
        <f t="shared" si="273"/>
        <v/>
      </c>
      <c r="AM513" s="1" t="str">
        <f t="shared" si="274"/>
        <v/>
      </c>
      <c r="AN513" s="164" t="str">
        <f t="shared" si="275"/>
        <v/>
      </c>
      <c r="AO513" s="337">
        <f t="shared" si="276"/>
        <v>0</v>
      </c>
      <c r="AP513" s="259"/>
      <c r="AQ513" s="273">
        <f t="shared" si="277"/>
        <v>0</v>
      </c>
      <c r="DF513" s="104">
        <f t="shared" si="287"/>
        <v>0</v>
      </c>
      <c r="DG513" s="39" t="str">
        <f t="shared" si="283"/>
        <v/>
      </c>
      <c r="DH513" s="39" t="str">
        <f t="shared" si="284"/>
        <v/>
      </c>
      <c r="DJ513" s="98">
        <f t="shared" si="286"/>
        <v>0</v>
      </c>
      <c r="DK513" s="93" t="e">
        <f>VLOOKUP(H513,'PORT PRODUCTIVITY 1'!$A$25:$G$83,2,FALSE)</f>
        <v>#N/A</v>
      </c>
      <c r="DL513" s="97" t="str">
        <f t="shared" si="259"/>
        <v/>
      </c>
      <c r="DM513" s="97" t="str">
        <f t="shared" si="260"/>
        <v/>
      </c>
      <c r="DN513" s="97" t="str">
        <f t="shared" si="261"/>
        <v/>
      </c>
      <c r="DO513" s="97" t="str">
        <f t="shared" si="262"/>
        <v/>
      </c>
      <c r="DP513" s="94" t="e">
        <f>VLOOKUP(H513,'PORT PRODUCTIVITY 1'!$A$25:$G$83,3,FALSE)</f>
        <v>#N/A</v>
      </c>
      <c r="DQ513" s="276" t="str">
        <f t="shared" si="263"/>
        <v/>
      </c>
      <c r="DR513" s="276" t="str">
        <f t="shared" si="264"/>
        <v/>
      </c>
      <c r="DS513" s="276" t="str">
        <f t="shared" si="265"/>
        <v/>
      </c>
      <c r="DT513" s="276" t="str">
        <f t="shared" si="266"/>
        <v/>
      </c>
      <c r="DU513" s="276" t="str">
        <f t="shared" si="267"/>
        <v/>
      </c>
      <c r="DV513" s="276" t="str">
        <f t="shared" si="268"/>
        <v/>
      </c>
      <c r="DW513" s="277" t="str">
        <f t="shared" si="288"/>
        <v/>
      </c>
      <c r="DX513" s="278" t="str">
        <f t="shared" si="289"/>
        <v>0</v>
      </c>
      <c r="DY513" s="279" t="str">
        <f t="shared" si="290"/>
        <v>0</v>
      </c>
      <c r="DZ513" s="280" t="str">
        <f t="shared" si="291"/>
        <v/>
      </c>
      <c r="EA513" s="335">
        <f t="shared" si="278"/>
        <v>0</v>
      </c>
      <c r="EB513" s="335">
        <f t="shared" si="279"/>
        <v>0</v>
      </c>
      <c r="EC513" s="335">
        <f t="shared" si="280"/>
        <v>0</v>
      </c>
    </row>
    <row r="514" spans="2:133" ht="27.75" customHeight="1" thickBot="1">
      <c r="B514" s="39"/>
      <c r="C514" s="146"/>
      <c r="D514" s="57"/>
      <c r="E514" s="43"/>
      <c r="F514" s="74"/>
      <c r="G514" s="147"/>
      <c r="H514" s="39"/>
      <c r="I514" s="37"/>
      <c r="J514" s="37"/>
      <c r="K514" s="37"/>
      <c r="L514" s="37"/>
      <c r="M514" s="37"/>
      <c r="N514" s="37"/>
      <c r="O514" s="22"/>
      <c r="P514" s="22"/>
      <c r="Q514" s="42"/>
      <c r="R514" s="39"/>
      <c r="S514" s="39"/>
      <c r="T514" s="39"/>
      <c r="U514" s="321"/>
      <c r="V514" s="330"/>
      <c r="W514" s="317" t="str">
        <f t="shared" si="269"/>
        <v>0</v>
      </c>
      <c r="X514" s="101"/>
      <c r="Y514" s="40"/>
      <c r="Z514" s="41"/>
      <c r="AA514" s="40"/>
      <c r="AB514" s="40"/>
      <c r="AC514" s="40"/>
      <c r="AD514" s="40" t="str">
        <f t="shared" si="285"/>
        <v/>
      </c>
      <c r="AE514" s="186"/>
      <c r="AF514" s="106" t="str">
        <f t="shared" si="292"/>
        <v>0</v>
      </c>
      <c r="AG514" s="99">
        <f t="shared" si="281"/>
        <v>0</v>
      </c>
      <c r="AH514" s="105" t="str">
        <f t="shared" si="282"/>
        <v>0</v>
      </c>
      <c r="AI514" s="106" t="str">
        <f t="shared" si="270"/>
        <v>0</v>
      </c>
      <c r="AJ514" s="99" t="str">
        <f t="shared" si="271"/>
        <v/>
      </c>
      <c r="AK514" s="1" t="str">
        <f t="shared" si="272"/>
        <v/>
      </c>
      <c r="AL514" s="1" t="str">
        <f t="shared" si="273"/>
        <v/>
      </c>
      <c r="AM514" s="1" t="str">
        <f t="shared" si="274"/>
        <v/>
      </c>
      <c r="AN514" s="164" t="str">
        <f t="shared" si="275"/>
        <v/>
      </c>
      <c r="AO514" s="337">
        <f t="shared" si="276"/>
        <v>0</v>
      </c>
      <c r="AP514" s="259"/>
      <c r="AQ514" s="273">
        <f t="shared" si="277"/>
        <v>0</v>
      </c>
      <c r="DF514" s="104">
        <f t="shared" si="287"/>
        <v>0</v>
      </c>
      <c r="DG514" s="39" t="str">
        <f t="shared" si="283"/>
        <v/>
      </c>
      <c r="DH514" s="39" t="str">
        <f t="shared" si="284"/>
        <v/>
      </c>
      <c r="DJ514" s="98">
        <f t="shared" si="286"/>
        <v>0</v>
      </c>
      <c r="DK514" s="93" t="e">
        <f>VLOOKUP(H514,'PORT PRODUCTIVITY 1'!$A$25:$G$83,2,FALSE)</f>
        <v>#N/A</v>
      </c>
      <c r="DL514" s="97" t="str">
        <f t="shared" si="259"/>
        <v/>
      </c>
      <c r="DM514" s="97" t="str">
        <f t="shared" si="260"/>
        <v/>
      </c>
      <c r="DN514" s="97" t="str">
        <f t="shared" si="261"/>
        <v/>
      </c>
      <c r="DO514" s="97" t="str">
        <f t="shared" si="262"/>
        <v/>
      </c>
      <c r="DP514" s="94" t="e">
        <f>VLOOKUP(H514,'PORT PRODUCTIVITY 1'!$A$25:$G$83,3,FALSE)</f>
        <v>#N/A</v>
      </c>
      <c r="DQ514" s="276" t="str">
        <f t="shared" si="263"/>
        <v/>
      </c>
      <c r="DR514" s="276" t="str">
        <f t="shared" si="264"/>
        <v/>
      </c>
      <c r="DS514" s="276" t="str">
        <f t="shared" si="265"/>
        <v/>
      </c>
      <c r="DT514" s="276" t="str">
        <f t="shared" si="266"/>
        <v/>
      </c>
      <c r="DU514" s="276" t="str">
        <f t="shared" si="267"/>
        <v/>
      </c>
      <c r="DV514" s="276" t="str">
        <f t="shared" si="268"/>
        <v/>
      </c>
      <c r="DW514" s="277" t="str">
        <f t="shared" si="288"/>
        <v/>
      </c>
      <c r="DX514" s="278" t="str">
        <f t="shared" si="289"/>
        <v>0</v>
      </c>
      <c r="DY514" s="279" t="str">
        <f t="shared" si="290"/>
        <v>0</v>
      </c>
      <c r="DZ514" s="280" t="str">
        <f t="shared" si="291"/>
        <v/>
      </c>
      <c r="EA514" s="335">
        <f t="shared" si="278"/>
        <v>0</v>
      </c>
      <c r="EB514" s="335">
        <f t="shared" si="279"/>
        <v>0</v>
      </c>
      <c r="EC514" s="335">
        <f t="shared" si="280"/>
        <v>0</v>
      </c>
    </row>
    <row r="515" spans="2:133" ht="27.75" customHeight="1" thickBot="1">
      <c r="B515" s="39"/>
      <c r="C515" s="146"/>
      <c r="D515" s="57"/>
      <c r="E515" s="43"/>
      <c r="F515" s="74"/>
      <c r="G515" s="147"/>
      <c r="H515" s="39"/>
      <c r="I515" s="37"/>
      <c r="J515" s="37"/>
      <c r="K515" s="37"/>
      <c r="L515" s="37"/>
      <c r="M515" s="37"/>
      <c r="N515" s="37"/>
      <c r="O515" s="22"/>
      <c r="P515" s="22"/>
      <c r="Q515" s="42"/>
      <c r="R515" s="39"/>
      <c r="S515" s="39"/>
      <c r="T515" s="39"/>
      <c r="U515" s="321"/>
      <c r="V515" s="330"/>
      <c r="W515" s="317" t="str">
        <f t="shared" si="269"/>
        <v>0</v>
      </c>
      <c r="X515" s="101"/>
      <c r="Y515" s="40"/>
      <c r="Z515" s="41"/>
      <c r="AA515" s="40"/>
      <c r="AB515" s="40"/>
      <c r="AC515" s="40"/>
      <c r="AD515" s="40" t="str">
        <f t="shared" si="285"/>
        <v/>
      </c>
      <c r="AE515" s="186"/>
      <c r="AF515" s="106" t="str">
        <f t="shared" si="292"/>
        <v>0</v>
      </c>
      <c r="AG515" s="99">
        <f t="shared" si="281"/>
        <v>0</v>
      </c>
      <c r="AH515" s="105" t="str">
        <f t="shared" si="282"/>
        <v>0</v>
      </c>
      <c r="AI515" s="106" t="str">
        <f t="shared" si="270"/>
        <v>0</v>
      </c>
      <c r="AJ515" s="99" t="str">
        <f t="shared" si="271"/>
        <v/>
      </c>
      <c r="AK515" s="1" t="str">
        <f t="shared" si="272"/>
        <v/>
      </c>
      <c r="AL515" s="1" t="str">
        <f t="shared" si="273"/>
        <v/>
      </c>
      <c r="AM515" s="1" t="str">
        <f t="shared" si="274"/>
        <v/>
      </c>
      <c r="AN515" s="164" t="str">
        <f t="shared" si="275"/>
        <v/>
      </c>
      <c r="AO515" s="337">
        <f t="shared" si="276"/>
        <v>0</v>
      </c>
      <c r="AP515" s="259"/>
      <c r="AQ515" s="273">
        <f t="shared" si="277"/>
        <v>0</v>
      </c>
      <c r="DF515" s="104">
        <f t="shared" si="287"/>
        <v>0</v>
      </c>
      <c r="DG515" s="39" t="str">
        <f t="shared" si="283"/>
        <v/>
      </c>
      <c r="DH515" s="39" t="str">
        <f t="shared" si="284"/>
        <v/>
      </c>
      <c r="DJ515" s="98">
        <f t="shared" si="286"/>
        <v>0</v>
      </c>
      <c r="DK515" s="93" t="e">
        <f>VLOOKUP(H515,'PORT PRODUCTIVITY 1'!$A$25:$G$83,2,FALSE)</f>
        <v>#N/A</v>
      </c>
      <c r="DL515" s="97" t="str">
        <f t="shared" si="259"/>
        <v/>
      </c>
      <c r="DM515" s="97" t="str">
        <f t="shared" si="260"/>
        <v/>
      </c>
      <c r="DN515" s="97" t="str">
        <f t="shared" si="261"/>
        <v/>
      </c>
      <c r="DO515" s="97" t="str">
        <f t="shared" si="262"/>
        <v/>
      </c>
      <c r="DP515" s="94" t="e">
        <f>VLOOKUP(H515,'PORT PRODUCTIVITY 1'!$A$25:$G$83,3,FALSE)</f>
        <v>#N/A</v>
      </c>
      <c r="DQ515" s="276" t="str">
        <f t="shared" si="263"/>
        <v/>
      </c>
      <c r="DR515" s="276" t="str">
        <f t="shared" si="264"/>
        <v/>
      </c>
      <c r="DS515" s="276" t="str">
        <f t="shared" si="265"/>
        <v/>
      </c>
      <c r="DT515" s="276" t="str">
        <f t="shared" si="266"/>
        <v/>
      </c>
      <c r="DU515" s="276" t="str">
        <f t="shared" si="267"/>
        <v/>
      </c>
      <c r="DV515" s="276" t="str">
        <f t="shared" si="268"/>
        <v/>
      </c>
      <c r="DW515" s="277" t="str">
        <f t="shared" si="288"/>
        <v/>
      </c>
      <c r="DX515" s="278" t="str">
        <f t="shared" si="289"/>
        <v>0</v>
      </c>
      <c r="DY515" s="279" t="str">
        <f t="shared" si="290"/>
        <v>0</v>
      </c>
      <c r="DZ515" s="280" t="str">
        <f t="shared" si="291"/>
        <v/>
      </c>
      <c r="EA515" s="335">
        <f t="shared" si="278"/>
        <v>0</v>
      </c>
      <c r="EB515" s="335">
        <f t="shared" si="279"/>
        <v>0</v>
      </c>
      <c r="EC515" s="335">
        <f t="shared" si="280"/>
        <v>0</v>
      </c>
    </row>
    <row r="516" spans="2:133" ht="27.75" customHeight="1" thickBot="1">
      <c r="B516" s="39"/>
      <c r="C516" s="146"/>
      <c r="D516" s="57"/>
      <c r="E516" s="43"/>
      <c r="F516" s="74"/>
      <c r="G516" s="147"/>
      <c r="H516" s="39"/>
      <c r="I516" s="37"/>
      <c r="J516" s="37"/>
      <c r="K516" s="37"/>
      <c r="L516" s="37"/>
      <c r="M516" s="37"/>
      <c r="N516" s="37"/>
      <c r="O516" s="22"/>
      <c r="P516" s="22"/>
      <c r="Q516" s="42"/>
      <c r="R516" s="39"/>
      <c r="S516" s="39"/>
      <c r="T516" s="39"/>
      <c r="U516" s="321"/>
      <c r="V516" s="330"/>
      <c r="W516" s="317" t="str">
        <f t="shared" si="269"/>
        <v>0</v>
      </c>
      <c r="X516" s="101"/>
      <c r="Y516" s="40"/>
      <c r="Z516" s="41"/>
      <c r="AA516" s="40"/>
      <c r="AB516" s="40"/>
      <c r="AC516" s="40"/>
      <c r="AD516" s="40" t="str">
        <f t="shared" si="285"/>
        <v/>
      </c>
      <c r="AE516" s="186"/>
      <c r="AF516" s="106" t="str">
        <f t="shared" si="292"/>
        <v>0</v>
      </c>
      <c r="AG516" s="99">
        <f t="shared" si="281"/>
        <v>0</v>
      </c>
      <c r="AH516" s="105" t="str">
        <f t="shared" si="282"/>
        <v>0</v>
      </c>
      <c r="AI516" s="106" t="str">
        <f t="shared" si="270"/>
        <v>0</v>
      </c>
      <c r="AJ516" s="99" t="str">
        <f t="shared" si="271"/>
        <v/>
      </c>
      <c r="AK516" s="1" t="str">
        <f t="shared" si="272"/>
        <v/>
      </c>
      <c r="AL516" s="1" t="str">
        <f t="shared" si="273"/>
        <v/>
      </c>
      <c r="AM516" s="1" t="str">
        <f t="shared" si="274"/>
        <v/>
      </c>
      <c r="AN516" s="164" t="str">
        <f t="shared" si="275"/>
        <v/>
      </c>
      <c r="AO516" s="337">
        <f t="shared" si="276"/>
        <v>0</v>
      </c>
      <c r="AP516" s="259"/>
      <c r="AQ516" s="273">
        <f t="shared" si="277"/>
        <v>0</v>
      </c>
      <c r="DF516" s="104">
        <f t="shared" si="287"/>
        <v>0</v>
      </c>
      <c r="DG516" s="39" t="str">
        <f t="shared" si="283"/>
        <v/>
      </c>
      <c r="DH516" s="39" t="str">
        <f t="shared" si="284"/>
        <v/>
      </c>
      <c r="DJ516" s="98">
        <f t="shared" si="286"/>
        <v>0</v>
      </c>
      <c r="DK516" s="93" t="e">
        <f>VLOOKUP(H516,'PORT PRODUCTIVITY 1'!$A$25:$G$83,2,FALSE)</f>
        <v>#N/A</v>
      </c>
      <c r="DL516" s="97" t="str">
        <f t="shared" si="259"/>
        <v/>
      </c>
      <c r="DM516" s="97" t="str">
        <f t="shared" si="260"/>
        <v/>
      </c>
      <c r="DN516" s="97" t="str">
        <f t="shared" si="261"/>
        <v/>
      </c>
      <c r="DO516" s="97" t="str">
        <f t="shared" si="262"/>
        <v/>
      </c>
      <c r="DP516" s="94" t="e">
        <f>VLOOKUP(H516,'PORT PRODUCTIVITY 1'!$A$25:$G$83,3,FALSE)</f>
        <v>#N/A</v>
      </c>
      <c r="DQ516" s="276" t="str">
        <f t="shared" si="263"/>
        <v/>
      </c>
      <c r="DR516" s="276" t="str">
        <f t="shared" si="264"/>
        <v/>
      </c>
      <c r="DS516" s="276" t="str">
        <f t="shared" si="265"/>
        <v/>
      </c>
      <c r="DT516" s="276" t="str">
        <f t="shared" si="266"/>
        <v/>
      </c>
      <c r="DU516" s="276" t="str">
        <f t="shared" si="267"/>
        <v/>
      </c>
      <c r="DV516" s="276" t="str">
        <f t="shared" si="268"/>
        <v/>
      </c>
      <c r="DW516" s="277" t="str">
        <f t="shared" si="288"/>
        <v/>
      </c>
      <c r="DX516" s="278" t="str">
        <f t="shared" si="289"/>
        <v>0</v>
      </c>
      <c r="DY516" s="279" t="str">
        <f t="shared" si="290"/>
        <v>0</v>
      </c>
      <c r="DZ516" s="280" t="str">
        <f t="shared" si="291"/>
        <v/>
      </c>
      <c r="EA516" s="335">
        <f t="shared" si="278"/>
        <v>0</v>
      </c>
      <c r="EB516" s="335">
        <f t="shared" si="279"/>
        <v>0</v>
      </c>
      <c r="EC516" s="335">
        <f t="shared" si="280"/>
        <v>0</v>
      </c>
    </row>
    <row r="517" spans="2:133" ht="27.75" customHeight="1" thickBot="1">
      <c r="B517" s="39"/>
      <c r="C517" s="146"/>
      <c r="D517" s="57"/>
      <c r="E517" s="43"/>
      <c r="F517" s="74"/>
      <c r="G517" s="147"/>
      <c r="H517" s="39"/>
      <c r="I517" s="37"/>
      <c r="J517" s="37"/>
      <c r="K517" s="37"/>
      <c r="L517" s="37"/>
      <c r="M517" s="37"/>
      <c r="N517" s="37"/>
      <c r="O517" s="22"/>
      <c r="P517" s="22"/>
      <c r="Q517" s="42"/>
      <c r="R517" s="39"/>
      <c r="S517" s="39"/>
      <c r="T517" s="39"/>
      <c r="U517" s="321"/>
      <c r="V517" s="330"/>
      <c r="W517" s="317" t="str">
        <f t="shared" si="269"/>
        <v>0</v>
      </c>
      <c r="X517" s="101"/>
      <c r="Y517" s="40"/>
      <c r="Z517" s="41"/>
      <c r="AA517" s="40"/>
      <c r="AB517" s="40"/>
      <c r="AC517" s="40"/>
      <c r="AD517" s="40" t="str">
        <f t="shared" si="285"/>
        <v/>
      </c>
      <c r="AE517" s="186"/>
      <c r="AF517" s="106" t="str">
        <f t="shared" si="292"/>
        <v>0</v>
      </c>
      <c r="AG517" s="99">
        <f t="shared" si="281"/>
        <v>0</v>
      </c>
      <c r="AH517" s="105" t="str">
        <f t="shared" si="282"/>
        <v>0</v>
      </c>
      <c r="AI517" s="106" t="str">
        <f t="shared" si="270"/>
        <v>0</v>
      </c>
      <c r="AJ517" s="99" t="str">
        <f t="shared" si="271"/>
        <v/>
      </c>
      <c r="AK517" s="1" t="str">
        <f t="shared" si="272"/>
        <v/>
      </c>
      <c r="AL517" s="1" t="str">
        <f t="shared" si="273"/>
        <v/>
      </c>
      <c r="AM517" s="1" t="str">
        <f t="shared" si="274"/>
        <v/>
      </c>
      <c r="AN517" s="164" t="str">
        <f t="shared" si="275"/>
        <v/>
      </c>
      <c r="AO517" s="337">
        <f t="shared" si="276"/>
        <v>0</v>
      </c>
      <c r="AP517" s="259"/>
      <c r="AQ517" s="273">
        <f t="shared" si="277"/>
        <v>0</v>
      </c>
      <c r="DF517" s="104">
        <f t="shared" si="287"/>
        <v>0</v>
      </c>
      <c r="DG517" s="39" t="str">
        <f t="shared" si="283"/>
        <v/>
      </c>
      <c r="DH517" s="39" t="str">
        <f t="shared" si="284"/>
        <v/>
      </c>
      <c r="DJ517" s="98">
        <f t="shared" si="286"/>
        <v>0</v>
      </c>
      <c r="DK517" s="93" t="e">
        <f>VLOOKUP(H517,'PORT PRODUCTIVITY 1'!$A$25:$G$83,2,FALSE)</f>
        <v>#N/A</v>
      </c>
      <c r="DL517" s="97" t="str">
        <f t="shared" si="259"/>
        <v/>
      </c>
      <c r="DM517" s="97" t="str">
        <f t="shared" si="260"/>
        <v/>
      </c>
      <c r="DN517" s="97" t="str">
        <f t="shared" si="261"/>
        <v/>
      </c>
      <c r="DO517" s="97" t="str">
        <f t="shared" si="262"/>
        <v/>
      </c>
      <c r="DP517" s="94" t="e">
        <f>VLOOKUP(H517,'PORT PRODUCTIVITY 1'!$A$25:$G$83,3,FALSE)</f>
        <v>#N/A</v>
      </c>
      <c r="DQ517" s="276" t="str">
        <f t="shared" si="263"/>
        <v/>
      </c>
      <c r="DR517" s="276" t="str">
        <f t="shared" si="264"/>
        <v/>
      </c>
      <c r="DS517" s="276" t="str">
        <f t="shared" si="265"/>
        <v/>
      </c>
      <c r="DT517" s="276" t="str">
        <f t="shared" si="266"/>
        <v/>
      </c>
      <c r="DU517" s="276" t="str">
        <f t="shared" si="267"/>
        <v/>
      </c>
      <c r="DV517" s="276" t="str">
        <f t="shared" si="268"/>
        <v/>
      </c>
      <c r="DW517" s="277" t="str">
        <f t="shared" si="288"/>
        <v/>
      </c>
      <c r="DX517" s="278" t="str">
        <f t="shared" si="289"/>
        <v>0</v>
      </c>
      <c r="DY517" s="279" t="str">
        <f t="shared" si="290"/>
        <v>0</v>
      </c>
      <c r="DZ517" s="280" t="str">
        <f t="shared" si="291"/>
        <v/>
      </c>
      <c r="EA517" s="335">
        <f t="shared" si="278"/>
        <v>0</v>
      </c>
      <c r="EB517" s="335">
        <f t="shared" si="279"/>
        <v>0</v>
      </c>
      <c r="EC517" s="335">
        <f t="shared" si="280"/>
        <v>0</v>
      </c>
    </row>
    <row r="518" spans="2:133" ht="27.75" customHeight="1" thickBot="1">
      <c r="B518" s="39"/>
      <c r="C518" s="146"/>
      <c r="D518" s="57"/>
      <c r="E518" s="43"/>
      <c r="F518" s="74"/>
      <c r="G518" s="147"/>
      <c r="H518" s="39"/>
      <c r="I518" s="37"/>
      <c r="J518" s="37"/>
      <c r="K518" s="37"/>
      <c r="L518" s="37"/>
      <c r="M518" s="37"/>
      <c r="N518" s="37"/>
      <c r="O518" s="22"/>
      <c r="P518" s="22"/>
      <c r="Q518" s="42"/>
      <c r="R518" s="39"/>
      <c r="S518" s="39"/>
      <c r="T518" s="39"/>
      <c r="U518" s="321"/>
      <c r="V518" s="330"/>
      <c r="W518" s="317" t="str">
        <f t="shared" si="269"/>
        <v>0</v>
      </c>
      <c r="X518" s="101"/>
      <c r="Y518" s="40"/>
      <c r="Z518" s="41"/>
      <c r="AA518" s="40"/>
      <c r="AB518" s="40"/>
      <c r="AC518" s="40"/>
      <c r="AD518" s="40" t="str">
        <f t="shared" si="285"/>
        <v/>
      </c>
      <c r="AE518" s="186"/>
      <c r="AF518" s="106" t="str">
        <f t="shared" si="292"/>
        <v>0</v>
      </c>
      <c r="AG518" s="99">
        <f t="shared" si="281"/>
        <v>0</v>
      </c>
      <c r="AH518" s="105" t="str">
        <f t="shared" si="282"/>
        <v>0</v>
      </c>
      <c r="AI518" s="106" t="str">
        <f t="shared" si="270"/>
        <v>0</v>
      </c>
      <c r="AJ518" s="99" t="str">
        <f t="shared" si="271"/>
        <v/>
      </c>
      <c r="AK518" s="1" t="str">
        <f t="shared" si="272"/>
        <v/>
      </c>
      <c r="AL518" s="1" t="str">
        <f t="shared" si="273"/>
        <v/>
      </c>
      <c r="AM518" s="1" t="str">
        <f t="shared" si="274"/>
        <v/>
      </c>
      <c r="AN518" s="164" t="str">
        <f t="shared" si="275"/>
        <v/>
      </c>
      <c r="AO518" s="337">
        <f t="shared" si="276"/>
        <v>0</v>
      </c>
      <c r="AP518" s="259"/>
      <c r="AQ518" s="273">
        <f t="shared" si="277"/>
        <v>0</v>
      </c>
      <c r="DF518" s="104">
        <f t="shared" si="287"/>
        <v>0</v>
      </c>
      <c r="DG518" s="39" t="str">
        <f t="shared" si="283"/>
        <v/>
      </c>
      <c r="DH518" s="39" t="str">
        <f t="shared" si="284"/>
        <v/>
      </c>
      <c r="DJ518" s="98">
        <f t="shared" si="286"/>
        <v>0</v>
      </c>
      <c r="DK518" s="93" t="e">
        <f>VLOOKUP(H518,'PORT PRODUCTIVITY 1'!$A$25:$G$83,2,FALSE)</f>
        <v>#N/A</v>
      </c>
      <c r="DL518" s="97" t="str">
        <f t="shared" si="259"/>
        <v/>
      </c>
      <c r="DM518" s="97" t="str">
        <f t="shared" si="260"/>
        <v/>
      </c>
      <c r="DN518" s="97" t="str">
        <f t="shared" si="261"/>
        <v/>
      </c>
      <c r="DO518" s="97" t="str">
        <f t="shared" si="262"/>
        <v/>
      </c>
      <c r="DP518" s="94" t="e">
        <f>VLOOKUP(H518,'PORT PRODUCTIVITY 1'!$A$25:$G$83,3,FALSE)</f>
        <v>#N/A</v>
      </c>
      <c r="DQ518" s="276" t="str">
        <f t="shared" si="263"/>
        <v/>
      </c>
      <c r="DR518" s="276" t="str">
        <f t="shared" si="264"/>
        <v/>
      </c>
      <c r="DS518" s="276" t="str">
        <f t="shared" si="265"/>
        <v/>
      </c>
      <c r="DT518" s="276" t="str">
        <f t="shared" si="266"/>
        <v/>
      </c>
      <c r="DU518" s="276" t="str">
        <f t="shared" si="267"/>
        <v/>
      </c>
      <c r="DV518" s="276" t="str">
        <f t="shared" si="268"/>
        <v/>
      </c>
      <c r="DW518" s="277" t="str">
        <f t="shared" si="288"/>
        <v/>
      </c>
      <c r="DX518" s="278" t="str">
        <f t="shared" si="289"/>
        <v>0</v>
      </c>
      <c r="DY518" s="279" t="str">
        <f t="shared" si="290"/>
        <v>0</v>
      </c>
      <c r="DZ518" s="280" t="str">
        <f t="shared" si="291"/>
        <v/>
      </c>
      <c r="EA518" s="335">
        <f t="shared" si="278"/>
        <v>0</v>
      </c>
      <c r="EB518" s="335">
        <f t="shared" si="279"/>
        <v>0</v>
      </c>
      <c r="EC518" s="335">
        <f t="shared" si="280"/>
        <v>0</v>
      </c>
    </row>
    <row r="519" spans="2:133" ht="27.75" customHeight="1" thickBot="1">
      <c r="B519" s="39"/>
      <c r="C519" s="146"/>
      <c r="D519" s="57"/>
      <c r="E519" s="43"/>
      <c r="F519" s="74"/>
      <c r="G519" s="147"/>
      <c r="H519" s="39"/>
      <c r="I519" s="37"/>
      <c r="J519" s="37"/>
      <c r="K519" s="37"/>
      <c r="L519" s="37"/>
      <c r="M519" s="37"/>
      <c r="N519" s="37"/>
      <c r="O519" s="22"/>
      <c r="P519" s="22"/>
      <c r="Q519" s="42"/>
      <c r="R519" s="39"/>
      <c r="S519" s="39"/>
      <c r="T519" s="39"/>
      <c r="U519" s="321"/>
      <c r="V519" s="330"/>
      <c r="W519" s="317" t="str">
        <f t="shared" si="269"/>
        <v>0</v>
      </c>
      <c r="X519" s="101"/>
      <c r="Y519" s="40"/>
      <c r="Z519" s="41"/>
      <c r="AA519" s="40"/>
      <c r="AB519" s="40"/>
      <c r="AC519" s="40"/>
      <c r="AD519" s="40" t="str">
        <f t="shared" si="285"/>
        <v/>
      </c>
      <c r="AE519" s="186"/>
      <c r="AF519" s="106" t="str">
        <f t="shared" si="292"/>
        <v>0</v>
      </c>
      <c r="AG519" s="99">
        <f t="shared" si="281"/>
        <v>0</v>
      </c>
      <c r="AH519" s="105" t="str">
        <f t="shared" si="282"/>
        <v>0</v>
      </c>
      <c r="AI519" s="106" t="str">
        <f t="shared" si="270"/>
        <v>0</v>
      </c>
      <c r="AJ519" s="99" t="str">
        <f t="shared" si="271"/>
        <v/>
      </c>
      <c r="AK519" s="1" t="str">
        <f t="shared" si="272"/>
        <v/>
      </c>
      <c r="AL519" s="1" t="str">
        <f t="shared" si="273"/>
        <v/>
      </c>
      <c r="AM519" s="1" t="str">
        <f t="shared" si="274"/>
        <v/>
      </c>
      <c r="AN519" s="164" t="str">
        <f t="shared" si="275"/>
        <v/>
      </c>
      <c r="AO519" s="337">
        <f t="shared" si="276"/>
        <v>0</v>
      </c>
      <c r="AP519" s="259"/>
      <c r="AQ519" s="273">
        <f t="shared" si="277"/>
        <v>0</v>
      </c>
      <c r="DF519" s="104">
        <f t="shared" si="287"/>
        <v>0</v>
      </c>
      <c r="DG519" s="39" t="str">
        <f t="shared" si="283"/>
        <v/>
      </c>
      <c r="DH519" s="39" t="str">
        <f t="shared" si="284"/>
        <v/>
      </c>
      <c r="DJ519" s="98">
        <f t="shared" si="286"/>
        <v>0</v>
      </c>
      <c r="DK519" s="93" t="e">
        <f>VLOOKUP(H519,'PORT PRODUCTIVITY 1'!$A$25:$G$83,2,FALSE)</f>
        <v>#N/A</v>
      </c>
      <c r="DL519" s="97" t="str">
        <f t="shared" si="259"/>
        <v/>
      </c>
      <c r="DM519" s="97" t="str">
        <f t="shared" si="260"/>
        <v/>
      </c>
      <c r="DN519" s="97" t="str">
        <f t="shared" si="261"/>
        <v/>
      </c>
      <c r="DO519" s="97" t="str">
        <f t="shared" si="262"/>
        <v/>
      </c>
      <c r="DP519" s="94" t="e">
        <f>VLOOKUP(H519,'PORT PRODUCTIVITY 1'!$A$25:$G$83,3,FALSE)</f>
        <v>#N/A</v>
      </c>
      <c r="DQ519" s="276" t="str">
        <f t="shared" si="263"/>
        <v/>
      </c>
      <c r="DR519" s="276" t="str">
        <f t="shared" si="264"/>
        <v/>
      </c>
      <c r="DS519" s="276" t="str">
        <f t="shared" si="265"/>
        <v/>
      </c>
      <c r="DT519" s="276" t="str">
        <f t="shared" si="266"/>
        <v/>
      </c>
      <c r="DU519" s="276" t="str">
        <f t="shared" si="267"/>
        <v/>
      </c>
      <c r="DV519" s="276" t="str">
        <f t="shared" si="268"/>
        <v/>
      </c>
      <c r="DW519" s="277" t="str">
        <f t="shared" si="288"/>
        <v/>
      </c>
      <c r="DX519" s="278" t="str">
        <f t="shared" si="289"/>
        <v>0</v>
      </c>
      <c r="DY519" s="279" t="str">
        <f t="shared" si="290"/>
        <v>0</v>
      </c>
      <c r="DZ519" s="280" t="str">
        <f t="shared" si="291"/>
        <v/>
      </c>
      <c r="EA519" s="335">
        <f t="shared" si="278"/>
        <v>0</v>
      </c>
      <c r="EB519" s="335">
        <f t="shared" si="279"/>
        <v>0</v>
      </c>
      <c r="EC519" s="335">
        <f t="shared" si="280"/>
        <v>0</v>
      </c>
    </row>
    <row r="520" spans="2:133" ht="27.75" customHeight="1" thickBot="1">
      <c r="B520" s="39"/>
      <c r="C520" s="146"/>
      <c r="D520" s="57"/>
      <c r="E520" s="43"/>
      <c r="F520" s="74"/>
      <c r="G520" s="147"/>
      <c r="H520" s="39"/>
      <c r="I520" s="37"/>
      <c r="J520" s="37"/>
      <c r="K520" s="37"/>
      <c r="L520" s="37"/>
      <c r="M520" s="37"/>
      <c r="N520" s="37"/>
      <c r="O520" s="22"/>
      <c r="P520" s="22"/>
      <c r="Q520" s="42"/>
      <c r="R520" s="39"/>
      <c r="S520" s="39"/>
      <c r="T520" s="39"/>
      <c r="U520" s="321"/>
      <c r="V520" s="330"/>
      <c r="W520" s="317" t="str">
        <f t="shared" si="269"/>
        <v>0</v>
      </c>
      <c r="X520" s="101"/>
      <c r="Y520" s="40"/>
      <c r="Z520" s="41"/>
      <c r="AA520" s="40"/>
      <c r="AB520" s="40"/>
      <c r="AC520" s="40"/>
      <c r="AD520" s="40" t="str">
        <f t="shared" si="285"/>
        <v/>
      </c>
      <c r="AE520" s="186"/>
      <c r="AF520" s="106" t="str">
        <f t="shared" si="292"/>
        <v>0</v>
      </c>
      <c r="AG520" s="99">
        <f t="shared" si="281"/>
        <v>0</v>
      </c>
      <c r="AH520" s="105" t="str">
        <f t="shared" si="282"/>
        <v>0</v>
      </c>
      <c r="AI520" s="106" t="str">
        <f t="shared" si="270"/>
        <v>0</v>
      </c>
      <c r="AJ520" s="99" t="str">
        <f t="shared" si="271"/>
        <v/>
      </c>
      <c r="AK520" s="1" t="str">
        <f t="shared" si="272"/>
        <v/>
      </c>
      <c r="AL520" s="1" t="str">
        <f t="shared" si="273"/>
        <v/>
      </c>
      <c r="AM520" s="1" t="str">
        <f t="shared" si="274"/>
        <v/>
      </c>
      <c r="AN520" s="164" t="str">
        <f t="shared" si="275"/>
        <v/>
      </c>
      <c r="AO520" s="337">
        <f t="shared" si="276"/>
        <v>0</v>
      </c>
      <c r="AP520" s="259"/>
      <c r="AQ520" s="273">
        <f t="shared" si="277"/>
        <v>0</v>
      </c>
      <c r="DF520" s="104">
        <f t="shared" si="287"/>
        <v>0</v>
      </c>
      <c r="DG520" s="39" t="str">
        <f t="shared" si="283"/>
        <v/>
      </c>
      <c r="DH520" s="39" t="str">
        <f t="shared" si="284"/>
        <v/>
      </c>
      <c r="DJ520" s="98">
        <f t="shared" si="286"/>
        <v>0</v>
      </c>
      <c r="DK520" s="93" t="e">
        <f>VLOOKUP(H520,'PORT PRODUCTIVITY 1'!$A$25:$G$83,2,FALSE)</f>
        <v>#N/A</v>
      </c>
      <c r="DL520" s="97" t="str">
        <f t="shared" si="259"/>
        <v/>
      </c>
      <c r="DM520" s="97" t="str">
        <f t="shared" si="260"/>
        <v/>
      </c>
      <c r="DN520" s="97" t="str">
        <f t="shared" si="261"/>
        <v/>
      </c>
      <c r="DO520" s="97" t="str">
        <f t="shared" si="262"/>
        <v/>
      </c>
      <c r="DP520" s="94" t="e">
        <f>VLOOKUP(H520,'PORT PRODUCTIVITY 1'!$A$25:$G$83,3,FALSE)</f>
        <v>#N/A</v>
      </c>
      <c r="DQ520" s="276" t="str">
        <f t="shared" si="263"/>
        <v/>
      </c>
      <c r="DR520" s="276" t="str">
        <f t="shared" si="264"/>
        <v/>
      </c>
      <c r="DS520" s="276" t="str">
        <f t="shared" si="265"/>
        <v/>
      </c>
      <c r="DT520" s="276" t="str">
        <f t="shared" si="266"/>
        <v/>
      </c>
      <c r="DU520" s="276" t="str">
        <f t="shared" si="267"/>
        <v/>
      </c>
      <c r="DV520" s="276" t="str">
        <f t="shared" si="268"/>
        <v/>
      </c>
      <c r="DW520" s="277" t="str">
        <f t="shared" si="288"/>
        <v/>
      </c>
      <c r="DX520" s="278" t="str">
        <f t="shared" si="289"/>
        <v>0</v>
      </c>
      <c r="DY520" s="279" t="str">
        <f t="shared" si="290"/>
        <v>0</v>
      </c>
      <c r="DZ520" s="280" t="str">
        <f t="shared" si="291"/>
        <v/>
      </c>
      <c r="EA520" s="335">
        <f t="shared" si="278"/>
        <v>0</v>
      </c>
      <c r="EB520" s="335">
        <f t="shared" si="279"/>
        <v>0</v>
      </c>
      <c r="EC520" s="335">
        <f t="shared" si="280"/>
        <v>0</v>
      </c>
    </row>
    <row r="521" spans="2:133" ht="27.75" customHeight="1" thickBot="1">
      <c r="B521" s="39"/>
      <c r="C521" s="146"/>
      <c r="D521" s="57"/>
      <c r="E521" s="43"/>
      <c r="F521" s="74"/>
      <c r="G521" s="147"/>
      <c r="H521" s="39"/>
      <c r="I521" s="37"/>
      <c r="J521" s="37"/>
      <c r="K521" s="37"/>
      <c r="L521" s="37"/>
      <c r="M521" s="37"/>
      <c r="N521" s="37"/>
      <c r="O521" s="22"/>
      <c r="P521" s="22"/>
      <c r="Q521" s="42"/>
      <c r="R521" s="39"/>
      <c r="S521" s="39"/>
      <c r="T521" s="39"/>
      <c r="U521" s="321"/>
      <c r="V521" s="330"/>
      <c r="W521" s="317" t="str">
        <f t="shared" si="269"/>
        <v>0</v>
      </c>
      <c r="X521" s="101"/>
      <c r="Y521" s="40"/>
      <c r="Z521" s="41"/>
      <c r="AA521" s="40"/>
      <c r="AB521" s="40"/>
      <c r="AC521" s="40"/>
      <c r="AD521" s="40" t="str">
        <f t="shared" si="285"/>
        <v/>
      </c>
      <c r="AE521" s="186"/>
      <c r="AF521" s="106" t="str">
        <f t="shared" si="292"/>
        <v>0</v>
      </c>
      <c r="AG521" s="99">
        <f t="shared" si="281"/>
        <v>0</v>
      </c>
      <c r="AH521" s="105" t="str">
        <f t="shared" si="282"/>
        <v>0</v>
      </c>
      <c r="AI521" s="106" t="str">
        <f t="shared" si="270"/>
        <v>0</v>
      </c>
      <c r="AJ521" s="99" t="str">
        <f t="shared" si="271"/>
        <v/>
      </c>
      <c r="AK521" s="1" t="str">
        <f t="shared" si="272"/>
        <v/>
      </c>
      <c r="AL521" s="1" t="str">
        <f t="shared" si="273"/>
        <v/>
      </c>
      <c r="AM521" s="1" t="str">
        <f t="shared" si="274"/>
        <v/>
      </c>
      <c r="AN521" s="164" t="str">
        <f t="shared" si="275"/>
        <v/>
      </c>
      <c r="AO521" s="337">
        <f t="shared" si="276"/>
        <v>0</v>
      </c>
      <c r="AP521" s="259"/>
      <c r="AQ521" s="273">
        <f t="shared" si="277"/>
        <v>0</v>
      </c>
      <c r="DF521" s="104">
        <f t="shared" si="287"/>
        <v>0</v>
      </c>
      <c r="DG521" s="39" t="str">
        <f t="shared" si="283"/>
        <v/>
      </c>
      <c r="DH521" s="39" t="str">
        <f t="shared" si="284"/>
        <v/>
      </c>
      <c r="DJ521" s="98">
        <f t="shared" si="286"/>
        <v>0</v>
      </c>
      <c r="DK521" s="93" t="e">
        <f>VLOOKUP(H521,'PORT PRODUCTIVITY 1'!$A$25:$G$83,2,FALSE)</f>
        <v>#N/A</v>
      </c>
      <c r="DL521" s="97" t="str">
        <f t="shared" ref="DL521:DL583" si="293">IF(S521=0,"",(X521/$DK521))</f>
        <v/>
      </c>
      <c r="DM521" s="97" t="str">
        <f t="shared" ref="DM521:DM583" si="294">IF(T521=0,"",(Y521/$DK521))</f>
        <v/>
      </c>
      <c r="DN521" s="97" t="str">
        <f t="shared" ref="DN521:DN583" si="295">IF(U521=0,"",(Z521/$DK521))</f>
        <v/>
      </c>
      <c r="DO521" s="97" t="str">
        <f t="shared" ref="DO521:DO583" si="296">IF(V521=0,"",(AA521/$DK521))</f>
        <v/>
      </c>
      <c r="DP521" s="94" t="e">
        <f>VLOOKUP(H521,'PORT PRODUCTIVITY 1'!$A$25:$G$83,3,FALSE)</f>
        <v>#N/A</v>
      </c>
      <c r="DQ521" s="276" t="str">
        <f t="shared" ref="DQ521:DQ584" si="297">IF(X521=0,"",(X521/$DP521))</f>
        <v/>
      </c>
      <c r="DR521" s="276" t="str">
        <f t="shared" ref="DR521:DR584" si="298">IF(Y521=0,"",(Y521/$DP521))</f>
        <v/>
      </c>
      <c r="DS521" s="276" t="str">
        <f t="shared" ref="DS521:DS584" si="299">IF(Z521=0,"",(Z521/$DP521))</f>
        <v/>
      </c>
      <c r="DT521" s="276" t="str">
        <f t="shared" ref="DT521:DT584" si="300">IF(AA521=0,"",(AA521/$DP521))</f>
        <v/>
      </c>
      <c r="DU521" s="276" t="str">
        <f t="shared" ref="DU521:DU584" si="301">IF(AB521=0,"",(AB521/$DP521))</f>
        <v/>
      </c>
      <c r="DV521" s="276" t="str">
        <f t="shared" ref="DV521:DV584" si="302">IF(AC521=0,"",(AC521/$DP521))</f>
        <v/>
      </c>
      <c r="DW521" s="277" t="str">
        <f t="shared" si="288"/>
        <v/>
      </c>
      <c r="DX521" s="278" t="str">
        <f t="shared" si="289"/>
        <v>0</v>
      </c>
      <c r="DY521" s="279" t="str">
        <f t="shared" si="290"/>
        <v>0</v>
      </c>
      <c r="DZ521" s="280" t="str">
        <f t="shared" si="291"/>
        <v/>
      </c>
      <c r="EA521" s="335">
        <f t="shared" si="278"/>
        <v>0</v>
      </c>
      <c r="EB521" s="335">
        <f t="shared" si="279"/>
        <v>0</v>
      </c>
      <c r="EC521" s="335">
        <f t="shared" si="280"/>
        <v>0</v>
      </c>
    </row>
    <row r="522" spans="2:133" ht="27.75" customHeight="1" thickBot="1">
      <c r="B522" s="39"/>
      <c r="C522" s="146"/>
      <c r="D522" s="57"/>
      <c r="E522" s="43"/>
      <c r="F522" s="59"/>
      <c r="G522" s="147"/>
      <c r="H522" s="39"/>
      <c r="I522" s="37"/>
      <c r="J522" s="37"/>
      <c r="K522" s="37"/>
      <c r="L522" s="37"/>
      <c r="M522" s="37"/>
      <c r="N522" s="37"/>
      <c r="O522" s="22"/>
      <c r="P522" s="22"/>
      <c r="Q522" s="42"/>
      <c r="R522" s="39"/>
      <c r="S522" s="39"/>
      <c r="T522" s="39"/>
      <c r="U522" s="321"/>
      <c r="V522" s="330"/>
      <c r="W522" s="317" t="str">
        <f t="shared" ref="W522:W585" si="303">IFERROR(IF(OR(G522="15A CRX",G522="84K ECUBEX"),(STDEV(S522:U522)/100), IF(G522="84A SPONDYLUS",(STDEV(S522:T522)/100),(STDEV(S522:V522)/100))),"0")</f>
        <v>0</v>
      </c>
      <c r="X522" s="101"/>
      <c r="Y522" s="40"/>
      <c r="Z522" s="41"/>
      <c r="AA522" s="40"/>
      <c r="AB522" s="40"/>
      <c r="AC522" s="40"/>
      <c r="AD522" s="40" t="str">
        <f t="shared" si="285"/>
        <v/>
      </c>
      <c r="AE522" s="186"/>
      <c r="AF522" s="106" t="str">
        <f t="shared" si="292"/>
        <v>0</v>
      </c>
      <c r="AG522" s="99">
        <f t="shared" si="281"/>
        <v>0</v>
      </c>
      <c r="AH522" s="105" t="str">
        <f t="shared" si="282"/>
        <v>0</v>
      </c>
      <c r="AI522" s="106" t="str">
        <f t="shared" ref="AI522:AI585" si="304">IF(DF522=2,"S&amp;S",IF(DG522=1,W522,IF(DH522=1,AF522,"0")))</f>
        <v>0</v>
      </c>
      <c r="AJ522" s="99" t="str">
        <f t="shared" ref="AJ522:AJ585" si="305">IF(AI522="0","",IF(AI522&gt;15%,1,0))</f>
        <v/>
      </c>
      <c r="AK522" s="1" t="str">
        <f t="shared" ref="AK522:AK585" si="306">IF(AI522="0","",IF(AJ522=1,0,IF(AI522&gt;10%,1,0)))</f>
        <v/>
      </c>
      <c r="AL522" s="1" t="str">
        <f t="shared" ref="AL522:AL585" si="307">IF(AI522="0","",IF(AJ522=1,0,IF(AK522=1,0,IF(AI522&gt;5%,1,0))))</f>
        <v/>
      </c>
      <c r="AM522" s="1" t="str">
        <f t="shared" ref="AM522:AM585" si="308">IF(AI522="0","",IF(AJ522=1,0,IF(AK522=1,0,IF(AL522=1,0,IF(AI522&gt;=0%,1,0)))))</f>
        <v/>
      </c>
      <c r="AN522" s="164" t="str">
        <f t="shared" ref="AN522:AN585" si="309">IF(AG522=0,"",IF(AQ522=2,"SHIP &amp; SHORE CRANE",IF(AJ522=1,"PLS INSERT COMMENT",IF(AK522=1,"CAN YOU IMPROVE IT?",IF(AL522=1,"GOOD JOB &amp; HOW GET BETTER?",IF(AM522=1,"EXCELENT-BE CONSISTENT AND SHARE BEST PRACTICES","SINGLE CRANE"))))))</f>
        <v/>
      </c>
      <c r="AO522" s="337">
        <f t="shared" ref="AO522:AO585" si="310">IFERROR(EC522,"")</f>
        <v>0</v>
      </c>
      <c r="AP522" s="259"/>
      <c r="AQ522" s="273">
        <f t="shared" ref="AQ522:AQ585" si="311">DF522</f>
        <v>0</v>
      </c>
      <c r="DF522" s="104">
        <f t="shared" si="287"/>
        <v>0</v>
      </c>
      <c r="DG522" s="39" t="str">
        <f t="shared" si="283"/>
        <v/>
      </c>
      <c r="DH522" s="39" t="str">
        <f t="shared" si="284"/>
        <v/>
      </c>
      <c r="DJ522" s="98">
        <f t="shared" si="286"/>
        <v>0</v>
      </c>
      <c r="DK522" s="93" t="e">
        <f>VLOOKUP(H522,'PORT PRODUCTIVITY 1'!$A$25:$G$83,2,FALSE)</f>
        <v>#N/A</v>
      </c>
      <c r="DL522" s="97" t="str">
        <f t="shared" si="293"/>
        <v/>
      </c>
      <c r="DM522" s="97" t="str">
        <f t="shared" si="294"/>
        <v/>
      </c>
      <c r="DN522" s="97" t="str">
        <f t="shared" si="295"/>
        <v/>
      </c>
      <c r="DO522" s="97" t="str">
        <f t="shared" si="296"/>
        <v/>
      </c>
      <c r="DP522" s="94" t="e">
        <f>VLOOKUP(H522,'PORT PRODUCTIVITY 1'!$A$25:$G$83,3,FALSE)</f>
        <v>#N/A</v>
      </c>
      <c r="DQ522" s="276" t="str">
        <f t="shared" si="297"/>
        <v/>
      </c>
      <c r="DR522" s="276" t="str">
        <f t="shared" si="298"/>
        <v/>
      </c>
      <c r="DS522" s="276" t="str">
        <f t="shared" si="299"/>
        <v/>
      </c>
      <c r="DT522" s="276" t="str">
        <f t="shared" si="300"/>
        <v/>
      </c>
      <c r="DU522" s="276" t="str">
        <f t="shared" si="301"/>
        <v/>
      </c>
      <c r="DV522" s="276" t="str">
        <f t="shared" si="302"/>
        <v/>
      </c>
      <c r="DW522" s="277" t="str">
        <f t="shared" si="288"/>
        <v/>
      </c>
      <c r="DX522" s="278" t="str">
        <f t="shared" si="289"/>
        <v>0</v>
      </c>
      <c r="DY522" s="279" t="str">
        <f t="shared" si="290"/>
        <v>0</v>
      </c>
      <c r="DZ522" s="280" t="str">
        <f t="shared" si="291"/>
        <v/>
      </c>
      <c r="EA522" s="335">
        <f t="shared" ref="EA522:EA585" si="312">MAX(DL522:DO522,DQ522:DV522)</f>
        <v>0</v>
      </c>
      <c r="EB522" s="335">
        <f t="shared" ref="EB522:EB585" si="313">MIN(DL522:DO522,DQ522:DV522)</f>
        <v>0</v>
      </c>
      <c r="EC522" s="335">
        <f t="shared" ref="EC522:EC585" si="314">EA522-EB522</f>
        <v>0</v>
      </c>
    </row>
    <row r="523" spans="2:133" ht="27.75" customHeight="1" thickBot="1">
      <c r="B523" s="39"/>
      <c r="C523" s="146"/>
      <c r="D523" s="57"/>
      <c r="E523" s="43"/>
      <c r="F523" s="75"/>
      <c r="G523" s="147"/>
      <c r="H523" s="39"/>
      <c r="I523" s="37"/>
      <c r="J523" s="37"/>
      <c r="K523" s="37"/>
      <c r="L523" s="37"/>
      <c r="M523" s="37"/>
      <c r="N523" s="37"/>
      <c r="O523" s="22"/>
      <c r="P523" s="22"/>
      <c r="Q523" s="42"/>
      <c r="R523" s="39"/>
      <c r="S523" s="39"/>
      <c r="T523" s="39"/>
      <c r="U523" s="321"/>
      <c r="V523" s="330"/>
      <c r="W523" s="317" t="str">
        <f t="shared" si="303"/>
        <v>0</v>
      </c>
      <c r="X523" s="101"/>
      <c r="Y523" s="40"/>
      <c r="Z523" s="41"/>
      <c r="AA523" s="40"/>
      <c r="AB523" s="40"/>
      <c r="AC523" s="40"/>
      <c r="AD523" s="40" t="str">
        <f t="shared" si="285"/>
        <v/>
      </c>
      <c r="AE523" s="186"/>
      <c r="AF523" s="106" t="str">
        <f t="shared" si="292"/>
        <v>0</v>
      </c>
      <c r="AG523" s="99">
        <f t="shared" si="281"/>
        <v>0</v>
      </c>
      <c r="AH523" s="105" t="str">
        <f t="shared" si="282"/>
        <v>0</v>
      </c>
      <c r="AI523" s="106" t="str">
        <f t="shared" si="304"/>
        <v>0</v>
      </c>
      <c r="AJ523" s="99" t="str">
        <f t="shared" si="305"/>
        <v/>
      </c>
      <c r="AK523" s="1" t="str">
        <f t="shared" si="306"/>
        <v/>
      </c>
      <c r="AL523" s="1" t="str">
        <f t="shared" si="307"/>
        <v/>
      </c>
      <c r="AM523" s="1" t="str">
        <f t="shared" si="308"/>
        <v/>
      </c>
      <c r="AN523" s="164" t="str">
        <f t="shared" si="309"/>
        <v/>
      </c>
      <c r="AO523" s="337">
        <f t="shared" si="310"/>
        <v>0</v>
      </c>
      <c r="AP523" s="259"/>
      <c r="AQ523" s="273">
        <f t="shared" si="311"/>
        <v>0</v>
      </c>
      <c r="DF523" s="104">
        <f t="shared" si="287"/>
        <v>0</v>
      </c>
      <c r="DG523" s="39" t="str">
        <f t="shared" si="283"/>
        <v/>
      </c>
      <c r="DH523" s="39" t="str">
        <f t="shared" si="284"/>
        <v/>
      </c>
      <c r="DJ523" s="98">
        <f t="shared" si="286"/>
        <v>0</v>
      </c>
      <c r="DK523" s="93" t="e">
        <f>VLOOKUP(H523,'PORT PRODUCTIVITY 1'!$A$25:$G$83,2,FALSE)</f>
        <v>#N/A</v>
      </c>
      <c r="DL523" s="97" t="str">
        <f t="shared" si="293"/>
        <v/>
      </c>
      <c r="DM523" s="97" t="str">
        <f t="shared" si="294"/>
        <v/>
      </c>
      <c r="DN523" s="97" t="str">
        <f t="shared" si="295"/>
        <v/>
      </c>
      <c r="DO523" s="97" t="str">
        <f t="shared" si="296"/>
        <v/>
      </c>
      <c r="DP523" s="94" t="e">
        <f>VLOOKUP(H523,'PORT PRODUCTIVITY 1'!$A$25:$G$83,3,FALSE)</f>
        <v>#N/A</v>
      </c>
      <c r="DQ523" s="276" t="str">
        <f t="shared" si="297"/>
        <v/>
      </c>
      <c r="DR523" s="276" t="str">
        <f t="shared" si="298"/>
        <v/>
      </c>
      <c r="DS523" s="276" t="str">
        <f t="shared" si="299"/>
        <v/>
      </c>
      <c r="DT523" s="276" t="str">
        <f t="shared" si="300"/>
        <v/>
      </c>
      <c r="DU523" s="276" t="str">
        <f t="shared" si="301"/>
        <v/>
      </c>
      <c r="DV523" s="276" t="str">
        <f t="shared" si="302"/>
        <v/>
      </c>
      <c r="DW523" s="277" t="str">
        <f t="shared" si="288"/>
        <v/>
      </c>
      <c r="DX523" s="278" t="str">
        <f t="shared" si="289"/>
        <v>0</v>
      </c>
      <c r="DY523" s="279" t="str">
        <f t="shared" si="290"/>
        <v>0</v>
      </c>
      <c r="DZ523" s="280" t="str">
        <f t="shared" si="291"/>
        <v/>
      </c>
      <c r="EA523" s="335">
        <f t="shared" si="312"/>
        <v>0</v>
      </c>
      <c r="EB523" s="335">
        <f t="shared" si="313"/>
        <v>0</v>
      </c>
      <c r="EC523" s="335">
        <f t="shared" si="314"/>
        <v>0</v>
      </c>
    </row>
    <row r="524" spans="2:133" ht="27.75" customHeight="1" thickBot="1">
      <c r="B524" s="39"/>
      <c r="C524" s="146"/>
      <c r="D524" s="57"/>
      <c r="E524" s="43"/>
      <c r="F524" s="75"/>
      <c r="G524" s="147"/>
      <c r="H524" s="39"/>
      <c r="I524" s="37"/>
      <c r="J524" s="37"/>
      <c r="K524" s="37"/>
      <c r="L524" s="37"/>
      <c r="M524" s="37"/>
      <c r="N524" s="37"/>
      <c r="O524" s="22"/>
      <c r="P524" s="22"/>
      <c r="Q524" s="42"/>
      <c r="R524" s="39"/>
      <c r="S524" s="39"/>
      <c r="T524" s="39"/>
      <c r="U524" s="321"/>
      <c r="V524" s="330"/>
      <c r="W524" s="317" t="str">
        <f t="shared" si="303"/>
        <v>0</v>
      </c>
      <c r="X524" s="101"/>
      <c r="Y524" s="40"/>
      <c r="Z524" s="41"/>
      <c r="AA524" s="40"/>
      <c r="AB524" s="40"/>
      <c r="AC524" s="40"/>
      <c r="AD524" s="40" t="str">
        <f t="shared" si="285"/>
        <v/>
      </c>
      <c r="AE524" s="186"/>
      <c r="AF524" s="106" t="str">
        <f t="shared" si="292"/>
        <v>0</v>
      </c>
      <c r="AG524" s="99">
        <f t="shared" si="281"/>
        <v>0</v>
      </c>
      <c r="AH524" s="105" t="str">
        <f t="shared" si="282"/>
        <v>0</v>
      </c>
      <c r="AI524" s="106" t="str">
        <f t="shared" si="304"/>
        <v>0</v>
      </c>
      <c r="AJ524" s="99" t="str">
        <f t="shared" si="305"/>
        <v/>
      </c>
      <c r="AK524" s="1" t="str">
        <f t="shared" si="306"/>
        <v/>
      </c>
      <c r="AL524" s="1" t="str">
        <f t="shared" si="307"/>
        <v/>
      </c>
      <c r="AM524" s="1" t="str">
        <f t="shared" si="308"/>
        <v/>
      </c>
      <c r="AN524" s="164" t="str">
        <f t="shared" si="309"/>
        <v/>
      </c>
      <c r="AO524" s="337">
        <f t="shared" si="310"/>
        <v>0</v>
      </c>
      <c r="AP524" s="259"/>
      <c r="AQ524" s="273">
        <f t="shared" si="311"/>
        <v>0</v>
      </c>
      <c r="DF524" s="104">
        <f t="shared" si="287"/>
        <v>0</v>
      </c>
      <c r="DG524" s="39" t="str">
        <f t="shared" si="283"/>
        <v/>
      </c>
      <c r="DH524" s="39" t="str">
        <f t="shared" si="284"/>
        <v/>
      </c>
      <c r="DJ524" s="98">
        <f t="shared" si="286"/>
        <v>0</v>
      </c>
      <c r="DK524" s="93" t="e">
        <f>VLOOKUP(H524,'PORT PRODUCTIVITY 1'!$A$25:$G$83,2,FALSE)</f>
        <v>#N/A</v>
      </c>
      <c r="DL524" s="97" t="str">
        <f t="shared" si="293"/>
        <v/>
      </c>
      <c r="DM524" s="97" t="str">
        <f t="shared" si="294"/>
        <v/>
      </c>
      <c r="DN524" s="97" t="str">
        <f t="shared" si="295"/>
        <v/>
      </c>
      <c r="DO524" s="97" t="str">
        <f t="shared" si="296"/>
        <v/>
      </c>
      <c r="DP524" s="94" t="e">
        <f>VLOOKUP(H524,'PORT PRODUCTIVITY 1'!$A$25:$G$83,3,FALSE)</f>
        <v>#N/A</v>
      </c>
      <c r="DQ524" s="276" t="str">
        <f t="shared" si="297"/>
        <v/>
      </c>
      <c r="DR524" s="276" t="str">
        <f t="shared" si="298"/>
        <v/>
      </c>
      <c r="DS524" s="276" t="str">
        <f t="shared" si="299"/>
        <v/>
      </c>
      <c r="DT524" s="276" t="str">
        <f t="shared" si="300"/>
        <v/>
      </c>
      <c r="DU524" s="276" t="str">
        <f t="shared" si="301"/>
        <v/>
      </c>
      <c r="DV524" s="276" t="str">
        <f t="shared" si="302"/>
        <v/>
      </c>
      <c r="DW524" s="277" t="str">
        <f t="shared" si="288"/>
        <v/>
      </c>
      <c r="DX524" s="278" t="str">
        <f t="shared" si="289"/>
        <v>0</v>
      </c>
      <c r="DY524" s="279" t="str">
        <f t="shared" si="290"/>
        <v>0</v>
      </c>
      <c r="DZ524" s="280" t="str">
        <f t="shared" si="291"/>
        <v/>
      </c>
      <c r="EA524" s="335">
        <f t="shared" si="312"/>
        <v>0</v>
      </c>
      <c r="EB524" s="335">
        <f t="shared" si="313"/>
        <v>0</v>
      </c>
      <c r="EC524" s="335">
        <f t="shared" si="314"/>
        <v>0</v>
      </c>
    </row>
    <row r="525" spans="2:133" ht="27.75" customHeight="1" thickBot="1">
      <c r="B525" s="39"/>
      <c r="C525" s="146"/>
      <c r="D525" s="57"/>
      <c r="E525" s="43"/>
      <c r="F525" s="74"/>
      <c r="G525" s="147"/>
      <c r="H525" s="39"/>
      <c r="I525" s="37"/>
      <c r="J525" s="37"/>
      <c r="K525" s="37"/>
      <c r="L525" s="37"/>
      <c r="M525" s="37"/>
      <c r="N525" s="37"/>
      <c r="O525" s="22"/>
      <c r="P525" s="22"/>
      <c r="Q525" s="42"/>
      <c r="R525" s="39"/>
      <c r="S525" s="39"/>
      <c r="T525" s="39"/>
      <c r="U525" s="321"/>
      <c r="V525" s="330"/>
      <c r="W525" s="317" t="str">
        <f t="shared" si="303"/>
        <v>0</v>
      </c>
      <c r="X525" s="101"/>
      <c r="Y525" s="40"/>
      <c r="Z525" s="41"/>
      <c r="AA525" s="40"/>
      <c r="AB525" s="40"/>
      <c r="AC525" s="40"/>
      <c r="AD525" s="40" t="str">
        <f t="shared" si="285"/>
        <v/>
      </c>
      <c r="AE525" s="186"/>
      <c r="AF525" s="106" t="str">
        <f t="shared" si="292"/>
        <v>0</v>
      </c>
      <c r="AG525" s="99">
        <f t="shared" si="281"/>
        <v>0</v>
      </c>
      <c r="AH525" s="105" t="str">
        <f t="shared" si="282"/>
        <v>0</v>
      </c>
      <c r="AI525" s="106" t="str">
        <f t="shared" si="304"/>
        <v>0</v>
      </c>
      <c r="AJ525" s="99" t="str">
        <f t="shared" si="305"/>
        <v/>
      </c>
      <c r="AK525" s="1" t="str">
        <f t="shared" si="306"/>
        <v/>
      </c>
      <c r="AL525" s="1" t="str">
        <f t="shared" si="307"/>
        <v/>
      </c>
      <c r="AM525" s="1" t="str">
        <f t="shared" si="308"/>
        <v/>
      </c>
      <c r="AN525" s="164" t="str">
        <f t="shared" si="309"/>
        <v/>
      </c>
      <c r="AO525" s="337">
        <f t="shared" si="310"/>
        <v>0</v>
      </c>
      <c r="AP525" s="259"/>
      <c r="AQ525" s="273">
        <f t="shared" si="311"/>
        <v>0</v>
      </c>
      <c r="DF525" s="104">
        <f t="shared" si="287"/>
        <v>0</v>
      </c>
      <c r="DG525" s="39" t="str">
        <f t="shared" si="283"/>
        <v/>
      </c>
      <c r="DH525" s="39" t="str">
        <f t="shared" si="284"/>
        <v/>
      </c>
      <c r="DJ525" s="98">
        <f t="shared" si="286"/>
        <v>0</v>
      </c>
      <c r="DK525" s="93" t="e">
        <f>VLOOKUP(H525,'PORT PRODUCTIVITY 1'!$A$25:$G$83,2,FALSE)</f>
        <v>#N/A</v>
      </c>
      <c r="DL525" s="97" t="str">
        <f t="shared" si="293"/>
        <v/>
      </c>
      <c r="DM525" s="97" t="str">
        <f t="shared" si="294"/>
        <v/>
      </c>
      <c r="DN525" s="97" t="str">
        <f t="shared" si="295"/>
        <v/>
      </c>
      <c r="DO525" s="97" t="str">
        <f t="shared" si="296"/>
        <v/>
      </c>
      <c r="DP525" s="94" t="e">
        <f>VLOOKUP(H525,'PORT PRODUCTIVITY 1'!$A$25:$G$83,3,FALSE)</f>
        <v>#N/A</v>
      </c>
      <c r="DQ525" s="276" t="str">
        <f t="shared" si="297"/>
        <v/>
      </c>
      <c r="DR525" s="276" t="str">
        <f t="shared" si="298"/>
        <v/>
      </c>
      <c r="DS525" s="276" t="str">
        <f t="shared" si="299"/>
        <v/>
      </c>
      <c r="DT525" s="276" t="str">
        <f t="shared" si="300"/>
        <v/>
      </c>
      <c r="DU525" s="276" t="str">
        <f t="shared" si="301"/>
        <v/>
      </c>
      <c r="DV525" s="276" t="str">
        <f t="shared" si="302"/>
        <v/>
      </c>
      <c r="DW525" s="277" t="str">
        <f t="shared" si="288"/>
        <v/>
      </c>
      <c r="DX525" s="278" t="str">
        <f t="shared" si="289"/>
        <v>0</v>
      </c>
      <c r="DY525" s="279" t="str">
        <f t="shared" si="290"/>
        <v>0</v>
      </c>
      <c r="DZ525" s="280" t="str">
        <f t="shared" si="291"/>
        <v/>
      </c>
      <c r="EA525" s="335">
        <f t="shared" si="312"/>
        <v>0</v>
      </c>
      <c r="EB525" s="335">
        <f t="shared" si="313"/>
        <v>0</v>
      </c>
      <c r="EC525" s="335">
        <f t="shared" si="314"/>
        <v>0</v>
      </c>
    </row>
    <row r="526" spans="2:133" ht="27.75" customHeight="1" thickBot="1">
      <c r="B526" s="39"/>
      <c r="C526" s="146"/>
      <c r="D526" s="57"/>
      <c r="E526" s="43"/>
      <c r="F526" s="74"/>
      <c r="G526" s="147"/>
      <c r="H526" s="39"/>
      <c r="I526" s="37"/>
      <c r="J526" s="37"/>
      <c r="K526" s="37"/>
      <c r="L526" s="37"/>
      <c r="M526" s="37"/>
      <c r="N526" s="37"/>
      <c r="O526" s="22"/>
      <c r="P526" s="22"/>
      <c r="Q526" s="42"/>
      <c r="R526" s="39"/>
      <c r="S526" s="39"/>
      <c r="T526" s="39"/>
      <c r="U526" s="321"/>
      <c r="V526" s="330"/>
      <c r="W526" s="317" t="str">
        <f t="shared" si="303"/>
        <v>0</v>
      </c>
      <c r="X526" s="101"/>
      <c r="Y526" s="40"/>
      <c r="Z526" s="41"/>
      <c r="AA526" s="40"/>
      <c r="AB526" s="40"/>
      <c r="AC526" s="40"/>
      <c r="AD526" s="40" t="str">
        <f t="shared" si="285"/>
        <v/>
      </c>
      <c r="AE526" s="186"/>
      <c r="AF526" s="106" t="str">
        <f t="shared" si="292"/>
        <v>0</v>
      </c>
      <c r="AG526" s="99">
        <f t="shared" si="281"/>
        <v>0</v>
      </c>
      <c r="AH526" s="105" t="str">
        <f t="shared" si="282"/>
        <v>0</v>
      </c>
      <c r="AI526" s="106" t="str">
        <f t="shared" si="304"/>
        <v>0</v>
      </c>
      <c r="AJ526" s="99" t="str">
        <f t="shared" si="305"/>
        <v/>
      </c>
      <c r="AK526" s="1" t="str">
        <f t="shared" si="306"/>
        <v/>
      </c>
      <c r="AL526" s="1" t="str">
        <f t="shared" si="307"/>
        <v/>
      </c>
      <c r="AM526" s="1" t="str">
        <f t="shared" si="308"/>
        <v/>
      </c>
      <c r="AN526" s="164" t="str">
        <f t="shared" si="309"/>
        <v/>
      </c>
      <c r="AO526" s="337">
        <f t="shared" si="310"/>
        <v>0</v>
      </c>
      <c r="AP526" s="261"/>
      <c r="AQ526" s="273">
        <f t="shared" si="311"/>
        <v>0</v>
      </c>
      <c r="DF526" s="104">
        <f t="shared" si="287"/>
        <v>0</v>
      </c>
      <c r="DG526" s="39" t="str">
        <f t="shared" si="283"/>
        <v/>
      </c>
      <c r="DH526" s="39" t="str">
        <f t="shared" si="284"/>
        <v/>
      </c>
      <c r="DJ526" s="98">
        <f t="shared" si="286"/>
        <v>0</v>
      </c>
      <c r="DK526" s="93" t="e">
        <f>VLOOKUP(H526,'PORT PRODUCTIVITY 1'!$A$25:$G$83,2,FALSE)</f>
        <v>#N/A</v>
      </c>
      <c r="DL526" s="97" t="str">
        <f t="shared" si="293"/>
        <v/>
      </c>
      <c r="DM526" s="97" t="str">
        <f t="shared" si="294"/>
        <v/>
      </c>
      <c r="DN526" s="97" t="str">
        <f t="shared" si="295"/>
        <v/>
      </c>
      <c r="DO526" s="97" t="str">
        <f t="shared" si="296"/>
        <v/>
      </c>
      <c r="DP526" s="94" t="e">
        <f>VLOOKUP(H526,'PORT PRODUCTIVITY 1'!$A$25:$G$83,3,FALSE)</f>
        <v>#N/A</v>
      </c>
      <c r="DQ526" s="276" t="str">
        <f t="shared" si="297"/>
        <v/>
      </c>
      <c r="DR526" s="276" t="str">
        <f t="shared" si="298"/>
        <v/>
      </c>
      <c r="DS526" s="276" t="str">
        <f t="shared" si="299"/>
        <v/>
      </c>
      <c r="DT526" s="276" t="str">
        <f t="shared" si="300"/>
        <v/>
      </c>
      <c r="DU526" s="276" t="str">
        <f t="shared" si="301"/>
        <v/>
      </c>
      <c r="DV526" s="276" t="str">
        <f t="shared" si="302"/>
        <v/>
      </c>
      <c r="DW526" s="277" t="str">
        <f t="shared" si="288"/>
        <v/>
      </c>
      <c r="DX526" s="278" t="str">
        <f t="shared" si="289"/>
        <v>0</v>
      </c>
      <c r="DY526" s="279" t="str">
        <f t="shared" si="290"/>
        <v>0</v>
      </c>
      <c r="DZ526" s="280" t="str">
        <f t="shared" si="291"/>
        <v/>
      </c>
      <c r="EA526" s="335">
        <f t="shared" si="312"/>
        <v>0</v>
      </c>
      <c r="EB526" s="335">
        <f t="shared" si="313"/>
        <v>0</v>
      </c>
      <c r="EC526" s="335">
        <f t="shared" si="314"/>
        <v>0</v>
      </c>
    </row>
    <row r="527" spans="2:133" ht="27.75" customHeight="1" thickBot="1">
      <c r="B527" s="39"/>
      <c r="C527" s="146"/>
      <c r="D527" s="57"/>
      <c r="E527" s="43"/>
      <c r="F527" s="74"/>
      <c r="G527" s="147"/>
      <c r="H527" s="39"/>
      <c r="I527" s="37"/>
      <c r="J527" s="37"/>
      <c r="K527" s="37"/>
      <c r="L527" s="37"/>
      <c r="M527" s="37"/>
      <c r="N527" s="37"/>
      <c r="O527" s="22"/>
      <c r="P527" s="22"/>
      <c r="Q527" s="42"/>
      <c r="R527" s="39"/>
      <c r="S527" s="39"/>
      <c r="T527" s="39"/>
      <c r="U527" s="321"/>
      <c r="V527" s="330"/>
      <c r="W527" s="317" t="str">
        <f t="shared" si="303"/>
        <v>0</v>
      </c>
      <c r="X527" s="101"/>
      <c r="Y527" s="40"/>
      <c r="Z527" s="41"/>
      <c r="AA527" s="40"/>
      <c r="AB527" s="40"/>
      <c r="AC527" s="40"/>
      <c r="AD527" s="40" t="str">
        <f t="shared" si="285"/>
        <v/>
      </c>
      <c r="AE527" s="186"/>
      <c r="AF527" s="106" t="str">
        <f t="shared" si="292"/>
        <v>0</v>
      </c>
      <c r="AG527" s="99">
        <f t="shared" si="281"/>
        <v>0</v>
      </c>
      <c r="AH527" s="105" t="str">
        <f t="shared" si="282"/>
        <v>0</v>
      </c>
      <c r="AI527" s="106" t="str">
        <f t="shared" si="304"/>
        <v>0</v>
      </c>
      <c r="AJ527" s="99" t="str">
        <f t="shared" si="305"/>
        <v/>
      </c>
      <c r="AK527" s="1" t="str">
        <f t="shared" si="306"/>
        <v/>
      </c>
      <c r="AL527" s="1" t="str">
        <f t="shared" si="307"/>
        <v/>
      </c>
      <c r="AM527" s="1" t="str">
        <f t="shared" si="308"/>
        <v/>
      </c>
      <c r="AN527" s="164" t="str">
        <f t="shared" si="309"/>
        <v/>
      </c>
      <c r="AO527" s="337">
        <f t="shared" si="310"/>
        <v>0</v>
      </c>
      <c r="AP527" s="262"/>
      <c r="AQ527" s="273">
        <f t="shared" si="311"/>
        <v>0</v>
      </c>
      <c r="DF527" s="104">
        <f t="shared" si="287"/>
        <v>0</v>
      </c>
      <c r="DG527" s="39" t="str">
        <f t="shared" si="283"/>
        <v/>
      </c>
      <c r="DH527" s="39" t="str">
        <f t="shared" si="284"/>
        <v/>
      </c>
      <c r="DJ527" s="98">
        <f t="shared" si="286"/>
        <v>0</v>
      </c>
      <c r="DK527" s="93" t="e">
        <f>VLOOKUP(H527,'PORT PRODUCTIVITY 1'!$A$25:$G$83,2,FALSE)</f>
        <v>#N/A</v>
      </c>
      <c r="DL527" s="97" t="str">
        <f t="shared" si="293"/>
        <v/>
      </c>
      <c r="DM527" s="97" t="str">
        <f t="shared" si="294"/>
        <v/>
      </c>
      <c r="DN527" s="97" t="str">
        <f t="shared" si="295"/>
        <v/>
      </c>
      <c r="DO527" s="97" t="str">
        <f t="shared" si="296"/>
        <v/>
      </c>
      <c r="DP527" s="94" t="e">
        <f>VLOOKUP(H527,'PORT PRODUCTIVITY 1'!$A$25:$G$83,3,FALSE)</f>
        <v>#N/A</v>
      </c>
      <c r="DQ527" s="276" t="str">
        <f t="shared" si="297"/>
        <v/>
      </c>
      <c r="DR527" s="276" t="str">
        <f t="shared" si="298"/>
        <v/>
      </c>
      <c r="DS527" s="276" t="str">
        <f t="shared" si="299"/>
        <v/>
      </c>
      <c r="DT527" s="276" t="str">
        <f t="shared" si="300"/>
        <v/>
      </c>
      <c r="DU527" s="276" t="str">
        <f t="shared" si="301"/>
        <v/>
      </c>
      <c r="DV527" s="276" t="str">
        <f t="shared" si="302"/>
        <v/>
      </c>
      <c r="DW527" s="277" t="str">
        <f t="shared" si="288"/>
        <v/>
      </c>
      <c r="DX527" s="278" t="str">
        <f t="shared" si="289"/>
        <v>0</v>
      </c>
      <c r="DY527" s="279" t="str">
        <f t="shared" si="290"/>
        <v>0</v>
      </c>
      <c r="DZ527" s="280" t="str">
        <f t="shared" si="291"/>
        <v/>
      </c>
      <c r="EA527" s="335">
        <f t="shared" si="312"/>
        <v>0</v>
      </c>
      <c r="EB527" s="335">
        <f t="shared" si="313"/>
        <v>0</v>
      </c>
      <c r="EC527" s="335">
        <f t="shared" si="314"/>
        <v>0</v>
      </c>
    </row>
    <row r="528" spans="2:133" ht="27.75" customHeight="1" thickBot="1">
      <c r="B528" s="39"/>
      <c r="C528" s="146"/>
      <c r="D528" s="57"/>
      <c r="E528" s="43"/>
      <c r="F528" s="74"/>
      <c r="G528" s="147"/>
      <c r="H528" s="39"/>
      <c r="I528" s="37"/>
      <c r="J528" s="37"/>
      <c r="K528" s="37"/>
      <c r="L528" s="37"/>
      <c r="M528" s="37"/>
      <c r="N528" s="37"/>
      <c r="O528" s="22"/>
      <c r="P528" s="22"/>
      <c r="Q528" s="42"/>
      <c r="R528" s="39"/>
      <c r="S528" s="39"/>
      <c r="T528" s="39"/>
      <c r="U528" s="321"/>
      <c r="V528" s="330"/>
      <c r="W528" s="317" t="str">
        <f t="shared" si="303"/>
        <v>0</v>
      </c>
      <c r="X528" s="101"/>
      <c r="Y528" s="40"/>
      <c r="Z528" s="41"/>
      <c r="AA528" s="40"/>
      <c r="AB528" s="40"/>
      <c r="AC528" s="40"/>
      <c r="AD528" s="40" t="str">
        <f t="shared" si="285"/>
        <v/>
      </c>
      <c r="AE528" s="186"/>
      <c r="AF528" s="106" t="str">
        <f t="shared" si="292"/>
        <v>0</v>
      </c>
      <c r="AG528" s="99">
        <f t="shared" si="281"/>
        <v>0</v>
      </c>
      <c r="AH528" s="105" t="str">
        <f t="shared" si="282"/>
        <v>0</v>
      </c>
      <c r="AI528" s="106" t="str">
        <f t="shared" si="304"/>
        <v>0</v>
      </c>
      <c r="AJ528" s="99" t="str">
        <f t="shared" si="305"/>
        <v/>
      </c>
      <c r="AK528" s="1" t="str">
        <f t="shared" si="306"/>
        <v/>
      </c>
      <c r="AL528" s="1" t="str">
        <f t="shared" si="307"/>
        <v/>
      </c>
      <c r="AM528" s="1" t="str">
        <f t="shared" si="308"/>
        <v/>
      </c>
      <c r="AN528" s="164" t="str">
        <f t="shared" si="309"/>
        <v/>
      </c>
      <c r="AO528" s="337">
        <f t="shared" si="310"/>
        <v>0</v>
      </c>
      <c r="AP528" s="263"/>
      <c r="AQ528" s="273">
        <f t="shared" si="311"/>
        <v>0</v>
      </c>
      <c r="DF528" s="104">
        <f t="shared" si="287"/>
        <v>0</v>
      </c>
      <c r="DG528" s="39" t="str">
        <f t="shared" si="283"/>
        <v/>
      </c>
      <c r="DH528" s="39" t="str">
        <f t="shared" si="284"/>
        <v/>
      </c>
      <c r="DJ528" s="98">
        <f t="shared" si="286"/>
        <v>0</v>
      </c>
      <c r="DK528" s="93" t="e">
        <f>VLOOKUP(H528,'PORT PRODUCTIVITY 1'!$A$25:$G$83,2,FALSE)</f>
        <v>#N/A</v>
      </c>
      <c r="DL528" s="97" t="str">
        <f t="shared" si="293"/>
        <v/>
      </c>
      <c r="DM528" s="97" t="str">
        <f t="shared" si="294"/>
        <v/>
      </c>
      <c r="DN528" s="97" t="str">
        <f t="shared" si="295"/>
        <v/>
      </c>
      <c r="DO528" s="97" t="str">
        <f t="shared" si="296"/>
        <v/>
      </c>
      <c r="DP528" s="94" t="e">
        <f>VLOOKUP(H528,'PORT PRODUCTIVITY 1'!$A$25:$G$83,3,FALSE)</f>
        <v>#N/A</v>
      </c>
      <c r="DQ528" s="276" t="str">
        <f t="shared" si="297"/>
        <v/>
      </c>
      <c r="DR528" s="276" t="str">
        <f t="shared" si="298"/>
        <v/>
      </c>
      <c r="DS528" s="276" t="str">
        <f t="shared" si="299"/>
        <v/>
      </c>
      <c r="DT528" s="276" t="str">
        <f t="shared" si="300"/>
        <v/>
      </c>
      <c r="DU528" s="276" t="str">
        <f t="shared" si="301"/>
        <v/>
      </c>
      <c r="DV528" s="276" t="str">
        <f t="shared" si="302"/>
        <v/>
      </c>
      <c r="DW528" s="277" t="str">
        <f t="shared" si="288"/>
        <v/>
      </c>
      <c r="DX528" s="278" t="str">
        <f t="shared" si="289"/>
        <v>0</v>
      </c>
      <c r="DY528" s="279" t="str">
        <f t="shared" si="290"/>
        <v>0</v>
      </c>
      <c r="DZ528" s="280" t="str">
        <f t="shared" si="291"/>
        <v/>
      </c>
      <c r="EA528" s="335">
        <f t="shared" si="312"/>
        <v>0</v>
      </c>
      <c r="EB528" s="335">
        <f t="shared" si="313"/>
        <v>0</v>
      </c>
      <c r="EC528" s="335">
        <f t="shared" si="314"/>
        <v>0</v>
      </c>
    </row>
    <row r="529" spans="2:133" ht="27.75" customHeight="1" thickBot="1">
      <c r="B529" s="39"/>
      <c r="C529" s="146"/>
      <c r="D529" s="57"/>
      <c r="E529" s="43"/>
      <c r="F529" s="59"/>
      <c r="G529" s="147"/>
      <c r="H529" s="39"/>
      <c r="I529" s="37"/>
      <c r="J529" s="37"/>
      <c r="K529" s="37"/>
      <c r="L529" s="37"/>
      <c r="M529" s="37"/>
      <c r="N529" s="37"/>
      <c r="O529" s="22"/>
      <c r="P529" s="22"/>
      <c r="Q529" s="42"/>
      <c r="R529" s="39"/>
      <c r="S529" s="39"/>
      <c r="T529" s="39"/>
      <c r="U529" s="321"/>
      <c r="V529" s="330"/>
      <c r="W529" s="317" t="str">
        <f t="shared" si="303"/>
        <v>0</v>
      </c>
      <c r="X529" s="101"/>
      <c r="Y529" s="40"/>
      <c r="Z529" s="41"/>
      <c r="AA529" s="40"/>
      <c r="AB529" s="40"/>
      <c r="AC529" s="40"/>
      <c r="AD529" s="40" t="str">
        <f t="shared" si="285"/>
        <v/>
      </c>
      <c r="AE529" s="186"/>
      <c r="AF529" s="106" t="str">
        <f t="shared" si="292"/>
        <v>0</v>
      </c>
      <c r="AG529" s="99">
        <f t="shared" si="281"/>
        <v>0</v>
      </c>
      <c r="AH529" s="105" t="str">
        <f t="shared" si="282"/>
        <v>0</v>
      </c>
      <c r="AI529" s="106" t="str">
        <f t="shared" si="304"/>
        <v>0</v>
      </c>
      <c r="AJ529" s="99" t="str">
        <f t="shared" si="305"/>
        <v/>
      </c>
      <c r="AK529" s="1" t="str">
        <f t="shared" si="306"/>
        <v/>
      </c>
      <c r="AL529" s="1" t="str">
        <f t="shared" si="307"/>
        <v/>
      </c>
      <c r="AM529" s="1" t="str">
        <f t="shared" si="308"/>
        <v/>
      </c>
      <c r="AN529" s="164" t="str">
        <f t="shared" si="309"/>
        <v/>
      </c>
      <c r="AO529" s="337">
        <f t="shared" si="310"/>
        <v>0</v>
      </c>
      <c r="AP529" s="263"/>
      <c r="AQ529" s="273">
        <f t="shared" si="311"/>
        <v>0</v>
      </c>
      <c r="DF529" s="104">
        <f t="shared" si="287"/>
        <v>0</v>
      </c>
      <c r="DG529" s="39" t="str">
        <f t="shared" si="283"/>
        <v/>
      </c>
      <c r="DH529" s="39" t="str">
        <f t="shared" si="284"/>
        <v/>
      </c>
      <c r="DJ529" s="98">
        <f t="shared" si="286"/>
        <v>0</v>
      </c>
      <c r="DK529" s="93" t="e">
        <f>VLOOKUP(H529,'PORT PRODUCTIVITY 1'!$A$25:$G$83,2,FALSE)</f>
        <v>#N/A</v>
      </c>
      <c r="DL529" s="97" t="str">
        <f t="shared" si="293"/>
        <v/>
      </c>
      <c r="DM529" s="97" t="str">
        <f t="shared" si="294"/>
        <v/>
      </c>
      <c r="DN529" s="97" t="str">
        <f t="shared" si="295"/>
        <v/>
      </c>
      <c r="DO529" s="97" t="str">
        <f t="shared" si="296"/>
        <v/>
      </c>
      <c r="DP529" s="94" t="e">
        <f>VLOOKUP(H529,'PORT PRODUCTIVITY 1'!$A$25:$G$83,3,FALSE)</f>
        <v>#N/A</v>
      </c>
      <c r="DQ529" s="276" t="str">
        <f t="shared" si="297"/>
        <v/>
      </c>
      <c r="DR529" s="276" t="str">
        <f t="shared" si="298"/>
        <v/>
      </c>
      <c r="DS529" s="276" t="str">
        <f t="shared" si="299"/>
        <v/>
      </c>
      <c r="DT529" s="276" t="str">
        <f t="shared" si="300"/>
        <v/>
      </c>
      <c r="DU529" s="276" t="str">
        <f t="shared" si="301"/>
        <v/>
      </c>
      <c r="DV529" s="276" t="str">
        <f t="shared" si="302"/>
        <v/>
      </c>
      <c r="DW529" s="277" t="str">
        <f t="shared" si="288"/>
        <v/>
      </c>
      <c r="DX529" s="278" t="str">
        <f t="shared" si="289"/>
        <v>0</v>
      </c>
      <c r="DY529" s="279" t="str">
        <f t="shared" si="290"/>
        <v>0</v>
      </c>
      <c r="DZ529" s="280" t="str">
        <f t="shared" si="291"/>
        <v/>
      </c>
      <c r="EA529" s="335">
        <f t="shared" si="312"/>
        <v>0</v>
      </c>
      <c r="EB529" s="335">
        <f t="shared" si="313"/>
        <v>0</v>
      </c>
      <c r="EC529" s="335">
        <f t="shared" si="314"/>
        <v>0</v>
      </c>
    </row>
    <row r="530" spans="2:133" ht="27.75" customHeight="1" thickBot="1">
      <c r="B530" s="39"/>
      <c r="C530" s="146"/>
      <c r="D530" s="57"/>
      <c r="E530" s="43"/>
      <c r="F530" s="78"/>
      <c r="G530" s="147"/>
      <c r="H530" s="39"/>
      <c r="I530" s="37"/>
      <c r="J530" s="37"/>
      <c r="K530" s="37"/>
      <c r="L530" s="37"/>
      <c r="M530" s="37"/>
      <c r="N530" s="37"/>
      <c r="O530" s="22"/>
      <c r="P530" s="22"/>
      <c r="Q530" s="42"/>
      <c r="R530" s="39"/>
      <c r="S530" s="39"/>
      <c r="T530" s="39"/>
      <c r="U530" s="321"/>
      <c r="V530" s="330"/>
      <c r="W530" s="317" t="str">
        <f t="shared" si="303"/>
        <v>0</v>
      </c>
      <c r="X530" s="101"/>
      <c r="Y530" s="40"/>
      <c r="Z530" s="41"/>
      <c r="AA530" s="40"/>
      <c r="AB530" s="40"/>
      <c r="AC530" s="40"/>
      <c r="AD530" s="40" t="str">
        <f t="shared" si="285"/>
        <v/>
      </c>
      <c r="AE530" s="186"/>
      <c r="AF530" s="106" t="str">
        <f t="shared" si="292"/>
        <v>0</v>
      </c>
      <c r="AG530" s="99">
        <f t="shared" si="281"/>
        <v>0</v>
      </c>
      <c r="AH530" s="105" t="str">
        <f t="shared" si="282"/>
        <v>0</v>
      </c>
      <c r="AI530" s="106" t="str">
        <f t="shared" si="304"/>
        <v>0</v>
      </c>
      <c r="AJ530" s="99" t="str">
        <f t="shared" si="305"/>
        <v/>
      </c>
      <c r="AK530" s="1" t="str">
        <f t="shared" si="306"/>
        <v/>
      </c>
      <c r="AL530" s="1" t="str">
        <f t="shared" si="307"/>
        <v/>
      </c>
      <c r="AM530" s="1" t="str">
        <f t="shared" si="308"/>
        <v/>
      </c>
      <c r="AN530" s="164" t="str">
        <f t="shared" si="309"/>
        <v/>
      </c>
      <c r="AO530" s="337">
        <f t="shared" si="310"/>
        <v>0</v>
      </c>
      <c r="AP530" s="263"/>
      <c r="AQ530" s="273">
        <f t="shared" si="311"/>
        <v>0</v>
      </c>
      <c r="DF530" s="104">
        <f t="shared" si="287"/>
        <v>0</v>
      </c>
      <c r="DG530" s="39" t="str">
        <f t="shared" si="283"/>
        <v/>
      </c>
      <c r="DH530" s="39" t="str">
        <f t="shared" si="284"/>
        <v/>
      </c>
      <c r="DJ530" s="98">
        <f t="shared" si="286"/>
        <v>0</v>
      </c>
      <c r="DK530" s="93" t="e">
        <f>VLOOKUP(H530,'PORT PRODUCTIVITY 1'!$A$25:$G$83,2,FALSE)</f>
        <v>#N/A</v>
      </c>
      <c r="DL530" s="97" t="str">
        <f t="shared" si="293"/>
        <v/>
      </c>
      <c r="DM530" s="97" t="str">
        <f t="shared" si="294"/>
        <v/>
      </c>
      <c r="DN530" s="97" t="str">
        <f t="shared" si="295"/>
        <v/>
      </c>
      <c r="DO530" s="97" t="str">
        <f t="shared" si="296"/>
        <v/>
      </c>
      <c r="DP530" s="94" t="e">
        <f>VLOOKUP(H530,'PORT PRODUCTIVITY 1'!$A$25:$G$83,3,FALSE)</f>
        <v>#N/A</v>
      </c>
      <c r="DQ530" s="276" t="str">
        <f t="shared" si="297"/>
        <v/>
      </c>
      <c r="DR530" s="276" t="str">
        <f t="shared" si="298"/>
        <v/>
      </c>
      <c r="DS530" s="276" t="str">
        <f t="shared" si="299"/>
        <v/>
      </c>
      <c r="DT530" s="276" t="str">
        <f t="shared" si="300"/>
        <v/>
      </c>
      <c r="DU530" s="276" t="str">
        <f t="shared" si="301"/>
        <v/>
      </c>
      <c r="DV530" s="276" t="str">
        <f t="shared" si="302"/>
        <v/>
      </c>
      <c r="DW530" s="277" t="str">
        <f t="shared" si="288"/>
        <v/>
      </c>
      <c r="DX530" s="278" t="str">
        <f t="shared" si="289"/>
        <v>0</v>
      </c>
      <c r="DY530" s="279" t="str">
        <f t="shared" si="290"/>
        <v>0</v>
      </c>
      <c r="DZ530" s="280" t="str">
        <f t="shared" si="291"/>
        <v/>
      </c>
      <c r="EA530" s="335">
        <f t="shared" si="312"/>
        <v>0</v>
      </c>
      <c r="EB530" s="335">
        <f t="shared" si="313"/>
        <v>0</v>
      </c>
      <c r="EC530" s="335">
        <f t="shared" si="314"/>
        <v>0</v>
      </c>
    </row>
    <row r="531" spans="2:133" ht="27.75" customHeight="1" thickBot="1">
      <c r="B531" s="39"/>
      <c r="C531" s="146"/>
      <c r="D531" s="57"/>
      <c r="E531" s="43"/>
      <c r="F531" s="59"/>
      <c r="G531" s="147"/>
      <c r="H531" s="39"/>
      <c r="I531" s="37"/>
      <c r="J531" s="37"/>
      <c r="K531" s="37"/>
      <c r="L531" s="37"/>
      <c r="M531" s="37"/>
      <c r="N531" s="37"/>
      <c r="O531" s="22"/>
      <c r="P531" s="22"/>
      <c r="Q531" s="42"/>
      <c r="R531" s="39"/>
      <c r="S531" s="39"/>
      <c r="T531" s="39"/>
      <c r="U531" s="321"/>
      <c r="V531" s="330"/>
      <c r="W531" s="317" t="str">
        <f t="shared" si="303"/>
        <v>0</v>
      </c>
      <c r="X531" s="101"/>
      <c r="Y531" s="40"/>
      <c r="Z531" s="41"/>
      <c r="AA531" s="40"/>
      <c r="AB531" s="40"/>
      <c r="AC531" s="40"/>
      <c r="AD531" s="40" t="str">
        <f t="shared" si="285"/>
        <v/>
      </c>
      <c r="AE531" s="186"/>
      <c r="AF531" s="106" t="str">
        <f t="shared" si="292"/>
        <v>0</v>
      </c>
      <c r="AG531" s="99">
        <f t="shared" si="281"/>
        <v>0</v>
      </c>
      <c r="AH531" s="105" t="str">
        <f t="shared" si="282"/>
        <v>0</v>
      </c>
      <c r="AI531" s="106" t="str">
        <f t="shared" si="304"/>
        <v>0</v>
      </c>
      <c r="AJ531" s="99" t="str">
        <f t="shared" si="305"/>
        <v/>
      </c>
      <c r="AK531" s="1" t="str">
        <f t="shared" si="306"/>
        <v/>
      </c>
      <c r="AL531" s="1" t="str">
        <f t="shared" si="307"/>
        <v/>
      </c>
      <c r="AM531" s="1" t="str">
        <f t="shared" si="308"/>
        <v/>
      </c>
      <c r="AN531" s="164" t="str">
        <f t="shared" si="309"/>
        <v/>
      </c>
      <c r="AO531" s="337">
        <f t="shared" si="310"/>
        <v>0</v>
      </c>
      <c r="AP531" s="263"/>
      <c r="AQ531" s="273">
        <f t="shared" si="311"/>
        <v>0</v>
      </c>
      <c r="DF531" s="104">
        <f t="shared" si="287"/>
        <v>0</v>
      </c>
      <c r="DG531" s="39" t="str">
        <f t="shared" si="283"/>
        <v/>
      </c>
      <c r="DH531" s="39" t="str">
        <f t="shared" si="284"/>
        <v/>
      </c>
      <c r="DJ531" s="98">
        <f t="shared" si="286"/>
        <v>0</v>
      </c>
      <c r="DK531" s="93" t="e">
        <f>VLOOKUP(H531,'PORT PRODUCTIVITY 1'!$A$25:$G$83,2,FALSE)</f>
        <v>#N/A</v>
      </c>
      <c r="DL531" s="97" t="str">
        <f t="shared" si="293"/>
        <v/>
      </c>
      <c r="DM531" s="97" t="str">
        <f t="shared" si="294"/>
        <v/>
      </c>
      <c r="DN531" s="97" t="str">
        <f t="shared" si="295"/>
        <v/>
      </c>
      <c r="DO531" s="97" t="str">
        <f t="shared" si="296"/>
        <v/>
      </c>
      <c r="DP531" s="94" t="e">
        <f>VLOOKUP(H531,'PORT PRODUCTIVITY 1'!$A$25:$G$83,3,FALSE)</f>
        <v>#N/A</v>
      </c>
      <c r="DQ531" s="276" t="str">
        <f t="shared" si="297"/>
        <v/>
      </c>
      <c r="DR531" s="276" t="str">
        <f t="shared" si="298"/>
        <v/>
      </c>
      <c r="DS531" s="276" t="str">
        <f t="shared" si="299"/>
        <v/>
      </c>
      <c r="DT531" s="276" t="str">
        <f t="shared" si="300"/>
        <v/>
      </c>
      <c r="DU531" s="276" t="str">
        <f t="shared" si="301"/>
        <v/>
      </c>
      <c r="DV531" s="276" t="str">
        <f t="shared" si="302"/>
        <v/>
      </c>
      <c r="DW531" s="277" t="str">
        <f t="shared" si="288"/>
        <v/>
      </c>
      <c r="DX531" s="278" t="str">
        <f t="shared" si="289"/>
        <v>0</v>
      </c>
      <c r="DY531" s="279" t="str">
        <f t="shared" si="290"/>
        <v>0</v>
      </c>
      <c r="DZ531" s="280" t="str">
        <f t="shared" si="291"/>
        <v/>
      </c>
      <c r="EA531" s="335">
        <f t="shared" si="312"/>
        <v>0</v>
      </c>
      <c r="EB531" s="335">
        <f t="shared" si="313"/>
        <v>0</v>
      </c>
      <c r="EC531" s="335">
        <f t="shared" si="314"/>
        <v>0</v>
      </c>
    </row>
    <row r="532" spans="2:133" ht="27.75" customHeight="1" thickBot="1">
      <c r="B532" s="39"/>
      <c r="C532" s="146"/>
      <c r="D532" s="57"/>
      <c r="E532" s="43"/>
      <c r="F532" s="59"/>
      <c r="G532" s="147"/>
      <c r="H532" s="44"/>
      <c r="I532" s="283"/>
      <c r="J532" s="283"/>
      <c r="K532" s="37"/>
      <c r="L532" s="37"/>
      <c r="M532" s="37"/>
      <c r="N532" s="37"/>
      <c r="O532" s="22"/>
      <c r="P532" s="22"/>
      <c r="Q532" s="42"/>
      <c r="R532" s="39"/>
      <c r="S532" s="39"/>
      <c r="T532" s="39"/>
      <c r="U532" s="321"/>
      <c r="V532" s="330"/>
      <c r="W532" s="317" t="str">
        <f t="shared" si="303"/>
        <v>0</v>
      </c>
      <c r="X532" s="101"/>
      <c r="Y532" s="40"/>
      <c r="Z532" s="41"/>
      <c r="AA532" s="40"/>
      <c r="AB532" s="40"/>
      <c r="AC532" s="40"/>
      <c r="AD532" s="40" t="str">
        <f t="shared" si="285"/>
        <v/>
      </c>
      <c r="AE532" s="186"/>
      <c r="AF532" s="106" t="str">
        <f t="shared" si="292"/>
        <v>0</v>
      </c>
      <c r="AG532" s="99">
        <f t="shared" ref="AG532:AG595" si="315">SUM(S532:V532)+SUM(X532:AC532)+AE532</f>
        <v>0</v>
      </c>
      <c r="AH532" s="105" t="str">
        <f t="shared" ref="AH532:AH595" si="316">IF(DF532=2,DZ532,"0")</f>
        <v>0</v>
      </c>
      <c r="AI532" s="106" t="str">
        <f t="shared" si="304"/>
        <v>0</v>
      </c>
      <c r="AJ532" s="99" t="str">
        <f t="shared" si="305"/>
        <v/>
      </c>
      <c r="AK532" s="1" t="str">
        <f t="shared" si="306"/>
        <v/>
      </c>
      <c r="AL532" s="1" t="str">
        <f t="shared" si="307"/>
        <v/>
      </c>
      <c r="AM532" s="1" t="str">
        <f t="shared" si="308"/>
        <v/>
      </c>
      <c r="AN532" s="164" t="str">
        <f t="shared" si="309"/>
        <v/>
      </c>
      <c r="AO532" s="337">
        <f t="shared" si="310"/>
        <v>0</v>
      </c>
      <c r="AP532" s="263"/>
      <c r="AQ532" s="273">
        <f t="shared" si="311"/>
        <v>0</v>
      </c>
      <c r="DF532" s="104">
        <f t="shared" si="287"/>
        <v>0</v>
      </c>
      <c r="DG532" s="39" t="str">
        <f t="shared" ref="DG532:DG580" si="317">IF(SUM(S532:V532)&lt;1,"",1)</f>
        <v/>
      </c>
      <c r="DH532" s="39" t="str">
        <f t="shared" ref="DH532:DH580" si="318">IF(SUM(X532:AC532)&lt;1,"",1)</f>
        <v/>
      </c>
      <c r="DJ532" s="98">
        <f t="shared" si="286"/>
        <v>0</v>
      </c>
      <c r="DK532" s="93" t="e">
        <f>VLOOKUP(H532,'PORT PRODUCTIVITY 1'!$A$25:$G$83,2,FALSE)</f>
        <v>#N/A</v>
      </c>
      <c r="DL532" s="97" t="str">
        <f t="shared" si="293"/>
        <v/>
      </c>
      <c r="DM532" s="97" t="str">
        <f t="shared" si="294"/>
        <v/>
      </c>
      <c r="DN532" s="97" t="str">
        <f t="shared" si="295"/>
        <v/>
      </c>
      <c r="DO532" s="97" t="str">
        <f t="shared" si="296"/>
        <v/>
      </c>
      <c r="DP532" s="94" t="e">
        <f>VLOOKUP(H532,'PORT PRODUCTIVITY 1'!$A$25:$G$83,3,FALSE)</f>
        <v>#N/A</v>
      </c>
      <c r="DQ532" s="276" t="str">
        <f t="shared" si="297"/>
        <v/>
      </c>
      <c r="DR532" s="276" t="str">
        <f t="shared" si="298"/>
        <v/>
      </c>
      <c r="DS532" s="276" t="str">
        <f t="shared" si="299"/>
        <v/>
      </c>
      <c r="DT532" s="276" t="str">
        <f t="shared" si="300"/>
        <v/>
      </c>
      <c r="DU532" s="276" t="str">
        <f t="shared" si="301"/>
        <v/>
      </c>
      <c r="DV532" s="276" t="str">
        <f t="shared" si="302"/>
        <v/>
      </c>
      <c r="DW532" s="277" t="str">
        <f t="shared" si="288"/>
        <v/>
      </c>
      <c r="DX532" s="278" t="str">
        <f t="shared" si="289"/>
        <v>0</v>
      </c>
      <c r="DY532" s="279" t="str">
        <f t="shared" si="290"/>
        <v>0</v>
      </c>
      <c r="DZ532" s="280" t="str">
        <f t="shared" si="291"/>
        <v/>
      </c>
      <c r="EA532" s="335">
        <f t="shared" si="312"/>
        <v>0</v>
      </c>
      <c r="EB532" s="335">
        <f t="shared" si="313"/>
        <v>0</v>
      </c>
      <c r="EC532" s="335">
        <f t="shared" si="314"/>
        <v>0</v>
      </c>
    </row>
    <row r="533" spans="2:133" ht="27.75" customHeight="1" thickBot="1">
      <c r="B533" s="39"/>
      <c r="C533" s="146"/>
      <c r="D533" s="57"/>
      <c r="E533" s="43"/>
      <c r="F533" s="74"/>
      <c r="G533" s="147"/>
      <c r="H533" s="44"/>
      <c r="I533" s="283"/>
      <c r="J533" s="283"/>
      <c r="K533" s="37"/>
      <c r="L533" s="37"/>
      <c r="M533" s="37"/>
      <c r="N533" s="37"/>
      <c r="O533" s="22"/>
      <c r="P533" s="22"/>
      <c r="Q533" s="42"/>
      <c r="R533" s="39"/>
      <c r="S533" s="39"/>
      <c r="T533" s="39"/>
      <c r="U533" s="321"/>
      <c r="V533" s="330"/>
      <c r="W533" s="317" t="str">
        <f t="shared" si="303"/>
        <v>0</v>
      </c>
      <c r="X533" s="101"/>
      <c r="Y533" s="40"/>
      <c r="Z533" s="41"/>
      <c r="AA533" s="40"/>
      <c r="AB533" s="40"/>
      <c r="AC533" s="40"/>
      <c r="AD533" s="40" t="str">
        <f t="shared" si="285"/>
        <v/>
      </c>
      <c r="AE533" s="186"/>
      <c r="AF533" s="106" t="str">
        <f t="shared" si="292"/>
        <v>0</v>
      </c>
      <c r="AG533" s="99">
        <f t="shared" si="315"/>
        <v>0</v>
      </c>
      <c r="AH533" s="105" t="str">
        <f t="shared" si="316"/>
        <v>0</v>
      </c>
      <c r="AI533" s="106" t="str">
        <f t="shared" si="304"/>
        <v>0</v>
      </c>
      <c r="AJ533" s="99" t="str">
        <f t="shared" si="305"/>
        <v/>
      </c>
      <c r="AK533" s="1" t="str">
        <f t="shared" si="306"/>
        <v/>
      </c>
      <c r="AL533" s="1" t="str">
        <f t="shared" si="307"/>
        <v/>
      </c>
      <c r="AM533" s="1" t="str">
        <f t="shared" si="308"/>
        <v/>
      </c>
      <c r="AN533" s="164" t="str">
        <f t="shared" si="309"/>
        <v/>
      </c>
      <c r="AO533" s="337">
        <f t="shared" si="310"/>
        <v>0</v>
      </c>
      <c r="AP533" s="263"/>
      <c r="AQ533" s="273">
        <f t="shared" si="311"/>
        <v>0</v>
      </c>
      <c r="DF533" s="104">
        <f t="shared" si="287"/>
        <v>0</v>
      </c>
      <c r="DG533" s="39" t="str">
        <f t="shared" si="317"/>
        <v/>
      </c>
      <c r="DH533" s="39" t="str">
        <f t="shared" si="318"/>
        <v/>
      </c>
      <c r="DJ533" s="98">
        <f t="shared" si="286"/>
        <v>0</v>
      </c>
      <c r="DK533" s="93" t="e">
        <f>VLOOKUP(H533,'PORT PRODUCTIVITY 1'!$A$25:$G$83,2,FALSE)</f>
        <v>#N/A</v>
      </c>
      <c r="DL533" s="97" t="str">
        <f t="shared" si="293"/>
        <v/>
      </c>
      <c r="DM533" s="97" t="str">
        <f t="shared" si="294"/>
        <v/>
      </c>
      <c r="DN533" s="97" t="str">
        <f t="shared" si="295"/>
        <v/>
      </c>
      <c r="DO533" s="97" t="str">
        <f t="shared" si="296"/>
        <v/>
      </c>
      <c r="DP533" s="94" t="e">
        <f>VLOOKUP(H533,'PORT PRODUCTIVITY 1'!$A$25:$G$83,3,FALSE)</f>
        <v>#N/A</v>
      </c>
      <c r="DQ533" s="276" t="str">
        <f t="shared" si="297"/>
        <v/>
      </c>
      <c r="DR533" s="276" t="str">
        <f t="shared" si="298"/>
        <v/>
      </c>
      <c r="DS533" s="276" t="str">
        <f t="shared" si="299"/>
        <v/>
      </c>
      <c r="DT533" s="276" t="str">
        <f t="shared" si="300"/>
        <v/>
      </c>
      <c r="DU533" s="276" t="str">
        <f t="shared" si="301"/>
        <v/>
      </c>
      <c r="DV533" s="276" t="str">
        <f t="shared" si="302"/>
        <v/>
      </c>
      <c r="DW533" s="277" t="str">
        <f t="shared" si="288"/>
        <v/>
      </c>
      <c r="DX533" s="278" t="str">
        <f t="shared" si="289"/>
        <v>0</v>
      </c>
      <c r="DY533" s="279" t="str">
        <f t="shared" si="290"/>
        <v>0</v>
      </c>
      <c r="DZ533" s="280" t="str">
        <f t="shared" si="291"/>
        <v/>
      </c>
      <c r="EA533" s="335">
        <f t="shared" si="312"/>
        <v>0</v>
      </c>
      <c r="EB533" s="335">
        <f t="shared" si="313"/>
        <v>0</v>
      </c>
      <c r="EC533" s="335">
        <f t="shared" si="314"/>
        <v>0</v>
      </c>
    </row>
    <row r="534" spans="2:133" ht="27.75" customHeight="1" thickBot="1">
      <c r="B534" s="39"/>
      <c r="C534" s="146"/>
      <c r="D534" s="57"/>
      <c r="E534" s="43"/>
      <c r="F534" s="74"/>
      <c r="G534" s="147"/>
      <c r="H534" s="44"/>
      <c r="I534" s="283"/>
      <c r="J534" s="283"/>
      <c r="K534" s="37"/>
      <c r="L534" s="37"/>
      <c r="M534" s="37"/>
      <c r="N534" s="37"/>
      <c r="O534" s="22"/>
      <c r="P534" s="22"/>
      <c r="Q534" s="42"/>
      <c r="R534" s="39"/>
      <c r="S534" s="39"/>
      <c r="T534" s="39"/>
      <c r="U534" s="321"/>
      <c r="V534" s="330"/>
      <c r="W534" s="317" t="str">
        <f t="shared" si="303"/>
        <v>0</v>
      </c>
      <c r="X534" s="101"/>
      <c r="Y534" s="40"/>
      <c r="Z534" s="41"/>
      <c r="AA534" s="40"/>
      <c r="AB534" s="40"/>
      <c r="AC534" s="40"/>
      <c r="AD534" s="40" t="str">
        <f t="shared" si="285"/>
        <v/>
      </c>
      <c r="AE534" s="186"/>
      <c r="AF534" s="106" t="str">
        <f t="shared" si="292"/>
        <v>0</v>
      </c>
      <c r="AG534" s="99">
        <f t="shared" si="315"/>
        <v>0</v>
      </c>
      <c r="AH534" s="105" t="str">
        <f t="shared" si="316"/>
        <v>0</v>
      </c>
      <c r="AI534" s="106" t="str">
        <f t="shared" si="304"/>
        <v>0</v>
      </c>
      <c r="AJ534" s="99" t="str">
        <f t="shared" si="305"/>
        <v/>
      </c>
      <c r="AK534" s="1" t="str">
        <f t="shared" si="306"/>
        <v/>
      </c>
      <c r="AL534" s="1" t="str">
        <f t="shared" si="307"/>
        <v/>
      </c>
      <c r="AM534" s="1" t="str">
        <f t="shared" si="308"/>
        <v/>
      </c>
      <c r="AN534" s="164" t="str">
        <f t="shared" si="309"/>
        <v/>
      </c>
      <c r="AO534" s="337">
        <f t="shared" si="310"/>
        <v>0</v>
      </c>
      <c r="AP534" s="263"/>
      <c r="AQ534" s="273">
        <f t="shared" si="311"/>
        <v>0</v>
      </c>
      <c r="DF534" s="104">
        <f t="shared" si="287"/>
        <v>0</v>
      </c>
      <c r="DG534" s="39" t="str">
        <f t="shared" si="317"/>
        <v/>
      </c>
      <c r="DH534" s="39" t="str">
        <f t="shared" si="318"/>
        <v/>
      </c>
      <c r="DJ534" s="98">
        <f t="shared" si="286"/>
        <v>0</v>
      </c>
      <c r="DK534" s="93" t="e">
        <f>VLOOKUP(H534,'PORT PRODUCTIVITY 1'!$A$25:$G$83,2,FALSE)</f>
        <v>#N/A</v>
      </c>
      <c r="DL534" s="97" t="str">
        <f t="shared" si="293"/>
        <v/>
      </c>
      <c r="DM534" s="97" t="str">
        <f t="shared" si="294"/>
        <v/>
      </c>
      <c r="DN534" s="97" t="str">
        <f t="shared" si="295"/>
        <v/>
      </c>
      <c r="DO534" s="97" t="str">
        <f t="shared" si="296"/>
        <v/>
      </c>
      <c r="DP534" s="94" t="e">
        <f>VLOOKUP(H534,'PORT PRODUCTIVITY 1'!$A$25:$G$83,3,FALSE)</f>
        <v>#N/A</v>
      </c>
      <c r="DQ534" s="276" t="str">
        <f t="shared" si="297"/>
        <v/>
      </c>
      <c r="DR534" s="276" t="str">
        <f t="shared" si="298"/>
        <v/>
      </c>
      <c r="DS534" s="276" t="str">
        <f t="shared" si="299"/>
        <v/>
      </c>
      <c r="DT534" s="276" t="str">
        <f t="shared" si="300"/>
        <v/>
      </c>
      <c r="DU534" s="276" t="str">
        <f t="shared" si="301"/>
        <v/>
      </c>
      <c r="DV534" s="276" t="str">
        <f t="shared" si="302"/>
        <v/>
      </c>
      <c r="DW534" s="277" t="str">
        <f t="shared" si="288"/>
        <v/>
      </c>
      <c r="DX534" s="278" t="str">
        <f t="shared" si="289"/>
        <v>0</v>
      </c>
      <c r="DY534" s="279" t="str">
        <f t="shared" si="290"/>
        <v>0</v>
      </c>
      <c r="DZ534" s="280" t="str">
        <f t="shared" si="291"/>
        <v/>
      </c>
      <c r="EA534" s="335">
        <f t="shared" si="312"/>
        <v>0</v>
      </c>
      <c r="EB534" s="335">
        <f t="shared" si="313"/>
        <v>0</v>
      </c>
      <c r="EC534" s="335">
        <f t="shared" si="314"/>
        <v>0</v>
      </c>
    </row>
    <row r="535" spans="2:133" ht="27.75" customHeight="1" thickBot="1">
      <c r="B535" s="39"/>
      <c r="C535" s="146"/>
      <c r="D535" s="57"/>
      <c r="E535" s="43"/>
      <c r="F535" s="74"/>
      <c r="G535" s="147"/>
      <c r="H535" s="44"/>
      <c r="I535" s="283"/>
      <c r="J535" s="283"/>
      <c r="K535" s="37"/>
      <c r="L535" s="37"/>
      <c r="M535" s="37"/>
      <c r="N535" s="37"/>
      <c r="O535" s="22"/>
      <c r="P535" s="22"/>
      <c r="Q535" s="42"/>
      <c r="R535" s="39"/>
      <c r="S535" s="39"/>
      <c r="T535" s="39"/>
      <c r="U535" s="321"/>
      <c r="V535" s="330"/>
      <c r="W535" s="317" t="str">
        <f t="shared" si="303"/>
        <v>0</v>
      </c>
      <c r="X535" s="101"/>
      <c r="Y535" s="40"/>
      <c r="Z535" s="41"/>
      <c r="AA535" s="40"/>
      <c r="AB535" s="40"/>
      <c r="AC535" s="40"/>
      <c r="AD535" s="40" t="str">
        <f t="shared" si="285"/>
        <v/>
      </c>
      <c r="AE535" s="186"/>
      <c r="AF535" s="106" t="str">
        <f t="shared" si="292"/>
        <v>0</v>
      </c>
      <c r="AG535" s="99">
        <f t="shared" si="315"/>
        <v>0</v>
      </c>
      <c r="AH535" s="105" t="str">
        <f t="shared" si="316"/>
        <v>0</v>
      </c>
      <c r="AI535" s="106" t="str">
        <f t="shared" si="304"/>
        <v>0</v>
      </c>
      <c r="AJ535" s="99" t="str">
        <f t="shared" si="305"/>
        <v/>
      </c>
      <c r="AK535" s="1" t="str">
        <f t="shared" si="306"/>
        <v/>
      </c>
      <c r="AL535" s="1" t="str">
        <f t="shared" si="307"/>
        <v/>
      </c>
      <c r="AM535" s="1" t="str">
        <f t="shared" si="308"/>
        <v/>
      </c>
      <c r="AN535" s="164" t="str">
        <f t="shared" si="309"/>
        <v/>
      </c>
      <c r="AO535" s="337">
        <f t="shared" si="310"/>
        <v>0</v>
      </c>
      <c r="AP535" s="263"/>
      <c r="AQ535" s="273">
        <f t="shared" si="311"/>
        <v>0</v>
      </c>
      <c r="DF535" s="104">
        <f t="shared" si="287"/>
        <v>0</v>
      </c>
      <c r="DG535" s="39" t="str">
        <f t="shared" si="317"/>
        <v/>
      </c>
      <c r="DH535" s="39" t="str">
        <f t="shared" si="318"/>
        <v/>
      </c>
      <c r="DJ535" s="98">
        <f t="shared" si="286"/>
        <v>0</v>
      </c>
      <c r="DK535" s="93" t="e">
        <f>VLOOKUP(H535,'PORT PRODUCTIVITY 1'!$A$25:$G$83,2,FALSE)</f>
        <v>#N/A</v>
      </c>
      <c r="DL535" s="97" t="str">
        <f t="shared" si="293"/>
        <v/>
      </c>
      <c r="DM535" s="97" t="str">
        <f t="shared" si="294"/>
        <v/>
      </c>
      <c r="DN535" s="97" t="str">
        <f t="shared" si="295"/>
        <v/>
      </c>
      <c r="DO535" s="97" t="str">
        <f t="shared" si="296"/>
        <v/>
      </c>
      <c r="DP535" s="94" t="e">
        <f>VLOOKUP(H535,'PORT PRODUCTIVITY 1'!$A$25:$G$83,3,FALSE)</f>
        <v>#N/A</v>
      </c>
      <c r="DQ535" s="276" t="str">
        <f t="shared" si="297"/>
        <v/>
      </c>
      <c r="DR535" s="276" t="str">
        <f t="shared" si="298"/>
        <v/>
      </c>
      <c r="DS535" s="276" t="str">
        <f t="shared" si="299"/>
        <v/>
      </c>
      <c r="DT535" s="276" t="str">
        <f t="shared" si="300"/>
        <v/>
      </c>
      <c r="DU535" s="276" t="str">
        <f t="shared" si="301"/>
        <v/>
      </c>
      <c r="DV535" s="276" t="str">
        <f t="shared" si="302"/>
        <v/>
      </c>
      <c r="DW535" s="277" t="str">
        <f t="shared" si="288"/>
        <v/>
      </c>
      <c r="DX535" s="278" t="str">
        <f t="shared" si="289"/>
        <v>0</v>
      </c>
      <c r="DY535" s="279" t="str">
        <f t="shared" si="290"/>
        <v>0</v>
      </c>
      <c r="DZ535" s="280" t="str">
        <f t="shared" si="291"/>
        <v/>
      </c>
      <c r="EA535" s="335">
        <f t="shared" si="312"/>
        <v>0</v>
      </c>
      <c r="EB535" s="335">
        <f t="shared" si="313"/>
        <v>0</v>
      </c>
      <c r="EC535" s="335">
        <f t="shared" si="314"/>
        <v>0</v>
      </c>
    </row>
    <row r="536" spans="2:133" ht="27.75" customHeight="1" thickBot="1">
      <c r="B536" s="39"/>
      <c r="C536" s="146"/>
      <c r="D536" s="57"/>
      <c r="E536" s="43"/>
      <c r="F536" s="74"/>
      <c r="G536" s="147"/>
      <c r="H536" s="44"/>
      <c r="I536" s="283"/>
      <c r="J536" s="283"/>
      <c r="K536" s="37"/>
      <c r="L536" s="37"/>
      <c r="M536" s="37"/>
      <c r="N536" s="37"/>
      <c r="O536" s="22"/>
      <c r="P536" s="22"/>
      <c r="Q536" s="42"/>
      <c r="R536" s="39"/>
      <c r="S536" s="39"/>
      <c r="T536" s="39"/>
      <c r="U536" s="321"/>
      <c r="V536" s="330"/>
      <c r="W536" s="317" t="str">
        <f t="shared" si="303"/>
        <v>0</v>
      </c>
      <c r="X536" s="101"/>
      <c r="Y536" s="40"/>
      <c r="Z536" s="41"/>
      <c r="AA536" s="40"/>
      <c r="AB536" s="40"/>
      <c r="AC536" s="40"/>
      <c r="AD536" s="40" t="str">
        <f t="shared" si="285"/>
        <v/>
      </c>
      <c r="AE536" s="186"/>
      <c r="AF536" s="106" t="str">
        <f t="shared" si="292"/>
        <v>0</v>
      </c>
      <c r="AG536" s="99">
        <f t="shared" si="315"/>
        <v>0</v>
      </c>
      <c r="AH536" s="105" t="str">
        <f t="shared" si="316"/>
        <v>0</v>
      </c>
      <c r="AI536" s="106" t="str">
        <f t="shared" si="304"/>
        <v>0</v>
      </c>
      <c r="AJ536" s="99" t="str">
        <f t="shared" si="305"/>
        <v/>
      </c>
      <c r="AK536" s="1" t="str">
        <f t="shared" si="306"/>
        <v/>
      </c>
      <c r="AL536" s="1" t="str">
        <f t="shared" si="307"/>
        <v/>
      </c>
      <c r="AM536" s="1" t="str">
        <f t="shared" si="308"/>
        <v/>
      </c>
      <c r="AN536" s="164" t="str">
        <f t="shared" si="309"/>
        <v/>
      </c>
      <c r="AO536" s="337">
        <f t="shared" si="310"/>
        <v>0</v>
      </c>
      <c r="AP536" s="263"/>
      <c r="AQ536" s="273">
        <f t="shared" si="311"/>
        <v>0</v>
      </c>
      <c r="DF536" s="104">
        <f t="shared" si="287"/>
        <v>0</v>
      </c>
      <c r="DG536" s="39" t="str">
        <f t="shared" si="317"/>
        <v/>
      </c>
      <c r="DH536" s="39" t="str">
        <f t="shared" si="318"/>
        <v/>
      </c>
      <c r="DJ536" s="98">
        <f t="shared" si="286"/>
        <v>0</v>
      </c>
      <c r="DK536" s="93" t="e">
        <f>VLOOKUP(H536,'PORT PRODUCTIVITY 1'!$A$25:$G$83,2,FALSE)</f>
        <v>#N/A</v>
      </c>
      <c r="DL536" s="97" t="str">
        <f t="shared" si="293"/>
        <v/>
      </c>
      <c r="DM536" s="97" t="str">
        <f t="shared" si="294"/>
        <v/>
      </c>
      <c r="DN536" s="97" t="str">
        <f t="shared" si="295"/>
        <v/>
      </c>
      <c r="DO536" s="97" t="str">
        <f t="shared" si="296"/>
        <v/>
      </c>
      <c r="DP536" s="94" t="e">
        <f>VLOOKUP(H536,'PORT PRODUCTIVITY 1'!$A$25:$G$83,3,FALSE)</f>
        <v>#N/A</v>
      </c>
      <c r="DQ536" s="276" t="str">
        <f t="shared" si="297"/>
        <v/>
      </c>
      <c r="DR536" s="276" t="str">
        <f t="shared" si="298"/>
        <v/>
      </c>
      <c r="DS536" s="276" t="str">
        <f t="shared" si="299"/>
        <v/>
      </c>
      <c r="DT536" s="276" t="str">
        <f t="shared" si="300"/>
        <v/>
      </c>
      <c r="DU536" s="276" t="str">
        <f t="shared" si="301"/>
        <v/>
      </c>
      <c r="DV536" s="276" t="str">
        <f t="shared" si="302"/>
        <v/>
      </c>
      <c r="DW536" s="277" t="str">
        <f t="shared" si="288"/>
        <v/>
      </c>
      <c r="DX536" s="278" t="str">
        <f t="shared" si="289"/>
        <v>0</v>
      </c>
      <c r="DY536" s="279" t="str">
        <f t="shared" si="290"/>
        <v>0</v>
      </c>
      <c r="DZ536" s="280" t="str">
        <f t="shared" si="291"/>
        <v/>
      </c>
      <c r="EA536" s="335">
        <f t="shared" si="312"/>
        <v>0</v>
      </c>
      <c r="EB536" s="335">
        <f t="shared" si="313"/>
        <v>0</v>
      </c>
      <c r="EC536" s="335">
        <f t="shared" si="314"/>
        <v>0</v>
      </c>
    </row>
    <row r="537" spans="2:133" ht="27.75" customHeight="1" thickBot="1">
      <c r="B537" s="39"/>
      <c r="C537" s="146"/>
      <c r="D537" s="57"/>
      <c r="E537" s="43"/>
      <c r="F537" s="74"/>
      <c r="G537" s="147"/>
      <c r="H537" s="44"/>
      <c r="I537" s="283"/>
      <c r="J537" s="283"/>
      <c r="K537" s="37"/>
      <c r="L537" s="37"/>
      <c r="M537" s="37"/>
      <c r="N537" s="37"/>
      <c r="O537" s="22"/>
      <c r="P537" s="22"/>
      <c r="Q537" s="42"/>
      <c r="R537" s="39"/>
      <c r="S537" s="39"/>
      <c r="T537" s="39"/>
      <c r="U537" s="321"/>
      <c r="V537" s="330"/>
      <c r="W537" s="317" t="str">
        <f t="shared" si="303"/>
        <v>0</v>
      </c>
      <c r="X537" s="101"/>
      <c r="Y537" s="40"/>
      <c r="Z537" s="41"/>
      <c r="AA537" s="40"/>
      <c r="AB537" s="40"/>
      <c r="AC537" s="40"/>
      <c r="AD537" s="40" t="str">
        <f t="shared" si="285"/>
        <v/>
      </c>
      <c r="AE537" s="186"/>
      <c r="AF537" s="106" t="str">
        <f t="shared" si="292"/>
        <v>0</v>
      </c>
      <c r="AG537" s="99">
        <f t="shared" si="315"/>
        <v>0</v>
      </c>
      <c r="AH537" s="105" t="str">
        <f t="shared" si="316"/>
        <v>0</v>
      </c>
      <c r="AI537" s="106" t="str">
        <f t="shared" si="304"/>
        <v>0</v>
      </c>
      <c r="AJ537" s="99" t="str">
        <f t="shared" si="305"/>
        <v/>
      </c>
      <c r="AK537" s="1" t="str">
        <f t="shared" si="306"/>
        <v/>
      </c>
      <c r="AL537" s="1" t="str">
        <f t="shared" si="307"/>
        <v/>
      </c>
      <c r="AM537" s="1" t="str">
        <f t="shared" si="308"/>
        <v/>
      </c>
      <c r="AN537" s="164" t="str">
        <f t="shared" si="309"/>
        <v/>
      </c>
      <c r="AO537" s="337">
        <f t="shared" si="310"/>
        <v>0</v>
      </c>
      <c r="AP537" s="263"/>
      <c r="AQ537" s="273">
        <f t="shared" si="311"/>
        <v>0</v>
      </c>
      <c r="DF537" s="104">
        <f t="shared" si="287"/>
        <v>0</v>
      </c>
      <c r="DG537" s="39" t="str">
        <f t="shared" si="317"/>
        <v/>
      </c>
      <c r="DH537" s="39" t="str">
        <f t="shared" si="318"/>
        <v/>
      </c>
      <c r="DJ537" s="98">
        <f t="shared" si="286"/>
        <v>0</v>
      </c>
      <c r="DK537" s="93" t="e">
        <f>VLOOKUP(H537,'PORT PRODUCTIVITY 1'!$A$25:$G$83,2,FALSE)</f>
        <v>#N/A</v>
      </c>
      <c r="DL537" s="97" t="str">
        <f t="shared" si="293"/>
        <v/>
      </c>
      <c r="DM537" s="97" t="str">
        <f t="shared" si="294"/>
        <v/>
      </c>
      <c r="DN537" s="97" t="str">
        <f t="shared" si="295"/>
        <v/>
      </c>
      <c r="DO537" s="97" t="str">
        <f t="shared" si="296"/>
        <v/>
      </c>
      <c r="DP537" s="94" t="e">
        <f>VLOOKUP(H537,'PORT PRODUCTIVITY 1'!$A$25:$G$83,3,FALSE)</f>
        <v>#N/A</v>
      </c>
      <c r="DQ537" s="276" t="str">
        <f t="shared" si="297"/>
        <v/>
      </c>
      <c r="DR537" s="276" t="str">
        <f t="shared" si="298"/>
        <v/>
      </c>
      <c r="DS537" s="276" t="str">
        <f t="shared" si="299"/>
        <v/>
      </c>
      <c r="DT537" s="276" t="str">
        <f t="shared" si="300"/>
        <v/>
      </c>
      <c r="DU537" s="276" t="str">
        <f t="shared" si="301"/>
        <v/>
      </c>
      <c r="DV537" s="276" t="str">
        <f t="shared" si="302"/>
        <v/>
      </c>
      <c r="DW537" s="277" t="str">
        <f t="shared" si="288"/>
        <v/>
      </c>
      <c r="DX537" s="278" t="str">
        <f t="shared" si="289"/>
        <v>0</v>
      </c>
      <c r="DY537" s="279" t="str">
        <f t="shared" si="290"/>
        <v>0</v>
      </c>
      <c r="DZ537" s="280" t="str">
        <f t="shared" si="291"/>
        <v/>
      </c>
      <c r="EA537" s="335">
        <f t="shared" si="312"/>
        <v>0</v>
      </c>
      <c r="EB537" s="335">
        <f t="shared" si="313"/>
        <v>0</v>
      </c>
      <c r="EC537" s="335">
        <f t="shared" si="314"/>
        <v>0</v>
      </c>
    </row>
    <row r="538" spans="2:133" ht="27.75" customHeight="1" thickBot="1">
      <c r="B538" s="39"/>
      <c r="C538" s="146"/>
      <c r="D538" s="57"/>
      <c r="E538" s="43"/>
      <c r="F538" s="74"/>
      <c r="G538" s="147"/>
      <c r="H538" s="44"/>
      <c r="I538" s="283"/>
      <c r="J538" s="283"/>
      <c r="K538" s="37"/>
      <c r="L538" s="37"/>
      <c r="M538" s="37"/>
      <c r="N538" s="37"/>
      <c r="O538" s="22"/>
      <c r="P538" s="22"/>
      <c r="Q538" s="42"/>
      <c r="R538" s="39"/>
      <c r="S538" s="39"/>
      <c r="T538" s="39"/>
      <c r="U538" s="321"/>
      <c r="V538" s="330"/>
      <c r="W538" s="317" t="str">
        <f t="shared" si="303"/>
        <v>0</v>
      </c>
      <c r="X538" s="101"/>
      <c r="Y538" s="40"/>
      <c r="Z538" s="41"/>
      <c r="AA538" s="40"/>
      <c r="AB538" s="40"/>
      <c r="AC538" s="40"/>
      <c r="AD538" s="40" t="str">
        <f t="shared" si="285"/>
        <v/>
      </c>
      <c r="AE538" s="186"/>
      <c r="AF538" s="106" t="str">
        <f t="shared" si="292"/>
        <v>0</v>
      </c>
      <c r="AG538" s="99">
        <f t="shared" si="315"/>
        <v>0</v>
      </c>
      <c r="AH538" s="105" t="str">
        <f t="shared" si="316"/>
        <v>0</v>
      </c>
      <c r="AI538" s="106" t="str">
        <f t="shared" si="304"/>
        <v>0</v>
      </c>
      <c r="AJ538" s="99" t="str">
        <f t="shared" si="305"/>
        <v/>
      </c>
      <c r="AK538" s="1" t="str">
        <f t="shared" si="306"/>
        <v/>
      </c>
      <c r="AL538" s="1" t="str">
        <f t="shared" si="307"/>
        <v/>
      </c>
      <c r="AM538" s="1" t="str">
        <f t="shared" si="308"/>
        <v/>
      </c>
      <c r="AN538" s="164" t="str">
        <f t="shared" si="309"/>
        <v/>
      </c>
      <c r="AO538" s="337">
        <f t="shared" si="310"/>
        <v>0</v>
      </c>
      <c r="AP538" s="259"/>
      <c r="AQ538" s="273">
        <f t="shared" si="311"/>
        <v>0</v>
      </c>
      <c r="DF538" s="104">
        <f t="shared" si="287"/>
        <v>0</v>
      </c>
      <c r="DG538" s="39" t="str">
        <f t="shared" si="317"/>
        <v/>
      </c>
      <c r="DH538" s="39" t="str">
        <f t="shared" si="318"/>
        <v/>
      </c>
      <c r="DJ538" s="98">
        <f t="shared" si="286"/>
        <v>0</v>
      </c>
      <c r="DK538" s="93" t="e">
        <f>VLOOKUP(H538,'PORT PRODUCTIVITY 1'!$A$25:$G$83,2,FALSE)</f>
        <v>#N/A</v>
      </c>
      <c r="DL538" s="97" t="str">
        <f t="shared" si="293"/>
        <v/>
      </c>
      <c r="DM538" s="97" t="str">
        <f t="shared" si="294"/>
        <v/>
      </c>
      <c r="DN538" s="97" t="str">
        <f t="shared" si="295"/>
        <v/>
      </c>
      <c r="DO538" s="97" t="str">
        <f t="shared" si="296"/>
        <v/>
      </c>
      <c r="DP538" s="94" t="e">
        <f>VLOOKUP(H538,'PORT PRODUCTIVITY 1'!$A$25:$G$83,3,FALSE)</f>
        <v>#N/A</v>
      </c>
      <c r="DQ538" s="276" t="str">
        <f t="shared" si="297"/>
        <v/>
      </c>
      <c r="DR538" s="276" t="str">
        <f t="shared" si="298"/>
        <v/>
      </c>
      <c r="DS538" s="276" t="str">
        <f t="shared" si="299"/>
        <v/>
      </c>
      <c r="DT538" s="276" t="str">
        <f t="shared" si="300"/>
        <v/>
      </c>
      <c r="DU538" s="276" t="str">
        <f t="shared" si="301"/>
        <v/>
      </c>
      <c r="DV538" s="276" t="str">
        <f t="shared" si="302"/>
        <v/>
      </c>
      <c r="DW538" s="277" t="str">
        <f t="shared" si="288"/>
        <v/>
      </c>
      <c r="DX538" s="278" t="str">
        <f t="shared" si="289"/>
        <v>0</v>
      </c>
      <c r="DY538" s="279" t="str">
        <f t="shared" si="290"/>
        <v>0</v>
      </c>
      <c r="DZ538" s="280" t="str">
        <f t="shared" si="291"/>
        <v/>
      </c>
      <c r="EA538" s="335">
        <f t="shared" si="312"/>
        <v>0</v>
      </c>
      <c r="EB538" s="335">
        <f t="shared" si="313"/>
        <v>0</v>
      </c>
      <c r="EC538" s="335">
        <f t="shared" si="314"/>
        <v>0</v>
      </c>
    </row>
    <row r="539" spans="2:133" ht="27.75" customHeight="1" thickBot="1">
      <c r="B539" s="39"/>
      <c r="C539" s="146"/>
      <c r="D539" s="57"/>
      <c r="E539" s="43"/>
      <c r="F539" s="74"/>
      <c r="G539" s="147"/>
      <c r="H539" s="44"/>
      <c r="I539" s="283"/>
      <c r="J539" s="283"/>
      <c r="K539" s="37"/>
      <c r="L539" s="37"/>
      <c r="M539" s="37"/>
      <c r="N539" s="37"/>
      <c r="O539" s="22"/>
      <c r="P539" s="22"/>
      <c r="Q539" s="42"/>
      <c r="R539" s="39"/>
      <c r="S539" s="39"/>
      <c r="T539" s="39"/>
      <c r="U539" s="321"/>
      <c r="V539" s="330"/>
      <c r="W539" s="317" t="str">
        <f t="shared" si="303"/>
        <v>0</v>
      </c>
      <c r="X539" s="101"/>
      <c r="Y539" s="40"/>
      <c r="Z539" s="41"/>
      <c r="AA539" s="40"/>
      <c r="AB539" s="40"/>
      <c r="AC539" s="40"/>
      <c r="AD539" s="40" t="str">
        <f t="shared" si="285"/>
        <v/>
      </c>
      <c r="AE539" s="186"/>
      <c r="AF539" s="106" t="str">
        <f t="shared" si="292"/>
        <v>0</v>
      </c>
      <c r="AG539" s="99">
        <f t="shared" si="315"/>
        <v>0</v>
      </c>
      <c r="AH539" s="105" t="str">
        <f t="shared" si="316"/>
        <v>0</v>
      </c>
      <c r="AI539" s="106" t="str">
        <f t="shared" si="304"/>
        <v>0</v>
      </c>
      <c r="AJ539" s="99" t="str">
        <f t="shared" si="305"/>
        <v/>
      </c>
      <c r="AK539" s="1" t="str">
        <f t="shared" si="306"/>
        <v/>
      </c>
      <c r="AL539" s="1" t="str">
        <f t="shared" si="307"/>
        <v/>
      </c>
      <c r="AM539" s="1" t="str">
        <f t="shared" si="308"/>
        <v/>
      </c>
      <c r="AN539" s="164" t="str">
        <f t="shared" si="309"/>
        <v/>
      </c>
      <c r="AO539" s="337">
        <f t="shared" si="310"/>
        <v>0</v>
      </c>
      <c r="AP539" s="259"/>
      <c r="AQ539" s="273">
        <f t="shared" si="311"/>
        <v>0</v>
      </c>
      <c r="DF539" s="104">
        <f t="shared" si="287"/>
        <v>0</v>
      </c>
      <c r="DG539" s="39" t="str">
        <f t="shared" si="317"/>
        <v/>
      </c>
      <c r="DH539" s="39" t="str">
        <f t="shared" si="318"/>
        <v/>
      </c>
      <c r="DJ539" s="98">
        <f t="shared" si="286"/>
        <v>0</v>
      </c>
      <c r="DK539" s="93" t="e">
        <f>VLOOKUP(H539,'PORT PRODUCTIVITY 1'!$A$25:$G$81,2,FALSE)</f>
        <v>#N/A</v>
      </c>
      <c r="DL539" s="97" t="str">
        <f t="shared" si="293"/>
        <v/>
      </c>
      <c r="DM539" s="97" t="str">
        <f t="shared" si="294"/>
        <v/>
      </c>
      <c r="DN539" s="97" t="str">
        <f t="shared" si="295"/>
        <v/>
      </c>
      <c r="DO539" s="97" t="str">
        <f t="shared" si="296"/>
        <v/>
      </c>
      <c r="DP539" s="94" t="e">
        <f>VLOOKUP(H539,'PORT PRODUCTIVITY 1'!$A$25:$G$83,3,FALSE)</f>
        <v>#N/A</v>
      </c>
      <c r="DQ539" s="276" t="str">
        <f t="shared" si="297"/>
        <v/>
      </c>
      <c r="DR539" s="276" t="str">
        <f t="shared" si="298"/>
        <v/>
      </c>
      <c r="DS539" s="276" t="str">
        <f t="shared" si="299"/>
        <v/>
      </c>
      <c r="DT539" s="276" t="str">
        <f t="shared" si="300"/>
        <v/>
      </c>
      <c r="DU539" s="276" t="str">
        <f t="shared" si="301"/>
        <v/>
      </c>
      <c r="DV539" s="276" t="str">
        <f t="shared" si="302"/>
        <v/>
      </c>
      <c r="DW539" s="277" t="str">
        <f t="shared" si="288"/>
        <v/>
      </c>
      <c r="DX539" s="278" t="str">
        <f t="shared" si="289"/>
        <v>0</v>
      </c>
      <c r="DY539" s="279" t="str">
        <f t="shared" si="290"/>
        <v>0</v>
      </c>
      <c r="DZ539" s="280" t="str">
        <f t="shared" si="291"/>
        <v/>
      </c>
      <c r="EA539" s="335">
        <f t="shared" si="312"/>
        <v>0</v>
      </c>
      <c r="EB539" s="335">
        <f t="shared" si="313"/>
        <v>0</v>
      </c>
      <c r="EC539" s="335">
        <f t="shared" si="314"/>
        <v>0</v>
      </c>
    </row>
    <row r="540" spans="2:133" ht="27.75" customHeight="1" thickBot="1">
      <c r="B540" s="39"/>
      <c r="C540" s="146"/>
      <c r="D540" s="57"/>
      <c r="E540" s="43"/>
      <c r="F540" s="74"/>
      <c r="G540" s="147"/>
      <c r="H540" s="44"/>
      <c r="I540" s="283"/>
      <c r="J540" s="283"/>
      <c r="K540" s="37"/>
      <c r="L540" s="37"/>
      <c r="M540" s="37"/>
      <c r="N540" s="37"/>
      <c r="O540" s="22"/>
      <c r="P540" s="22"/>
      <c r="Q540" s="42"/>
      <c r="R540" s="39"/>
      <c r="S540" s="39"/>
      <c r="T540" s="39"/>
      <c r="U540" s="321"/>
      <c r="V540" s="330"/>
      <c r="W540" s="317" t="str">
        <f t="shared" si="303"/>
        <v>0</v>
      </c>
      <c r="X540" s="101"/>
      <c r="Y540" s="40"/>
      <c r="Z540" s="41"/>
      <c r="AA540" s="40"/>
      <c r="AB540" s="40"/>
      <c r="AC540" s="40"/>
      <c r="AD540" s="40" t="str">
        <f t="shared" si="285"/>
        <v/>
      </c>
      <c r="AE540" s="186"/>
      <c r="AF540" s="106" t="str">
        <f t="shared" si="292"/>
        <v>0</v>
      </c>
      <c r="AG540" s="99">
        <f t="shared" si="315"/>
        <v>0</v>
      </c>
      <c r="AH540" s="105" t="str">
        <f t="shared" si="316"/>
        <v>0</v>
      </c>
      <c r="AI540" s="106" t="str">
        <f t="shared" si="304"/>
        <v>0</v>
      </c>
      <c r="AJ540" s="99" t="str">
        <f t="shared" si="305"/>
        <v/>
      </c>
      <c r="AK540" s="1" t="str">
        <f t="shared" si="306"/>
        <v/>
      </c>
      <c r="AL540" s="1" t="str">
        <f t="shared" si="307"/>
        <v/>
      </c>
      <c r="AM540" s="1" t="str">
        <f t="shared" si="308"/>
        <v/>
      </c>
      <c r="AN540" s="164" t="str">
        <f t="shared" si="309"/>
        <v/>
      </c>
      <c r="AO540" s="337">
        <f t="shared" si="310"/>
        <v>0</v>
      </c>
      <c r="AP540" s="259"/>
      <c r="AQ540" s="273">
        <f t="shared" si="311"/>
        <v>0</v>
      </c>
      <c r="DF540" s="104">
        <f t="shared" si="287"/>
        <v>0</v>
      </c>
      <c r="DG540" s="39" t="str">
        <f t="shared" si="317"/>
        <v/>
      </c>
      <c r="DH540" s="39" t="str">
        <f t="shared" si="318"/>
        <v/>
      </c>
      <c r="DJ540" s="98">
        <f t="shared" si="286"/>
        <v>0</v>
      </c>
      <c r="DK540" s="93" t="e">
        <f>VLOOKUP(H540,'PORT PRODUCTIVITY 1'!$A$25:$G$81,2,FALSE)</f>
        <v>#N/A</v>
      </c>
      <c r="DL540" s="97" t="str">
        <f t="shared" si="293"/>
        <v/>
      </c>
      <c r="DM540" s="97" t="str">
        <f t="shared" si="294"/>
        <v/>
      </c>
      <c r="DN540" s="97" t="str">
        <f t="shared" si="295"/>
        <v/>
      </c>
      <c r="DO540" s="97" t="str">
        <f t="shared" si="296"/>
        <v/>
      </c>
      <c r="DP540" s="94" t="e">
        <f>VLOOKUP(H540,'PORT PRODUCTIVITY 1'!$A$25:$G$83,3,FALSE)</f>
        <v>#N/A</v>
      </c>
      <c r="DQ540" s="276" t="str">
        <f t="shared" si="297"/>
        <v/>
      </c>
      <c r="DR540" s="276" t="str">
        <f t="shared" si="298"/>
        <v/>
      </c>
      <c r="DS540" s="276" t="str">
        <f t="shared" si="299"/>
        <v/>
      </c>
      <c r="DT540" s="276" t="str">
        <f t="shared" si="300"/>
        <v/>
      </c>
      <c r="DU540" s="276" t="str">
        <f t="shared" si="301"/>
        <v/>
      </c>
      <c r="DV540" s="276" t="str">
        <f t="shared" si="302"/>
        <v/>
      </c>
      <c r="DW540" s="277" t="str">
        <f t="shared" si="288"/>
        <v/>
      </c>
      <c r="DX540" s="278" t="str">
        <f t="shared" si="289"/>
        <v>0</v>
      </c>
      <c r="DY540" s="279" t="str">
        <f t="shared" si="290"/>
        <v>0</v>
      </c>
      <c r="DZ540" s="280" t="str">
        <f t="shared" si="291"/>
        <v/>
      </c>
      <c r="EA540" s="335">
        <f t="shared" si="312"/>
        <v>0</v>
      </c>
      <c r="EB540" s="335">
        <f t="shared" si="313"/>
        <v>0</v>
      </c>
      <c r="EC540" s="335">
        <f t="shared" si="314"/>
        <v>0</v>
      </c>
    </row>
    <row r="541" spans="2:133" ht="27.75" customHeight="1" thickBot="1">
      <c r="B541" s="39"/>
      <c r="C541" s="146"/>
      <c r="D541" s="57"/>
      <c r="E541" s="43"/>
      <c r="F541" s="74"/>
      <c r="G541" s="147"/>
      <c r="H541" s="44"/>
      <c r="I541" s="283"/>
      <c r="J541" s="283"/>
      <c r="K541" s="37"/>
      <c r="L541" s="37"/>
      <c r="M541" s="37"/>
      <c r="N541" s="37"/>
      <c r="O541" s="22"/>
      <c r="P541" s="22"/>
      <c r="Q541" s="42"/>
      <c r="R541" s="39"/>
      <c r="S541" s="39"/>
      <c r="T541" s="39"/>
      <c r="U541" s="321"/>
      <c r="V541" s="330"/>
      <c r="W541" s="317" t="str">
        <f t="shared" si="303"/>
        <v>0</v>
      </c>
      <c r="X541" s="101"/>
      <c r="Y541" s="40"/>
      <c r="Z541" s="41"/>
      <c r="AA541" s="40"/>
      <c r="AB541" s="40"/>
      <c r="AC541" s="40"/>
      <c r="AD541" s="40" t="str">
        <f t="shared" si="285"/>
        <v/>
      </c>
      <c r="AE541" s="186"/>
      <c r="AF541" s="106" t="str">
        <f t="shared" si="292"/>
        <v>0</v>
      </c>
      <c r="AG541" s="99">
        <f t="shared" si="315"/>
        <v>0</v>
      </c>
      <c r="AH541" s="105" t="str">
        <f t="shared" si="316"/>
        <v>0</v>
      </c>
      <c r="AI541" s="106" t="str">
        <f t="shared" si="304"/>
        <v>0</v>
      </c>
      <c r="AJ541" s="99" t="str">
        <f t="shared" si="305"/>
        <v/>
      </c>
      <c r="AK541" s="1" t="str">
        <f t="shared" si="306"/>
        <v/>
      </c>
      <c r="AL541" s="1" t="str">
        <f t="shared" si="307"/>
        <v/>
      </c>
      <c r="AM541" s="1" t="str">
        <f t="shared" si="308"/>
        <v/>
      </c>
      <c r="AN541" s="164" t="str">
        <f t="shared" si="309"/>
        <v/>
      </c>
      <c r="AO541" s="337">
        <f t="shared" si="310"/>
        <v>0</v>
      </c>
      <c r="AP541" s="259"/>
      <c r="AQ541" s="273">
        <f t="shared" si="311"/>
        <v>0</v>
      </c>
      <c r="DF541" s="104">
        <f t="shared" si="287"/>
        <v>0</v>
      </c>
      <c r="DG541" s="39" t="str">
        <f t="shared" si="317"/>
        <v/>
      </c>
      <c r="DH541" s="39" t="str">
        <f t="shared" si="318"/>
        <v/>
      </c>
      <c r="DJ541" s="98">
        <f t="shared" si="286"/>
        <v>0</v>
      </c>
      <c r="DK541" s="93" t="e">
        <f>VLOOKUP(H541,'PORT PRODUCTIVITY 1'!$A$25:$G$81,2,FALSE)</f>
        <v>#N/A</v>
      </c>
      <c r="DL541" s="97" t="str">
        <f t="shared" si="293"/>
        <v/>
      </c>
      <c r="DM541" s="97" t="str">
        <f t="shared" si="294"/>
        <v/>
      </c>
      <c r="DN541" s="97" t="str">
        <f t="shared" si="295"/>
        <v/>
      </c>
      <c r="DO541" s="97" t="str">
        <f t="shared" si="296"/>
        <v/>
      </c>
      <c r="DP541" s="94" t="e">
        <f>VLOOKUP(H541,'PORT PRODUCTIVITY 1'!$A$25:$G$83,3,FALSE)</f>
        <v>#N/A</v>
      </c>
      <c r="DQ541" s="276" t="str">
        <f t="shared" si="297"/>
        <v/>
      </c>
      <c r="DR541" s="276" t="str">
        <f t="shared" si="298"/>
        <v/>
      </c>
      <c r="DS541" s="276" t="str">
        <f t="shared" si="299"/>
        <v/>
      </c>
      <c r="DT541" s="276" t="str">
        <f t="shared" si="300"/>
        <v/>
      </c>
      <c r="DU541" s="276" t="str">
        <f t="shared" si="301"/>
        <v/>
      </c>
      <c r="DV541" s="276" t="str">
        <f t="shared" si="302"/>
        <v/>
      </c>
      <c r="DW541" s="277" t="str">
        <f t="shared" si="288"/>
        <v/>
      </c>
      <c r="DX541" s="278" t="str">
        <f t="shared" si="289"/>
        <v>0</v>
      </c>
      <c r="DY541" s="279" t="str">
        <f t="shared" si="290"/>
        <v>0</v>
      </c>
      <c r="DZ541" s="280" t="str">
        <f t="shared" si="291"/>
        <v/>
      </c>
      <c r="EA541" s="335">
        <f t="shared" si="312"/>
        <v>0</v>
      </c>
      <c r="EB541" s="335">
        <f t="shared" si="313"/>
        <v>0</v>
      </c>
      <c r="EC541" s="335">
        <f t="shared" si="314"/>
        <v>0</v>
      </c>
    </row>
    <row r="542" spans="2:133" ht="27.75" customHeight="1" thickBot="1">
      <c r="B542" s="39"/>
      <c r="C542" s="146"/>
      <c r="D542" s="57"/>
      <c r="E542" s="43"/>
      <c r="F542" s="74"/>
      <c r="G542" s="147"/>
      <c r="H542" s="44"/>
      <c r="I542" s="283"/>
      <c r="J542" s="283"/>
      <c r="K542" s="37"/>
      <c r="L542" s="37"/>
      <c r="M542" s="37"/>
      <c r="N542" s="37"/>
      <c r="O542" s="22"/>
      <c r="P542" s="22"/>
      <c r="Q542" s="42"/>
      <c r="R542" s="39"/>
      <c r="S542" s="39"/>
      <c r="T542" s="39"/>
      <c r="U542" s="321"/>
      <c r="V542" s="330"/>
      <c r="W542" s="317" t="str">
        <f t="shared" si="303"/>
        <v>0</v>
      </c>
      <c r="X542" s="101"/>
      <c r="Y542" s="40"/>
      <c r="Z542" s="41"/>
      <c r="AA542" s="40"/>
      <c r="AB542" s="40"/>
      <c r="AC542" s="40"/>
      <c r="AD542" s="40" t="str">
        <f t="shared" si="285"/>
        <v/>
      </c>
      <c r="AE542" s="186"/>
      <c r="AF542" s="106" t="str">
        <f t="shared" si="292"/>
        <v>0</v>
      </c>
      <c r="AG542" s="99">
        <f t="shared" si="315"/>
        <v>0</v>
      </c>
      <c r="AH542" s="105" t="str">
        <f t="shared" si="316"/>
        <v>0</v>
      </c>
      <c r="AI542" s="106" t="str">
        <f t="shared" si="304"/>
        <v>0</v>
      </c>
      <c r="AJ542" s="99" t="str">
        <f t="shared" si="305"/>
        <v/>
      </c>
      <c r="AK542" s="1" t="str">
        <f t="shared" si="306"/>
        <v/>
      </c>
      <c r="AL542" s="1" t="str">
        <f t="shared" si="307"/>
        <v/>
      </c>
      <c r="AM542" s="1" t="str">
        <f t="shared" si="308"/>
        <v/>
      </c>
      <c r="AN542" s="164" t="str">
        <f t="shared" si="309"/>
        <v/>
      </c>
      <c r="AO542" s="337">
        <f t="shared" si="310"/>
        <v>0</v>
      </c>
      <c r="AP542" s="259"/>
      <c r="AQ542" s="273">
        <f t="shared" si="311"/>
        <v>0</v>
      </c>
      <c r="DF542" s="104">
        <f t="shared" si="287"/>
        <v>0</v>
      </c>
      <c r="DG542" s="39" t="str">
        <f t="shared" si="317"/>
        <v/>
      </c>
      <c r="DH542" s="39" t="str">
        <f t="shared" si="318"/>
        <v/>
      </c>
      <c r="DJ542" s="98">
        <f t="shared" si="286"/>
        <v>0</v>
      </c>
      <c r="DK542" s="93" t="e">
        <f>VLOOKUP(H542,'PORT PRODUCTIVITY 1'!$A$25:$G$81,2,FALSE)</f>
        <v>#N/A</v>
      </c>
      <c r="DL542" s="97" t="str">
        <f t="shared" si="293"/>
        <v/>
      </c>
      <c r="DM542" s="97" t="str">
        <f t="shared" si="294"/>
        <v/>
      </c>
      <c r="DN542" s="97" t="str">
        <f t="shared" si="295"/>
        <v/>
      </c>
      <c r="DO542" s="97" t="str">
        <f t="shared" si="296"/>
        <v/>
      </c>
      <c r="DP542" s="94" t="e">
        <f>VLOOKUP(H542,'PORT PRODUCTIVITY 1'!$A$25:$G$83,3,FALSE)</f>
        <v>#N/A</v>
      </c>
      <c r="DQ542" s="276" t="str">
        <f t="shared" si="297"/>
        <v/>
      </c>
      <c r="DR542" s="276" t="str">
        <f t="shared" si="298"/>
        <v/>
      </c>
      <c r="DS542" s="276" t="str">
        <f t="shared" si="299"/>
        <v/>
      </c>
      <c r="DT542" s="276" t="str">
        <f t="shared" si="300"/>
        <v/>
      </c>
      <c r="DU542" s="276" t="str">
        <f t="shared" si="301"/>
        <v/>
      </c>
      <c r="DV542" s="276" t="str">
        <f t="shared" si="302"/>
        <v/>
      </c>
      <c r="DW542" s="277" t="str">
        <f t="shared" si="288"/>
        <v/>
      </c>
      <c r="DX542" s="278" t="str">
        <f t="shared" si="289"/>
        <v>0</v>
      </c>
      <c r="DY542" s="279" t="str">
        <f t="shared" si="290"/>
        <v>0</v>
      </c>
      <c r="DZ542" s="280" t="str">
        <f t="shared" si="291"/>
        <v/>
      </c>
      <c r="EA542" s="335">
        <f t="shared" si="312"/>
        <v>0</v>
      </c>
      <c r="EB542" s="335">
        <f t="shared" si="313"/>
        <v>0</v>
      </c>
      <c r="EC542" s="335">
        <f t="shared" si="314"/>
        <v>0</v>
      </c>
    </row>
    <row r="543" spans="2:133" ht="27.75" customHeight="1" thickBot="1">
      <c r="B543" s="39"/>
      <c r="C543" s="146"/>
      <c r="D543" s="57"/>
      <c r="E543" s="43"/>
      <c r="F543" s="74"/>
      <c r="G543" s="147"/>
      <c r="H543" s="44"/>
      <c r="I543" s="283"/>
      <c r="J543" s="283"/>
      <c r="K543" s="37"/>
      <c r="L543" s="37"/>
      <c r="M543" s="37"/>
      <c r="N543" s="37"/>
      <c r="O543" s="22"/>
      <c r="P543" s="22"/>
      <c r="Q543" s="42"/>
      <c r="R543" s="39"/>
      <c r="S543" s="39"/>
      <c r="T543" s="39"/>
      <c r="U543" s="321"/>
      <c r="V543" s="330"/>
      <c r="W543" s="317" t="str">
        <f t="shared" si="303"/>
        <v>0</v>
      </c>
      <c r="X543" s="101"/>
      <c r="Y543" s="40"/>
      <c r="Z543" s="41"/>
      <c r="AA543" s="40"/>
      <c r="AB543" s="40"/>
      <c r="AC543" s="40"/>
      <c r="AD543" s="40" t="str">
        <f t="shared" si="285"/>
        <v/>
      </c>
      <c r="AE543" s="186"/>
      <c r="AF543" s="106" t="str">
        <f t="shared" si="292"/>
        <v>0</v>
      </c>
      <c r="AG543" s="99">
        <f t="shared" si="315"/>
        <v>0</v>
      </c>
      <c r="AH543" s="105" t="str">
        <f t="shared" si="316"/>
        <v>0</v>
      </c>
      <c r="AI543" s="106" t="str">
        <f t="shared" si="304"/>
        <v>0</v>
      </c>
      <c r="AJ543" s="99" t="str">
        <f t="shared" si="305"/>
        <v/>
      </c>
      <c r="AK543" s="1" t="str">
        <f t="shared" si="306"/>
        <v/>
      </c>
      <c r="AL543" s="1" t="str">
        <f t="shared" si="307"/>
        <v/>
      </c>
      <c r="AM543" s="1" t="str">
        <f t="shared" si="308"/>
        <v/>
      </c>
      <c r="AN543" s="164" t="str">
        <f t="shared" si="309"/>
        <v/>
      </c>
      <c r="AO543" s="337">
        <f t="shared" si="310"/>
        <v>0</v>
      </c>
      <c r="AP543" s="259"/>
      <c r="AQ543" s="273">
        <f t="shared" si="311"/>
        <v>0</v>
      </c>
      <c r="DF543" s="104">
        <f t="shared" si="287"/>
        <v>0</v>
      </c>
      <c r="DG543" s="39" t="str">
        <f t="shared" si="317"/>
        <v/>
      </c>
      <c r="DH543" s="39" t="str">
        <f t="shared" si="318"/>
        <v/>
      </c>
      <c r="DJ543" s="98">
        <f t="shared" si="286"/>
        <v>0</v>
      </c>
      <c r="DK543" s="93" t="e">
        <f>VLOOKUP(H543,'PORT PRODUCTIVITY 1'!$A$25:$G$81,2,FALSE)</f>
        <v>#N/A</v>
      </c>
      <c r="DL543" s="97" t="str">
        <f t="shared" si="293"/>
        <v/>
      </c>
      <c r="DM543" s="97" t="str">
        <f t="shared" si="294"/>
        <v/>
      </c>
      <c r="DN543" s="97" t="str">
        <f t="shared" si="295"/>
        <v/>
      </c>
      <c r="DO543" s="97" t="str">
        <f t="shared" si="296"/>
        <v/>
      </c>
      <c r="DP543" s="94" t="e">
        <f>VLOOKUP(H543,'PORT PRODUCTIVITY 1'!$A$25:$G$83,3,FALSE)</f>
        <v>#N/A</v>
      </c>
      <c r="DQ543" s="276" t="str">
        <f t="shared" si="297"/>
        <v/>
      </c>
      <c r="DR543" s="276" t="str">
        <f t="shared" si="298"/>
        <v/>
      </c>
      <c r="DS543" s="276" t="str">
        <f t="shared" si="299"/>
        <v/>
      </c>
      <c r="DT543" s="276" t="str">
        <f t="shared" si="300"/>
        <v/>
      </c>
      <c r="DU543" s="276" t="str">
        <f t="shared" si="301"/>
        <v/>
      </c>
      <c r="DV543" s="276" t="str">
        <f t="shared" si="302"/>
        <v/>
      </c>
      <c r="DW543" s="277" t="str">
        <f t="shared" si="288"/>
        <v/>
      </c>
      <c r="DX543" s="278" t="str">
        <f t="shared" si="289"/>
        <v>0</v>
      </c>
      <c r="DY543" s="279" t="str">
        <f t="shared" si="290"/>
        <v>0</v>
      </c>
      <c r="DZ543" s="280" t="str">
        <f t="shared" si="291"/>
        <v/>
      </c>
      <c r="EA543" s="335">
        <f t="shared" si="312"/>
        <v>0</v>
      </c>
      <c r="EB543" s="335">
        <f t="shared" si="313"/>
        <v>0</v>
      </c>
      <c r="EC543" s="335">
        <f t="shared" si="314"/>
        <v>0</v>
      </c>
    </row>
    <row r="544" spans="2:133" ht="27.75" customHeight="1" thickBot="1">
      <c r="B544" s="39"/>
      <c r="C544" s="146"/>
      <c r="D544" s="57"/>
      <c r="E544" s="43"/>
      <c r="F544" s="74"/>
      <c r="G544" s="147"/>
      <c r="H544" s="44"/>
      <c r="I544" s="283"/>
      <c r="J544" s="283"/>
      <c r="K544" s="37"/>
      <c r="L544" s="37"/>
      <c r="M544" s="37"/>
      <c r="N544" s="37"/>
      <c r="O544" s="22"/>
      <c r="P544" s="22"/>
      <c r="Q544" s="42"/>
      <c r="R544" s="39"/>
      <c r="S544" s="39"/>
      <c r="T544" s="39"/>
      <c r="U544" s="321"/>
      <c r="V544" s="330"/>
      <c r="W544" s="317" t="str">
        <f t="shared" si="303"/>
        <v>0</v>
      </c>
      <c r="X544" s="101"/>
      <c r="Y544" s="40"/>
      <c r="Z544" s="41"/>
      <c r="AA544" s="40"/>
      <c r="AB544" s="40"/>
      <c r="AC544" s="40"/>
      <c r="AD544" s="40" t="str">
        <f t="shared" si="285"/>
        <v/>
      </c>
      <c r="AE544" s="186"/>
      <c r="AF544" s="106" t="str">
        <f t="shared" si="292"/>
        <v>0</v>
      </c>
      <c r="AG544" s="99">
        <f t="shared" si="315"/>
        <v>0</v>
      </c>
      <c r="AH544" s="105" t="str">
        <f t="shared" si="316"/>
        <v>0</v>
      </c>
      <c r="AI544" s="106" t="str">
        <f t="shared" si="304"/>
        <v>0</v>
      </c>
      <c r="AJ544" s="99" t="str">
        <f t="shared" si="305"/>
        <v/>
      </c>
      <c r="AK544" s="1" t="str">
        <f t="shared" si="306"/>
        <v/>
      </c>
      <c r="AL544" s="1" t="str">
        <f t="shared" si="307"/>
        <v/>
      </c>
      <c r="AM544" s="1" t="str">
        <f t="shared" si="308"/>
        <v/>
      </c>
      <c r="AN544" s="164" t="str">
        <f t="shared" si="309"/>
        <v/>
      </c>
      <c r="AO544" s="337">
        <f t="shared" si="310"/>
        <v>0</v>
      </c>
      <c r="AP544" s="259"/>
      <c r="AQ544" s="273">
        <f t="shared" si="311"/>
        <v>0</v>
      </c>
      <c r="DF544" s="104">
        <f t="shared" si="287"/>
        <v>0</v>
      </c>
      <c r="DG544" s="39" t="str">
        <f t="shared" si="317"/>
        <v/>
      </c>
      <c r="DH544" s="39" t="str">
        <f t="shared" si="318"/>
        <v/>
      </c>
      <c r="DJ544" s="98">
        <f t="shared" si="286"/>
        <v>0</v>
      </c>
      <c r="DK544" s="93" t="e">
        <f>VLOOKUP(H544,'PORT PRODUCTIVITY 1'!$A$25:$G$81,2,FALSE)</f>
        <v>#N/A</v>
      </c>
      <c r="DL544" s="97" t="str">
        <f t="shared" si="293"/>
        <v/>
      </c>
      <c r="DM544" s="97" t="str">
        <f t="shared" si="294"/>
        <v/>
      </c>
      <c r="DN544" s="97" t="str">
        <f t="shared" si="295"/>
        <v/>
      </c>
      <c r="DO544" s="97" t="str">
        <f t="shared" si="296"/>
        <v/>
      </c>
      <c r="DP544" s="94" t="e">
        <f>VLOOKUP(H544,'PORT PRODUCTIVITY 1'!$A$25:$G$83,3,FALSE)</f>
        <v>#N/A</v>
      </c>
      <c r="DQ544" s="276" t="str">
        <f t="shared" si="297"/>
        <v/>
      </c>
      <c r="DR544" s="276" t="str">
        <f t="shared" si="298"/>
        <v/>
      </c>
      <c r="DS544" s="276" t="str">
        <f t="shared" si="299"/>
        <v/>
      </c>
      <c r="DT544" s="276" t="str">
        <f t="shared" si="300"/>
        <v/>
      </c>
      <c r="DU544" s="276" t="str">
        <f t="shared" si="301"/>
        <v/>
      </c>
      <c r="DV544" s="276" t="str">
        <f t="shared" si="302"/>
        <v/>
      </c>
      <c r="DW544" s="277" t="str">
        <f t="shared" si="288"/>
        <v/>
      </c>
      <c r="DX544" s="278" t="str">
        <f t="shared" si="289"/>
        <v>0</v>
      </c>
      <c r="DY544" s="279" t="str">
        <f t="shared" si="290"/>
        <v>0</v>
      </c>
      <c r="DZ544" s="280" t="str">
        <f t="shared" si="291"/>
        <v/>
      </c>
      <c r="EA544" s="335">
        <f t="shared" si="312"/>
        <v>0</v>
      </c>
      <c r="EB544" s="335">
        <f t="shared" si="313"/>
        <v>0</v>
      </c>
      <c r="EC544" s="335">
        <f t="shared" si="314"/>
        <v>0</v>
      </c>
    </row>
    <row r="545" spans="2:133" ht="27.75" customHeight="1" thickBot="1">
      <c r="B545" s="39"/>
      <c r="C545" s="146"/>
      <c r="D545" s="57"/>
      <c r="E545" s="43"/>
      <c r="F545" s="74"/>
      <c r="G545" s="147"/>
      <c r="H545" s="44"/>
      <c r="I545" s="283"/>
      <c r="J545" s="283"/>
      <c r="K545" s="37"/>
      <c r="L545" s="37"/>
      <c r="M545" s="37"/>
      <c r="N545" s="37"/>
      <c r="O545" s="22"/>
      <c r="P545" s="22"/>
      <c r="Q545" s="42"/>
      <c r="R545" s="39"/>
      <c r="S545" s="39"/>
      <c r="T545" s="39"/>
      <c r="U545" s="321"/>
      <c r="V545" s="330"/>
      <c r="W545" s="317" t="str">
        <f t="shared" si="303"/>
        <v>0</v>
      </c>
      <c r="X545" s="101"/>
      <c r="Y545" s="40"/>
      <c r="Z545" s="41"/>
      <c r="AA545" s="40"/>
      <c r="AB545" s="40"/>
      <c r="AC545" s="40"/>
      <c r="AD545" s="40" t="str">
        <f t="shared" si="285"/>
        <v/>
      </c>
      <c r="AE545" s="186"/>
      <c r="AF545" s="106" t="str">
        <f t="shared" si="292"/>
        <v>0</v>
      </c>
      <c r="AG545" s="99">
        <f t="shared" si="315"/>
        <v>0</v>
      </c>
      <c r="AH545" s="105" t="str">
        <f t="shared" si="316"/>
        <v>0</v>
      </c>
      <c r="AI545" s="106" t="str">
        <f t="shared" si="304"/>
        <v>0</v>
      </c>
      <c r="AJ545" s="99" t="str">
        <f t="shared" si="305"/>
        <v/>
      </c>
      <c r="AK545" s="1" t="str">
        <f t="shared" si="306"/>
        <v/>
      </c>
      <c r="AL545" s="1" t="str">
        <f t="shared" si="307"/>
        <v/>
      </c>
      <c r="AM545" s="1" t="str">
        <f t="shared" si="308"/>
        <v/>
      </c>
      <c r="AN545" s="164" t="str">
        <f t="shared" si="309"/>
        <v/>
      </c>
      <c r="AO545" s="337">
        <f t="shared" si="310"/>
        <v>0</v>
      </c>
      <c r="AP545" s="259"/>
      <c r="AQ545" s="273">
        <f t="shared" si="311"/>
        <v>0</v>
      </c>
      <c r="DF545" s="104">
        <f t="shared" si="287"/>
        <v>0</v>
      </c>
      <c r="DG545" s="39" t="str">
        <f t="shared" si="317"/>
        <v/>
      </c>
      <c r="DH545" s="39" t="str">
        <f t="shared" si="318"/>
        <v/>
      </c>
      <c r="DJ545" s="98">
        <f t="shared" si="286"/>
        <v>0</v>
      </c>
      <c r="DK545" s="93" t="e">
        <f>VLOOKUP(H545,'PORT PRODUCTIVITY 1'!$A$25:$G$81,2,FALSE)</f>
        <v>#N/A</v>
      </c>
      <c r="DL545" s="97" t="str">
        <f t="shared" si="293"/>
        <v/>
      </c>
      <c r="DM545" s="97" t="str">
        <f t="shared" si="294"/>
        <v/>
      </c>
      <c r="DN545" s="97" t="str">
        <f t="shared" si="295"/>
        <v/>
      </c>
      <c r="DO545" s="97" t="str">
        <f t="shared" si="296"/>
        <v/>
      </c>
      <c r="DP545" s="94" t="e">
        <f>VLOOKUP(H545,'PORT PRODUCTIVITY 1'!$A$25:$G$83,3,FALSE)</f>
        <v>#N/A</v>
      </c>
      <c r="DQ545" s="276" t="str">
        <f t="shared" si="297"/>
        <v/>
      </c>
      <c r="DR545" s="276" t="str">
        <f t="shared" si="298"/>
        <v/>
      </c>
      <c r="DS545" s="276" t="str">
        <f t="shared" si="299"/>
        <v/>
      </c>
      <c r="DT545" s="276" t="str">
        <f t="shared" si="300"/>
        <v/>
      </c>
      <c r="DU545" s="276" t="str">
        <f t="shared" si="301"/>
        <v/>
      </c>
      <c r="DV545" s="276" t="str">
        <f t="shared" si="302"/>
        <v/>
      </c>
      <c r="DW545" s="277" t="str">
        <f t="shared" si="288"/>
        <v/>
      </c>
      <c r="DX545" s="278" t="str">
        <f t="shared" si="289"/>
        <v>0</v>
      </c>
      <c r="DY545" s="279" t="str">
        <f t="shared" si="290"/>
        <v>0</v>
      </c>
      <c r="DZ545" s="280" t="str">
        <f t="shared" si="291"/>
        <v/>
      </c>
      <c r="EA545" s="335">
        <f t="shared" si="312"/>
        <v>0</v>
      </c>
      <c r="EB545" s="335">
        <f t="shared" si="313"/>
        <v>0</v>
      </c>
      <c r="EC545" s="335">
        <f t="shared" si="314"/>
        <v>0</v>
      </c>
    </row>
    <row r="546" spans="2:133" ht="27.75" customHeight="1" thickBot="1">
      <c r="B546" s="39"/>
      <c r="C546" s="146"/>
      <c r="D546" s="57"/>
      <c r="E546" s="43"/>
      <c r="F546" s="74"/>
      <c r="G546" s="147"/>
      <c r="H546" s="44"/>
      <c r="I546" s="283"/>
      <c r="J546" s="283"/>
      <c r="K546" s="37"/>
      <c r="L546" s="37"/>
      <c r="M546" s="37"/>
      <c r="N546" s="37"/>
      <c r="O546" s="22"/>
      <c r="P546" s="22"/>
      <c r="Q546" s="42"/>
      <c r="R546" s="39"/>
      <c r="S546" s="39"/>
      <c r="T546" s="39"/>
      <c r="U546" s="321"/>
      <c r="V546" s="330"/>
      <c r="W546" s="317" t="str">
        <f t="shared" si="303"/>
        <v>0</v>
      </c>
      <c r="X546" s="101"/>
      <c r="Y546" s="40"/>
      <c r="Z546" s="41"/>
      <c r="AA546" s="40"/>
      <c r="AB546" s="40"/>
      <c r="AC546" s="40"/>
      <c r="AD546" s="40" t="str">
        <f t="shared" si="285"/>
        <v/>
      </c>
      <c r="AE546" s="186"/>
      <c r="AF546" s="106" t="str">
        <f t="shared" si="292"/>
        <v>0</v>
      </c>
      <c r="AG546" s="99">
        <f t="shared" si="315"/>
        <v>0</v>
      </c>
      <c r="AH546" s="105" t="str">
        <f t="shared" si="316"/>
        <v>0</v>
      </c>
      <c r="AI546" s="106" t="str">
        <f t="shared" si="304"/>
        <v>0</v>
      </c>
      <c r="AJ546" s="99" t="str">
        <f t="shared" si="305"/>
        <v/>
      </c>
      <c r="AK546" s="1" t="str">
        <f t="shared" si="306"/>
        <v/>
      </c>
      <c r="AL546" s="1" t="str">
        <f t="shared" si="307"/>
        <v/>
      </c>
      <c r="AM546" s="1" t="str">
        <f t="shared" si="308"/>
        <v/>
      </c>
      <c r="AN546" s="164" t="str">
        <f t="shared" si="309"/>
        <v/>
      </c>
      <c r="AO546" s="337">
        <f t="shared" si="310"/>
        <v>0</v>
      </c>
      <c r="AP546" s="259"/>
      <c r="AQ546" s="273">
        <f t="shared" si="311"/>
        <v>0</v>
      </c>
      <c r="DF546" s="104">
        <f t="shared" si="287"/>
        <v>0</v>
      </c>
      <c r="DG546" s="39" t="str">
        <f t="shared" si="317"/>
        <v/>
      </c>
      <c r="DH546" s="39" t="str">
        <f t="shared" si="318"/>
        <v/>
      </c>
      <c r="DJ546" s="98">
        <f t="shared" si="286"/>
        <v>0</v>
      </c>
      <c r="DK546" s="93" t="e">
        <f>VLOOKUP(H546,'PORT PRODUCTIVITY 1'!$A$25:$G$81,2,FALSE)</f>
        <v>#N/A</v>
      </c>
      <c r="DL546" s="97" t="str">
        <f t="shared" si="293"/>
        <v/>
      </c>
      <c r="DM546" s="97" t="str">
        <f t="shared" si="294"/>
        <v/>
      </c>
      <c r="DN546" s="97" t="str">
        <f t="shared" si="295"/>
        <v/>
      </c>
      <c r="DO546" s="97" t="str">
        <f t="shared" si="296"/>
        <v/>
      </c>
      <c r="DP546" s="94" t="e">
        <f>VLOOKUP(H546,'PORT PRODUCTIVITY 1'!$A$25:$G$83,3,FALSE)</f>
        <v>#N/A</v>
      </c>
      <c r="DQ546" s="276" t="str">
        <f t="shared" si="297"/>
        <v/>
      </c>
      <c r="DR546" s="276" t="str">
        <f t="shared" si="298"/>
        <v/>
      </c>
      <c r="DS546" s="276" t="str">
        <f t="shared" si="299"/>
        <v/>
      </c>
      <c r="DT546" s="276" t="str">
        <f t="shared" si="300"/>
        <v/>
      </c>
      <c r="DU546" s="276" t="str">
        <f t="shared" si="301"/>
        <v/>
      </c>
      <c r="DV546" s="276" t="str">
        <f t="shared" si="302"/>
        <v/>
      </c>
      <c r="DW546" s="277" t="str">
        <f t="shared" si="288"/>
        <v/>
      </c>
      <c r="DX546" s="278" t="str">
        <f t="shared" si="289"/>
        <v>0</v>
      </c>
      <c r="DY546" s="279" t="str">
        <f t="shared" si="290"/>
        <v>0</v>
      </c>
      <c r="DZ546" s="280" t="str">
        <f t="shared" si="291"/>
        <v/>
      </c>
      <c r="EA546" s="335">
        <f t="shared" si="312"/>
        <v>0</v>
      </c>
      <c r="EB546" s="335">
        <f t="shared" si="313"/>
        <v>0</v>
      </c>
      <c r="EC546" s="335">
        <f t="shared" si="314"/>
        <v>0</v>
      </c>
    </row>
    <row r="547" spans="2:133" ht="27.75" customHeight="1" thickBot="1">
      <c r="B547" s="39"/>
      <c r="C547" s="146"/>
      <c r="D547" s="57"/>
      <c r="E547" s="43"/>
      <c r="F547" s="74"/>
      <c r="G547" s="147"/>
      <c r="H547" s="44"/>
      <c r="I547" s="283"/>
      <c r="J547" s="283"/>
      <c r="K547" s="37"/>
      <c r="L547" s="37"/>
      <c r="M547" s="37"/>
      <c r="N547" s="37"/>
      <c r="O547" s="22"/>
      <c r="P547" s="22"/>
      <c r="Q547" s="42"/>
      <c r="R547" s="39"/>
      <c r="S547" s="39"/>
      <c r="T547" s="39"/>
      <c r="U547" s="321"/>
      <c r="V547" s="330"/>
      <c r="W547" s="317" t="str">
        <f t="shared" si="303"/>
        <v>0</v>
      </c>
      <c r="X547" s="101"/>
      <c r="Y547" s="40"/>
      <c r="Z547" s="41"/>
      <c r="AA547" s="40"/>
      <c r="AB547" s="40"/>
      <c r="AC547" s="40"/>
      <c r="AD547" s="40" t="str">
        <f t="shared" si="285"/>
        <v/>
      </c>
      <c r="AE547" s="186"/>
      <c r="AF547" s="106" t="str">
        <f t="shared" si="292"/>
        <v>0</v>
      </c>
      <c r="AG547" s="99">
        <f t="shared" si="315"/>
        <v>0</v>
      </c>
      <c r="AH547" s="105" t="str">
        <f t="shared" si="316"/>
        <v>0</v>
      </c>
      <c r="AI547" s="106" t="str">
        <f t="shared" si="304"/>
        <v>0</v>
      </c>
      <c r="AJ547" s="99" t="str">
        <f t="shared" si="305"/>
        <v/>
      </c>
      <c r="AK547" s="1" t="str">
        <f t="shared" si="306"/>
        <v/>
      </c>
      <c r="AL547" s="1" t="str">
        <f t="shared" si="307"/>
        <v/>
      </c>
      <c r="AM547" s="1" t="str">
        <f t="shared" si="308"/>
        <v/>
      </c>
      <c r="AN547" s="164" t="str">
        <f t="shared" si="309"/>
        <v/>
      </c>
      <c r="AO547" s="337">
        <f t="shared" si="310"/>
        <v>0</v>
      </c>
      <c r="AP547" s="259"/>
      <c r="AQ547" s="273">
        <f t="shared" si="311"/>
        <v>0</v>
      </c>
      <c r="DF547" s="104">
        <f t="shared" si="287"/>
        <v>0</v>
      </c>
      <c r="DG547" s="39" t="str">
        <f t="shared" si="317"/>
        <v/>
      </c>
      <c r="DH547" s="39" t="str">
        <f t="shared" si="318"/>
        <v/>
      </c>
      <c r="DJ547" s="98">
        <f t="shared" si="286"/>
        <v>0</v>
      </c>
      <c r="DK547" s="93" t="e">
        <f>VLOOKUP(H547,'PORT PRODUCTIVITY 1'!$A$25:$G$81,2,FALSE)</f>
        <v>#N/A</v>
      </c>
      <c r="DL547" s="97" t="str">
        <f t="shared" si="293"/>
        <v/>
      </c>
      <c r="DM547" s="97" t="str">
        <f t="shared" si="294"/>
        <v/>
      </c>
      <c r="DN547" s="97" t="str">
        <f t="shared" si="295"/>
        <v/>
      </c>
      <c r="DO547" s="97" t="str">
        <f t="shared" si="296"/>
        <v/>
      </c>
      <c r="DP547" s="94" t="e">
        <f>VLOOKUP(H547,'PORT PRODUCTIVITY 1'!$A$25:$G$83,3,FALSE)</f>
        <v>#N/A</v>
      </c>
      <c r="DQ547" s="276" t="str">
        <f t="shared" si="297"/>
        <v/>
      </c>
      <c r="DR547" s="276" t="str">
        <f t="shared" si="298"/>
        <v/>
      </c>
      <c r="DS547" s="276" t="str">
        <f t="shared" si="299"/>
        <v/>
      </c>
      <c r="DT547" s="276" t="str">
        <f t="shared" si="300"/>
        <v/>
      </c>
      <c r="DU547" s="276" t="str">
        <f t="shared" si="301"/>
        <v/>
      </c>
      <c r="DV547" s="276" t="str">
        <f t="shared" si="302"/>
        <v/>
      </c>
      <c r="DW547" s="277" t="str">
        <f t="shared" si="288"/>
        <v/>
      </c>
      <c r="DX547" s="278" t="str">
        <f t="shared" si="289"/>
        <v>0</v>
      </c>
      <c r="DY547" s="279" t="str">
        <f t="shared" si="290"/>
        <v>0</v>
      </c>
      <c r="DZ547" s="280" t="str">
        <f t="shared" si="291"/>
        <v/>
      </c>
      <c r="EA547" s="335">
        <f t="shared" si="312"/>
        <v>0</v>
      </c>
      <c r="EB547" s="335">
        <f t="shared" si="313"/>
        <v>0</v>
      </c>
      <c r="EC547" s="335">
        <f t="shared" si="314"/>
        <v>0</v>
      </c>
    </row>
    <row r="548" spans="2:133" ht="27.75" customHeight="1" thickBot="1">
      <c r="B548" s="39"/>
      <c r="C548" s="146"/>
      <c r="D548" s="57"/>
      <c r="E548" s="43"/>
      <c r="F548" s="74"/>
      <c r="G548" s="147"/>
      <c r="H548" s="44"/>
      <c r="I548" s="283"/>
      <c r="J548" s="283"/>
      <c r="K548" s="37"/>
      <c r="L548" s="37"/>
      <c r="M548" s="37"/>
      <c r="N548" s="37"/>
      <c r="O548" s="22"/>
      <c r="P548" s="22"/>
      <c r="Q548" s="42"/>
      <c r="R548" s="39"/>
      <c r="S548" s="39"/>
      <c r="T548" s="39"/>
      <c r="U548" s="321"/>
      <c r="V548" s="330"/>
      <c r="W548" s="317" t="str">
        <f t="shared" si="303"/>
        <v>0</v>
      </c>
      <c r="X548" s="101"/>
      <c r="Y548" s="40"/>
      <c r="Z548" s="41"/>
      <c r="AA548" s="40"/>
      <c r="AB548" s="40"/>
      <c r="AC548" s="40"/>
      <c r="AD548" s="40" t="str">
        <f t="shared" si="285"/>
        <v/>
      </c>
      <c r="AE548" s="186"/>
      <c r="AF548" s="106" t="str">
        <f t="shared" si="292"/>
        <v>0</v>
      </c>
      <c r="AG548" s="99">
        <f t="shared" si="315"/>
        <v>0</v>
      </c>
      <c r="AH548" s="105" t="str">
        <f t="shared" si="316"/>
        <v>0</v>
      </c>
      <c r="AI548" s="106" t="str">
        <f t="shared" si="304"/>
        <v>0</v>
      </c>
      <c r="AJ548" s="99" t="str">
        <f t="shared" si="305"/>
        <v/>
      </c>
      <c r="AK548" s="1" t="str">
        <f t="shared" si="306"/>
        <v/>
      </c>
      <c r="AL548" s="1" t="str">
        <f t="shared" si="307"/>
        <v/>
      </c>
      <c r="AM548" s="1" t="str">
        <f t="shared" si="308"/>
        <v/>
      </c>
      <c r="AN548" s="164" t="str">
        <f t="shared" si="309"/>
        <v/>
      </c>
      <c r="AO548" s="337">
        <f t="shared" si="310"/>
        <v>0</v>
      </c>
      <c r="AP548" s="259"/>
      <c r="AQ548" s="273">
        <f t="shared" si="311"/>
        <v>0</v>
      </c>
      <c r="DF548" s="104">
        <f t="shared" si="287"/>
        <v>0</v>
      </c>
      <c r="DG548" s="39" t="str">
        <f t="shared" si="317"/>
        <v/>
      </c>
      <c r="DH548" s="39" t="str">
        <f t="shared" si="318"/>
        <v/>
      </c>
      <c r="DJ548" s="98">
        <f t="shared" si="286"/>
        <v>0</v>
      </c>
      <c r="DK548" s="93" t="e">
        <f>VLOOKUP(H548,'PORT PRODUCTIVITY 1'!$A$25:$G$81,2,FALSE)</f>
        <v>#N/A</v>
      </c>
      <c r="DL548" s="97" t="str">
        <f t="shared" si="293"/>
        <v/>
      </c>
      <c r="DM548" s="97" t="str">
        <f t="shared" si="294"/>
        <v/>
      </c>
      <c r="DN548" s="97" t="str">
        <f t="shared" si="295"/>
        <v/>
      </c>
      <c r="DO548" s="97" t="str">
        <f t="shared" si="296"/>
        <v/>
      </c>
      <c r="DP548" s="94" t="e">
        <f>VLOOKUP(H548,'PORT PRODUCTIVITY 1'!$A$25:$G$83,3,FALSE)</f>
        <v>#N/A</v>
      </c>
      <c r="DQ548" s="276" t="str">
        <f t="shared" si="297"/>
        <v/>
      </c>
      <c r="DR548" s="276" t="str">
        <f t="shared" si="298"/>
        <v/>
      </c>
      <c r="DS548" s="276" t="str">
        <f t="shared" si="299"/>
        <v/>
      </c>
      <c r="DT548" s="276" t="str">
        <f t="shared" si="300"/>
        <v/>
      </c>
      <c r="DU548" s="276" t="str">
        <f t="shared" si="301"/>
        <v/>
      </c>
      <c r="DV548" s="276" t="str">
        <f t="shared" si="302"/>
        <v/>
      </c>
      <c r="DW548" s="277" t="str">
        <f t="shared" si="288"/>
        <v/>
      </c>
      <c r="DX548" s="278" t="str">
        <f t="shared" si="289"/>
        <v>0</v>
      </c>
      <c r="DY548" s="279" t="str">
        <f t="shared" si="290"/>
        <v>0</v>
      </c>
      <c r="DZ548" s="280" t="str">
        <f t="shared" si="291"/>
        <v/>
      </c>
      <c r="EA548" s="335">
        <f t="shared" si="312"/>
        <v>0</v>
      </c>
      <c r="EB548" s="335">
        <f t="shared" si="313"/>
        <v>0</v>
      </c>
      <c r="EC548" s="335">
        <f t="shared" si="314"/>
        <v>0</v>
      </c>
    </row>
    <row r="549" spans="2:133" ht="27.75" customHeight="1" thickBot="1">
      <c r="B549" s="39"/>
      <c r="C549" s="146"/>
      <c r="D549" s="57"/>
      <c r="E549" s="43"/>
      <c r="F549" s="74"/>
      <c r="G549" s="147"/>
      <c r="H549" s="44"/>
      <c r="I549" s="283"/>
      <c r="J549" s="283"/>
      <c r="K549" s="37"/>
      <c r="L549" s="37"/>
      <c r="M549" s="37"/>
      <c r="N549" s="37"/>
      <c r="O549" s="22"/>
      <c r="P549" s="22"/>
      <c r="Q549" s="42"/>
      <c r="R549" s="39"/>
      <c r="S549" s="39"/>
      <c r="T549" s="39"/>
      <c r="U549" s="321"/>
      <c r="V549" s="330"/>
      <c r="W549" s="317" t="str">
        <f t="shared" si="303"/>
        <v>0</v>
      </c>
      <c r="X549" s="101"/>
      <c r="Y549" s="40"/>
      <c r="Z549" s="41"/>
      <c r="AA549" s="40"/>
      <c r="AB549" s="40"/>
      <c r="AC549" s="40"/>
      <c r="AD549" s="40" t="str">
        <f t="shared" si="285"/>
        <v/>
      </c>
      <c r="AE549" s="186"/>
      <c r="AF549" s="106" t="str">
        <f t="shared" si="292"/>
        <v>0</v>
      </c>
      <c r="AG549" s="99">
        <f t="shared" si="315"/>
        <v>0</v>
      </c>
      <c r="AH549" s="105" t="str">
        <f t="shared" si="316"/>
        <v>0</v>
      </c>
      <c r="AI549" s="106" t="str">
        <f t="shared" si="304"/>
        <v>0</v>
      </c>
      <c r="AJ549" s="99" t="str">
        <f t="shared" si="305"/>
        <v/>
      </c>
      <c r="AK549" s="1" t="str">
        <f t="shared" si="306"/>
        <v/>
      </c>
      <c r="AL549" s="1" t="str">
        <f t="shared" si="307"/>
        <v/>
      </c>
      <c r="AM549" s="1" t="str">
        <f t="shared" si="308"/>
        <v/>
      </c>
      <c r="AN549" s="164" t="str">
        <f t="shared" si="309"/>
        <v/>
      </c>
      <c r="AO549" s="337">
        <f t="shared" si="310"/>
        <v>0</v>
      </c>
      <c r="AP549" s="259"/>
      <c r="AQ549" s="273">
        <f t="shared" si="311"/>
        <v>0</v>
      </c>
      <c r="DF549" s="104">
        <f t="shared" si="287"/>
        <v>0</v>
      </c>
      <c r="DG549" s="39" t="str">
        <f t="shared" si="317"/>
        <v/>
      </c>
      <c r="DH549" s="39" t="str">
        <f t="shared" si="318"/>
        <v/>
      </c>
      <c r="DJ549" s="98">
        <f t="shared" si="286"/>
        <v>0</v>
      </c>
      <c r="DK549" s="93" t="e">
        <f>VLOOKUP(H549,'PORT PRODUCTIVITY 1'!$A$25:$G$81,2,FALSE)</f>
        <v>#N/A</v>
      </c>
      <c r="DL549" s="97" t="str">
        <f t="shared" si="293"/>
        <v/>
      </c>
      <c r="DM549" s="97" t="str">
        <f t="shared" si="294"/>
        <v/>
      </c>
      <c r="DN549" s="97" t="str">
        <f t="shared" si="295"/>
        <v/>
      </c>
      <c r="DO549" s="97" t="str">
        <f t="shared" si="296"/>
        <v/>
      </c>
      <c r="DP549" s="94" t="e">
        <f>VLOOKUP(H549,'PORT PRODUCTIVITY 1'!$A$25:$G$83,3,FALSE)</f>
        <v>#N/A</v>
      </c>
      <c r="DQ549" s="276" t="str">
        <f t="shared" si="297"/>
        <v/>
      </c>
      <c r="DR549" s="276" t="str">
        <f t="shared" si="298"/>
        <v/>
      </c>
      <c r="DS549" s="276" t="str">
        <f t="shared" si="299"/>
        <v/>
      </c>
      <c r="DT549" s="276" t="str">
        <f t="shared" si="300"/>
        <v/>
      </c>
      <c r="DU549" s="276" t="str">
        <f t="shared" si="301"/>
        <v/>
      </c>
      <c r="DV549" s="276" t="str">
        <f t="shared" si="302"/>
        <v/>
      </c>
      <c r="DW549" s="277" t="str">
        <f t="shared" si="288"/>
        <v/>
      </c>
      <c r="DX549" s="278" t="str">
        <f t="shared" si="289"/>
        <v>0</v>
      </c>
      <c r="DY549" s="279" t="str">
        <f t="shared" si="290"/>
        <v>0</v>
      </c>
      <c r="DZ549" s="280" t="str">
        <f t="shared" si="291"/>
        <v/>
      </c>
      <c r="EA549" s="335">
        <f t="shared" si="312"/>
        <v>0</v>
      </c>
      <c r="EB549" s="335">
        <f t="shared" si="313"/>
        <v>0</v>
      </c>
      <c r="EC549" s="335">
        <f t="shared" si="314"/>
        <v>0</v>
      </c>
    </row>
    <row r="550" spans="2:133" ht="27.75" customHeight="1" thickBot="1">
      <c r="B550" s="39"/>
      <c r="C550" s="146"/>
      <c r="D550" s="57"/>
      <c r="E550" s="43"/>
      <c r="F550" s="74"/>
      <c r="G550" s="147"/>
      <c r="H550" s="44"/>
      <c r="I550" s="283"/>
      <c r="J550" s="283"/>
      <c r="K550" s="37"/>
      <c r="L550" s="37"/>
      <c r="M550" s="37"/>
      <c r="N550" s="37"/>
      <c r="O550" s="22"/>
      <c r="P550" s="22"/>
      <c r="Q550" s="42"/>
      <c r="R550" s="39"/>
      <c r="S550" s="39"/>
      <c r="T550" s="39"/>
      <c r="U550" s="321"/>
      <c r="V550" s="330"/>
      <c r="W550" s="317" t="str">
        <f t="shared" si="303"/>
        <v>0</v>
      </c>
      <c r="X550" s="101"/>
      <c r="Y550" s="40"/>
      <c r="Z550" s="41"/>
      <c r="AA550" s="40"/>
      <c r="AB550" s="40"/>
      <c r="AC550" s="40"/>
      <c r="AD550" s="40" t="str">
        <f t="shared" si="285"/>
        <v/>
      </c>
      <c r="AE550" s="186"/>
      <c r="AF550" s="106" t="str">
        <f t="shared" si="292"/>
        <v>0</v>
      </c>
      <c r="AG550" s="99">
        <f t="shared" si="315"/>
        <v>0</v>
      </c>
      <c r="AH550" s="105" t="str">
        <f t="shared" si="316"/>
        <v>0</v>
      </c>
      <c r="AI550" s="106" t="str">
        <f t="shared" si="304"/>
        <v>0</v>
      </c>
      <c r="AJ550" s="99" t="str">
        <f t="shared" si="305"/>
        <v/>
      </c>
      <c r="AK550" s="1" t="str">
        <f t="shared" si="306"/>
        <v/>
      </c>
      <c r="AL550" s="1" t="str">
        <f t="shared" si="307"/>
        <v/>
      </c>
      <c r="AM550" s="1" t="str">
        <f t="shared" si="308"/>
        <v/>
      </c>
      <c r="AN550" s="164" t="str">
        <f t="shared" si="309"/>
        <v/>
      </c>
      <c r="AO550" s="337">
        <f t="shared" si="310"/>
        <v>0</v>
      </c>
      <c r="AP550" s="259"/>
      <c r="AQ550" s="273">
        <f t="shared" si="311"/>
        <v>0</v>
      </c>
      <c r="DF550" s="104">
        <f t="shared" si="287"/>
        <v>0</v>
      </c>
      <c r="DG550" s="39" t="str">
        <f t="shared" si="317"/>
        <v/>
      </c>
      <c r="DH550" s="39" t="str">
        <f t="shared" si="318"/>
        <v/>
      </c>
      <c r="DJ550" s="98">
        <f t="shared" si="286"/>
        <v>0</v>
      </c>
      <c r="DK550" s="93" t="e">
        <f>VLOOKUP(H550,'PORT PRODUCTIVITY 1'!$A$25:$G$81,2,FALSE)</f>
        <v>#N/A</v>
      </c>
      <c r="DL550" s="97" t="str">
        <f t="shared" si="293"/>
        <v/>
      </c>
      <c r="DM550" s="97" t="str">
        <f t="shared" si="294"/>
        <v/>
      </c>
      <c r="DN550" s="97" t="str">
        <f t="shared" si="295"/>
        <v/>
      </c>
      <c r="DO550" s="97" t="str">
        <f t="shared" si="296"/>
        <v/>
      </c>
      <c r="DP550" s="94" t="e">
        <f>VLOOKUP(H550,'PORT PRODUCTIVITY 1'!$A$25:$G$83,3,FALSE)</f>
        <v>#N/A</v>
      </c>
      <c r="DQ550" s="276" t="str">
        <f t="shared" si="297"/>
        <v/>
      </c>
      <c r="DR550" s="276" t="str">
        <f t="shared" si="298"/>
        <v/>
      </c>
      <c r="DS550" s="276" t="str">
        <f t="shared" si="299"/>
        <v/>
      </c>
      <c r="DT550" s="276" t="str">
        <f t="shared" si="300"/>
        <v/>
      </c>
      <c r="DU550" s="276" t="str">
        <f t="shared" si="301"/>
        <v/>
      </c>
      <c r="DV550" s="276" t="str">
        <f t="shared" si="302"/>
        <v/>
      </c>
      <c r="DW550" s="277" t="str">
        <f t="shared" si="288"/>
        <v/>
      </c>
      <c r="DX550" s="278" t="str">
        <f t="shared" si="289"/>
        <v>0</v>
      </c>
      <c r="DY550" s="279" t="str">
        <f t="shared" si="290"/>
        <v>0</v>
      </c>
      <c r="DZ550" s="280" t="str">
        <f t="shared" si="291"/>
        <v/>
      </c>
      <c r="EA550" s="335">
        <f t="shared" si="312"/>
        <v>0</v>
      </c>
      <c r="EB550" s="335">
        <f t="shared" si="313"/>
        <v>0</v>
      </c>
      <c r="EC550" s="335">
        <f t="shared" si="314"/>
        <v>0</v>
      </c>
    </row>
    <row r="551" spans="2:133" ht="27.75" customHeight="1" thickBot="1">
      <c r="B551" s="39"/>
      <c r="C551" s="146"/>
      <c r="D551" s="57"/>
      <c r="E551" s="43"/>
      <c r="F551" s="74"/>
      <c r="G551" s="147"/>
      <c r="H551" s="44"/>
      <c r="I551" s="283"/>
      <c r="J551" s="283"/>
      <c r="K551" s="37"/>
      <c r="L551" s="37"/>
      <c r="M551" s="37"/>
      <c r="N551" s="37"/>
      <c r="O551" s="22"/>
      <c r="P551" s="22"/>
      <c r="Q551" s="42"/>
      <c r="R551" s="39"/>
      <c r="S551" s="39"/>
      <c r="T551" s="39"/>
      <c r="U551" s="321"/>
      <c r="V551" s="330"/>
      <c r="W551" s="317" t="str">
        <f t="shared" si="303"/>
        <v>0</v>
      </c>
      <c r="X551" s="101"/>
      <c r="Y551" s="40"/>
      <c r="Z551" s="41"/>
      <c r="AA551" s="40"/>
      <c r="AB551" s="40"/>
      <c r="AC551" s="40"/>
      <c r="AD551" s="40" t="str">
        <f t="shared" si="285"/>
        <v/>
      </c>
      <c r="AE551" s="186"/>
      <c r="AF551" s="106" t="str">
        <f t="shared" si="292"/>
        <v>0</v>
      </c>
      <c r="AG551" s="99">
        <f t="shared" si="315"/>
        <v>0</v>
      </c>
      <c r="AH551" s="105" t="str">
        <f t="shared" si="316"/>
        <v>0</v>
      </c>
      <c r="AI551" s="106" t="str">
        <f t="shared" si="304"/>
        <v>0</v>
      </c>
      <c r="AJ551" s="99" t="str">
        <f t="shared" si="305"/>
        <v/>
      </c>
      <c r="AK551" s="1" t="str">
        <f t="shared" si="306"/>
        <v/>
      </c>
      <c r="AL551" s="1" t="str">
        <f t="shared" si="307"/>
        <v/>
      </c>
      <c r="AM551" s="1" t="str">
        <f t="shared" si="308"/>
        <v/>
      </c>
      <c r="AN551" s="164" t="str">
        <f t="shared" si="309"/>
        <v/>
      </c>
      <c r="AO551" s="337">
        <f t="shared" si="310"/>
        <v>0</v>
      </c>
      <c r="AP551" s="259"/>
      <c r="AQ551" s="273">
        <f t="shared" si="311"/>
        <v>0</v>
      </c>
      <c r="DF551" s="104">
        <f t="shared" si="287"/>
        <v>0</v>
      </c>
      <c r="DG551" s="39" t="str">
        <f t="shared" si="317"/>
        <v/>
      </c>
      <c r="DH551" s="39" t="str">
        <f t="shared" si="318"/>
        <v/>
      </c>
      <c r="DJ551" s="98">
        <f t="shared" si="286"/>
        <v>0</v>
      </c>
      <c r="DK551" s="93" t="e">
        <f>VLOOKUP(H551,'PORT PRODUCTIVITY 1'!$A$25:$G$81,2,FALSE)</f>
        <v>#N/A</v>
      </c>
      <c r="DL551" s="97" t="str">
        <f t="shared" si="293"/>
        <v/>
      </c>
      <c r="DM551" s="97" t="str">
        <f t="shared" si="294"/>
        <v/>
      </c>
      <c r="DN551" s="97" t="str">
        <f t="shared" si="295"/>
        <v/>
      </c>
      <c r="DO551" s="97" t="str">
        <f t="shared" si="296"/>
        <v/>
      </c>
      <c r="DP551" s="94" t="e">
        <f>VLOOKUP(H551,'PORT PRODUCTIVITY 1'!$A$25:$G$83,3,FALSE)</f>
        <v>#N/A</v>
      </c>
      <c r="DQ551" s="276" t="str">
        <f t="shared" si="297"/>
        <v/>
      </c>
      <c r="DR551" s="276" t="str">
        <f t="shared" si="298"/>
        <v/>
      </c>
      <c r="DS551" s="276" t="str">
        <f t="shared" si="299"/>
        <v/>
      </c>
      <c r="DT551" s="276" t="str">
        <f t="shared" si="300"/>
        <v/>
      </c>
      <c r="DU551" s="276" t="str">
        <f t="shared" si="301"/>
        <v/>
      </c>
      <c r="DV551" s="276" t="str">
        <f t="shared" si="302"/>
        <v/>
      </c>
      <c r="DW551" s="277" t="str">
        <f t="shared" si="288"/>
        <v/>
      </c>
      <c r="DX551" s="278" t="str">
        <f t="shared" si="289"/>
        <v>0</v>
      </c>
      <c r="DY551" s="279" t="str">
        <f t="shared" si="290"/>
        <v>0</v>
      </c>
      <c r="DZ551" s="280" t="str">
        <f t="shared" si="291"/>
        <v/>
      </c>
      <c r="EA551" s="335">
        <f t="shared" si="312"/>
        <v>0</v>
      </c>
      <c r="EB551" s="335">
        <f t="shared" si="313"/>
        <v>0</v>
      </c>
      <c r="EC551" s="335">
        <f t="shared" si="314"/>
        <v>0</v>
      </c>
    </row>
    <row r="552" spans="2:133" ht="27.75" customHeight="1" thickBot="1">
      <c r="B552" s="39"/>
      <c r="C552" s="146"/>
      <c r="D552" s="57"/>
      <c r="E552" s="43"/>
      <c r="F552" s="74"/>
      <c r="G552" s="147"/>
      <c r="H552" s="44"/>
      <c r="I552" s="283"/>
      <c r="J552" s="283"/>
      <c r="K552" s="37"/>
      <c r="L552" s="37"/>
      <c r="M552" s="37"/>
      <c r="N552" s="37"/>
      <c r="O552" s="22"/>
      <c r="P552" s="22"/>
      <c r="Q552" s="42"/>
      <c r="R552" s="39"/>
      <c r="S552" s="39"/>
      <c r="T552" s="39"/>
      <c r="U552" s="321"/>
      <c r="V552" s="330"/>
      <c r="W552" s="317" t="str">
        <f t="shared" si="303"/>
        <v>0</v>
      </c>
      <c r="X552" s="101"/>
      <c r="Y552" s="40"/>
      <c r="Z552" s="41"/>
      <c r="AA552" s="40"/>
      <c r="AB552" s="40"/>
      <c r="AC552" s="40"/>
      <c r="AD552" s="40" t="str">
        <f t="shared" si="285"/>
        <v/>
      </c>
      <c r="AE552" s="186"/>
      <c r="AF552" s="106" t="str">
        <f t="shared" si="292"/>
        <v>0</v>
      </c>
      <c r="AG552" s="99">
        <f t="shared" si="315"/>
        <v>0</v>
      </c>
      <c r="AH552" s="105" t="str">
        <f t="shared" si="316"/>
        <v>0</v>
      </c>
      <c r="AI552" s="106" t="str">
        <f t="shared" si="304"/>
        <v>0</v>
      </c>
      <c r="AJ552" s="99" t="str">
        <f t="shared" si="305"/>
        <v/>
      </c>
      <c r="AK552" s="1" t="str">
        <f t="shared" si="306"/>
        <v/>
      </c>
      <c r="AL552" s="1" t="str">
        <f t="shared" si="307"/>
        <v/>
      </c>
      <c r="AM552" s="1" t="str">
        <f t="shared" si="308"/>
        <v/>
      </c>
      <c r="AN552" s="164" t="str">
        <f t="shared" si="309"/>
        <v/>
      </c>
      <c r="AO552" s="337">
        <f t="shared" si="310"/>
        <v>0</v>
      </c>
      <c r="AP552" s="259"/>
      <c r="AQ552" s="273">
        <f t="shared" si="311"/>
        <v>0</v>
      </c>
      <c r="DF552" s="104">
        <f t="shared" si="287"/>
        <v>0</v>
      </c>
      <c r="DG552" s="39" t="str">
        <f t="shared" si="317"/>
        <v/>
      </c>
      <c r="DH552" s="39" t="str">
        <f t="shared" si="318"/>
        <v/>
      </c>
      <c r="DJ552" s="98">
        <f t="shared" si="286"/>
        <v>0</v>
      </c>
      <c r="DK552" s="93" t="e">
        <f>VLOOKUP(H552,'PORT PRODUCTIVITY 1'!$A$25:$G$81,2,FALSE)</f>
        <v>#N/A</v>
      </c>
      <c r="DL552" s="97" t="str">
        <f t="shared" si="293"/>
        <v/>
      </c>
      <c r="DM552" s="97" t="str">
        <f t="shared" si="294"/>
        <v/>
      </c>
      <c r="DN552" s="97" t="str">
        <f t="shared" si="295"/>
        <v/>
      </c>
      <c r="DO552" s="97" t="str">
        <f t="shared" si="296"/>
        <v/>
      </c>
      <c r="DP552" s="94" t="e">
        <f>VLOOKUP(H552,'PORT PRODUCTIVITY 1'!$A$25:$G$83,3,FALSE)</f>
        <v>#N/A</v>
      </c>
      <c r="DQ552" s="276" t="str">
        <f t="shared" si="297"/>
        <v/>
      </c>
      <c r="DR552" s="276" t="str">
        <f t="shared" si="298"/>
        <v/>
      </c>
      <c r="DS552" s="276" t="str">
        <f t="shared" si="299"/>
        <v/>
      </c>
      <c r="DT552" s="276" t="str">
        <f t="shared" si="300"/>
        <v/>
      </c>
      <c r="DU552" s="276" t="str">
        <f t="shared" si="301"/>
        <v/>
      </c>
      <c r="DV552" s="276" t="str">
        <f t="shared" si="302"/>
        <v/>
      </c>
      <c r="DW552" s="277" t="str">
        <f t="shared" si="288"/>
        <v/>
      </c>
      <c r="DX552" s="278" t="str">
        <f t="shared" si="289"/>
        <v>0</v>
      </c>
      <c r="DY552" s="279" t="str">
        <f t="shared" si="290"/>
        <v>0</v>
      </c>
      <c r="DZ552" s="280" t="str">
        <f t="shared" si="291"/>
        <v/>
      </c>
      <c r="EA552" s="335">
        <f t="shared" si="312"/>
        <v>0</v>
      </c>
      <c r="EB552" s="335">
        <f t="shared" si="313"/>
        <v>0</v>
      </c>
      <c r="EC552" s="335">
        <f t="shared" si="314"/>
        <v>0</v>
      </c>
    </row>
    <row r="553" spans="2:133" ht="27.75" customHeight="1" thickBot="1">
      <c r="B553" s="39"/>
      <c r="C553" s="146"/>
      <c r="D553" s="57"/>
      <c r="E553" s="43"/>
      <c r="F553" s="74"/>
      <c r="G553" s="147"/>
      <c r="H553" s="44"/>
      <c r="I553" s="283"/>
      <c r="J553" s="283"/>
      <c r="K553" s="37"/>
      <c r="L553" s="37"/>
      <c r="M553" s="37"/>
      <c r="N553" s="37"/>
      <c r="O553" s="22"/>
      <c r="P553" s="22"/>
      <c r="Q553" s="42"/>
      <c r="R553" s="39"/>
      <c r="S553" s="39"/>
      <c r="T553" s="39"/>
      <c r="U553" s="321"/>
      <c r="V553" s="330"/>
      <c r="W553" s="317" t="str">
        <f t="shared" si="303"/>
        <v>0</v>
      </c>
      <c r="X553" s="101"/>
      <c r="Y553" s="40"/>
      <c r="Z553" s="41"/>
      <c r="AA553" s="40"/>
      <c r="AB553" s="40"/>
      <c r="AC553" s="40"/>
      <c r="AD553" s="40" t="str">
        <f t="shared" si="285"/>
        <v/>
      </c>
      <c r="AE553" s="186"/>
      <c r="AF553" s="106" t="str">
        <f t="shared" si="292"/>
        <v>0</v>
      </c>
      <c r="AG553" s="99">
        <f t="shared" si="315"/>
        <v>0</v>
      </c>
      <c r="AH553" s="105" t="str">
        <f t="shared" si="316"/>
        <v>0</v>
      </c>
      <c r="AI553" s="106" t="str">
        <f t="shared" si="304"/>
        <v>0</v>
      </c>
      <c r="AJ553" s="99" t="str">
        <f t="shared" si="305"/>
        <v/>
      </c>
      <c r="AK553" s="1" t="str">
        <f t="shared" si="306"/>
        <v/>
      </c>
      <c r="AL553" s="1" t="str">
        <f t="shared" si="307"/>
        <v/>
      </c>
      <c r="AM553" s="1" t="str">
        <f t="shared" si="308"/>
        <v/>
      </c>
      <c r="AN553" s="164" t="str">
        <f t="shared" si="309"/>
        <v/>
      </c>
      <c r="AO553" s="337">
        <f t="shared" si="310"/>
        <v>0</v>
      </c>
      <c r="AP553" s="259"/>
      <c r="AQ553" s="273">
        <f t="shared" si="311"/>
        <v>0</v>
      </c>
      <c r="DF553" s="104">
        <f t="shared" si="287"/>
        <v>0</v>
      </c>
      <c r="DG553" s="39" t="str">
        <f t="shared" si="317"/>
        <v/>
      </c>
      <c r="DH553" s="39" t="str">
        <f t="shared" si="318"/>
        <v/>
      </c>
      <c r="DJ553" s="98">
        <f t="shared" si="286"/>
        <v>0</v>
      </c>
      <c r="DK553" s="93" t="e">
        <f>VLOOKUP(H553,'PORT PRODUCTIVITY 1'!$A$25:$G$81,2,FALSE)</f>
        <v>#N/A</v>
      </c>
      <c r="DL553" s="97" t="str">
        <f t="shared" si="293"/>
        <v/>
      </c>
      <c r="DM553" s="97" t="str">
        <f t="shared" si="294"/>
        <v/>
      </c>
      <c r="DN553" s="97" t="str">
        <f t="shared" si="295"/>
        <v/>
      </c>
      <c r="DO553" s="97" t="str">
        <f t="shared" si="296"/>
        <v/>
      </c>
      <c r="DP553" s="94" t="e">
        <f>VLOOKUP(H553,'PORT PRODUCTIVITY 1'!$A$25:$G$83,3,FALSE)</f>
        <v>#N/A</v>
      </c>
      <c r="DQ553" s="276" t="str">
        <f t="shared" si="297"/>
        <v/>
      </c>
      <c r="DR553" s="276" t="str">
        <f t="shared" si="298"/>
        <v/>
      </c>
      <c r="DS553" s="276" t="str">
        <f t="shared" si="299"/>
        <v/>
      </c>
      <c r="DT553" s="276" t="str">
        <f t="shared" si="300"/>
        <v/>
      </c>
      <c r="DU553" s="276" t="str">
        <f t="shared" si="301"/>
        <v/>
      </c>
      <c r="DV553" s="276" t="str">
        <f t="shared" si="302"/>
        <v/>
      </c>
      <c r="DW553" s="277" t="str">
        <f t="shared" si="288"/>
        <v/>
      </c>
      <c r="DX553" s="278" t="str">
        <f t="shared" si="289"/>
        <v>0</v>
      </c>
      <c r="DY553" s="279" t="str">
        <f t="shared" si="290"/>
        <v>0</v>
      </c>
      <c r="DZ553" s="280" t="str">
        <f t="shared" si="291"/>
        <v/>
      </c>
      <c r="EA553" s="335">
        <f t="shared" si="312"/>
        <v>0</v>
      </c>
      <c r="EB553" s="335">
        <f t="shared" si="313"/>
        <v>0</v>
      </c>
      <c r="EC553" s="335">
        <f t="shared" si="314"/>
        <v>0</v>
      </c>
    </row>
    <row r="554" spans="2:133" ht="27.75" customHeight="1" thickBot="1">
      <c r="B554" s="39"/>
      <c r="C554" s="146"/>
      <c r="D554" s="57"/>
      <c r="E554" s="43"/>
      <c r="F554" s="74"/>
      <c r="G554" s="147"/>
      <c r="H554" s="44"/>
      <c r="I554" s="283"/>
      <c r="J554" s="283"/>
      <c r="K554" s="37"/>
      <c r="L554" s="37"/>
      <c r="M554" s="37"/>
      <c r="N554" s="37"/>
      <c r="O554" s="22"/>
      <c r="P554" s="22"/>
      <c r="Q554" s="42"/>
      <c r="R554" s="39"/>
      <c r="S554" s="39"/>
      <c r="T554" s="39"/>
      <c r="U554" s="321"/>
      <c r="V554" s="330"/>
      <c r="W554" s="317" t="str">
        <f t="shared" si="303"/>
        <v>0</v>
      </c>
      <c r="X554" s="101"/>
      <c r="Y554" s="40"/>
      <c r="Z554" s="41"/>
      <c r="AA554" s="40"/>
      <c r="AB554" s="40"/>
      <c r="AC554" s="40"/>
      <c r="AD554" s="40" t="str">
        <f t="shared" si="285"/>
        <v/>
      </c>
      <c r="AE554" s="186"/>
      <c r="AF554" s="106" t="str">
        <f t="shared" si="292"/>
        <v>0</v>
      </c>
      <c r="AG554" s="99">
        <f t="shared" si="315"/>
        <v>0</v>
      </c>
      <c r="AH554" s="105" t="str">
        <f t="shared" si="316"/>
        <v>0</v>
      </c>
      <c r="AI554" s="106" t="str">
        <f t="shared" si="304"/>
        <v>0</v>
      </c>
      <c r="AJ554" s="99" t="str">
        <f t="shared" si="305"/>
        <v/>
      </c>
      <c r="AK554" s="1" t="str">
        <f t="shared" si="306"/>
        <v/>
      </c>
      <c r="AL554" s="1" t="str">
        <f t="shared" si="307"/>
        <v/>
      </c>
      <c r="AM554" s="1" t="str">
        <f t="shared" si="308"/>
        <v/>
      </c>
      <c r="AN554" s="164" t="str">
        <f t="shared" si="309"/>
        <v/>
      </c>
      <c r="AO554" s="337">
        <f t="shared" si="310"/>
        <v>0</v>
      </c>
      <c r="AP554" s="259"/>
      <c r="AQ554" s="273">
        <f t="shared" si="311"/>
        <v>0</v>
      </c>
      <c r="DF554" s="104">
        <f t="shared" si="287"/>
        <v>0</v>
      </c>
      <c r="DG554" s="39" t="str">
        <f t="shared" si="317"/>
        <v/>
      </c>
      <c r="DH554" s="39" t="str">
        <f t="shared" si="318"/>
        <v/>
      </c>
      <c r="DJ554" s="98">
        <f t="shared" si="286"/>
        <v>0</v>
      </c>
      <c r="DK554" s="93" t="e">
        <f>VLOOKUP(H554,'PORT PRODUCTIVITY 1'!$A$25:$G$81,2,FALSE)</f>
        <v>#N/A</v>
      </c>
      <c r="DL554" s="97" t="str">
        <f t="shared" si="293"/>
        <v/>
      </c>
      <c r="DM554" s="97" t="str">
        <f t="shared" si="294"/>
        <v/>
      </c>
      <c r="DN554" s="97" t="str">
        <f t="shared" si="295"/>
        <v/>
      </c>
      <c r="DO554" s="97" t="str">
        <f t="shared" si="296"/>
        <v/>
      </c>
      <c r="DP554" s="94" t="e">
        <f>VLOOKUP(H554,'PORT PRODUCTIVITY 1'!$A$25:$G$83,3,FALSE)</f>
        <v>#N/A</v>
      </c>
      <c r="DQ554" s="276" t="str">
        <f t="shared" si="297"/>
        <v/>
      </c>
      <c r="DR554" s="276" t="str">
        <f t="shared" si="298"/>
        <v/>
      </c>
      <c r="DS554" s="276" t="str">
        <f t="shared" si="299"/>
        <v/>
      </c>
      <c r="DT554" s="276" t="str">
        <f t="shared" si="300"/>
        <v/>
      </c>
      <c r="DU554" s="276" t="str">
        <f t="shared" si="301"/>
        <v/>
      </c>
      <c r="DV554" s="276" t="str">
        <f t="shared" si="302"/>
        <v/>
      </c>
      <c r="DW554" s="277" t="str">
        <f t="shared" si="288"/>
        <v/>
      </c>
      <c r="DX554" s="278" t="str">
        <f t="shared" si="289"/>
        <v>0</v>
      </c>
      <c r="DY554" s="279" t="str">
        <f t="shared" si="290"/>
        <v>0</v>
      </c>
      <c r="DZ554" s="280" t="str">
        <f t="shared" si="291"/>
        <v/>
      </c>
      <c r="EA554" s="335">
        <f t="shared" si="312"/>
        <v>0</v>
      </c>
      <c r="EB554" s="335">
        <f t="shared" si="313"/>
        <v>0</v>
      </c>
      <c r="EC554" s="335">
        <f t="shared" si="314"/>
        <v>0</v>
      </c>
    </row>
    <row r="555" spans="2:133" ht="27.75" customHeight="1" thickBot="1">
      <c r="B555" s="39"/>
      <c r="C555" s="146"/>
      <c r="D555" s="57"/>
      <c r="E555" s="43"/>
      <c r="F555" s="74"/>
      <c r="G555" s="147"/>
      <c r="H555" s="44"/>
      <c r="I555" s="283"/>
      <c r="J555" s="283"/>
      <c r="K555" s="37"/>
      <c r="L555" s="37"/>
      <c r="M555" s="37"/>
      <c r="N555" s="37"/>
      <c r="O555" s="22"/>
      <c r="P555" s="22"/>
      <c r="Q555" s="42"/>
      <c r="R555" s="39"/>
      <c r="S555" s="39"/>
      <c r="T555" s="39"/>
      <c r="U555" s="321"/>
      <c r="V555" s="330"/>
      <c r="W555" s="317" t="str">
        <f t="shared" si="303"/>
        <v>0</v>
      </c>
      <c r="X555" s="101"/>
      <c r="Y555" s="40"/>
      <c r="Z555" s="41"/>
      <c r="AA555" s="40"/>
      <c r="AB555" s="40"/>
      <c r="AC555" s="40"/>
      <c r="AD555" s="40" t="str">
        <f t="shared" si="285"/>
        <v/>
      </c>
      <c r="AE555" s="186"/>
      <c r="AF555" s="106" t="str">
        <f t="shared" si="292"/>
        <v>0</v>
      </c>
      <c r="AG555" s="99">
        <f t="shared" si="315"/>
        <v>0</v>
      </c>
      <c r="AH555" s="105" t="str">
        <f t="shared" si="316"/>
        <v>0</v>
      </c>
      <c r="AI555" s="106" t="str">
        <f t="shared" si="304"/>
        <v>0</v>
      </c>
      <c r="AJ555" s="99" t="str">
        <f t="shared" si="305"/>
        <v/>
      </c>
      <c r="AK555" s="1" t="str">
        <f t="shared" si="306"/>
        <v/>
      </c>
      <c r="AL555" s="1" t="str">
        <f t="shared" si="307"/>
        <v/>
      </c>
      <c r="AM555" s="1" t="str">
        <f t="shared" si="308"/>
        <v/>
      </c>
      <c r="AN555" s="164" t="str">
        <f t="shared" si="309"/>
        <v/>
      </c>
      <c r="AO555" s="337">
        <f t="shared" si="310"/>
        <v>0</v>
      </c>
      <c r="AP555" s="259"/>
      <c r="AQ555" s="273">
        <f t="shared" si="311"/>
        <v>0</v>
      </c>
      <c r="DF555" s="104">
        <f t="shared" si="287"/>
        <v>0</v>
      </c>
      <c r="DG555" s="39" t="str">
        <f t="shared" si="317"/>
        <v/>
      </c>
      <c r="DH555" s="39" t="str">
        <f t="shared" si="318"/>
        <v/>
      </c>
      <c r="DJ555" s="98">
        <f t="shared" si="286"/>
        <v>0</v>
      </c>
      <c r="DK555" s="93" t="e">
        <f>VLOOKUP(H555,'PORT PRODUCTIVITY 1'!$A$25:$G$81,2,FALSE)</f>
        <v>#N/A</v>
      </c>
      <c r="DL555" s="97" t="str">
        <f t="shared" si="293"/>
        <v/>
      </c>
      <c r="DM555" s="97" t="str">
        <f t="shared" si="294"/>
        <v/>
      </c>
      <c r="DN555" s="97" t="str">
        <f t="shared" si="295"/>
        <v/>
      </c>
      <c r="DO555" s="97" t="str">
        <f t="shared" si="296"/>
        <v/>
      </c>
      <c r="DP555" s="94" t="e">
        <f>VLOOKUP(H555,'PORT PRODUCTIVITY 1'!$A$25:$G$83,3,FALSE)</f>
        <v>#N/A</v>
      </c>
      <c r="DQ555" s="276" t="str">
        <f t="shared" si="297"/>
        <v/>
      </c>
      <c r="DR555" s="276" t="str">
        <f t="shared" si="298"/>
        <v/>
      </c>
      <c r="DS555" s="276" t="str">
        <f t="shared" si="299"/>
        <v/>
      </c>
      <c r="DT555" s="276" t="str">
        <f t="shared" si="300"/>
        <v/>
      </c>
      <c r="DU555" s="276" t="str">
        <f t="shared" si="301"/>
        <v/>
      </c>
      <c r="DV555" s="276" t="str">
        <f t="shared" si="302"/>
        <v/>
      </c>
      <c r="DW555" s="277" t="str">
        <f t="shared" si="288"/>
        <v/>
      </c>
      <c r="DX555" s="278" t="str">
        <f t="shared" si="289"/>
        <v>0</v>
      </c>
      <c r="DY555" s="279" t="str">
        <f t="shared" si="290"/>
        <v>0</v>
      </c>
      <c r="DZ555" s="280" t="str">
        <f t="shared" si="291"/>
        <v/>
      </c>
      <c r="EA555" s="335">
        <f t="shared" si="312"/>
        <v>0</v>
      </c>
      <c r="EB555" s="335">
        <f t="shared" si="313"/>
        <v>0</v>
      </c>
      <c r="EC555" s="335">
        <f t="shared" si="314"/>
        <v>0</v>
      </c>
    </row>
    <row r="556" spans="2:133" ht="27.75" customHeight="1" thickBot="1">
      <c r="B556" s="39"/>
      <c r="C556" s="146"/>
      <c r="D556" s="57"/>
      <c r="E556" s="43"/>
      <c r="F556" s="74"/>
      <c r="G556" s="147"/>
      <c r="H556" s="44"/>
      <c r="I556" s="283"/>
      <c r="J556" s="283"/>
      <c r="K556" s="37"/>
      <c r="L556" s="37"/>
      <c r="M556" s="37"/>
      <c r="N556" s="37"/>
      <c r="O556" s="22"/>
      <c r="P556" s="22"/>
      <c r="Q556" s="42"/>
      <c r="R556" s="39"/>
      <c r="S556" s="39"/>
      <c r="T556" s="39"/>
      <c r="U556" s="321"/>
      <c r="V556" s="330"/>
      <c r="W556" s="317" t="str">
        <f t="shared" si="303"/>
        <v>0</v>
      </c>
      <c r="X556" s="101"/>
      <c r="Y556" s="40"/>
      <c r="Z556" s="41"/>
      <c r="AA556" s="40"/>
      <c r="AB556" s="40"/>
      <c r="AC556" s="40"/>
      <c r="AD556" s="40" t="str">
        <f t="shared" si="285"/>
        <v/>
      </c>
      <c r="AE556" s="186"/>
      <c r="AF556" s="106" t="str">
        <f t="shared" si="292"/>
        <v>0</v>
      </c>
      <c r="AG556" s="99">
        <f t="shared" si="315"/>
        <v>0</v>
      </c>
      <c r="AH556" s="105" t="str">
        <f t="shared" si="316"/>
        <v>0</v>
      </c>
      <c r="AI556" s="106" t="str">
        <f t="shared" si="304"/>
        <v>0</v>
      </c>
      <c r="AJ556" s="99" t="str">
        <f t="shared" si="305"/>
        <v/>
      </c>
      <c r="AK556" s="1" t="str">
        <f t="shared" si="306"/>
        <v/>
      </c>
      <c r="AL556" s="1" t="str">
        <f t="shared" si="307"/>
        <v/>
      </c>
      <c r="AM556" s="1" t="str">
        <f t="shared" si="308"/>
        <v/>
      </c>
      <c r="AN556" s="164" t="str">
        <f t="shared" si="309"/>
        <v/>
      </c>
      <c r="AO556" s="337">
        <f t="shared" si="310"/>
        <v>0</v>
      </c>
      <c r="AP556" s="259"/>
      <c r="AQ556" s="273">
        <f t="shared" si="311"/>
        <v>0</v>
      </c>
      <c r="DF556" s="104">
        <f t="shared" si="287"/>
        <v>0</v>
      </c>
      <c r="DG556" s="39" t="str">
        <f t="shared" si="317"/>
        <v/>
      </c>
      <c r="DH556" s="39" t="str">
        <f t="shared" si="318"/>
        <v/>
      </c>
      <c r="DJ556" s="98">
        <f t="shared" si="286"/>
        <v>0</v>
      </c>
      <c r="DK556" s="93" t="e">
        <f>VLOOKUP(H556,'PORT PRODUCTIVITY 1'!$A$25:$G$81,2,FALSE)</f>
        <v>#N/A</v>
      </c>
      <c r="DL556" s="97" t="str">
        <f t="shared" si="293"/>
        <v/>
      </c>
      <c r="DM556" s="97" t="str">
        <f t="shared" si="294"/>
        <v/>
      </c>
      <c r="DN556" s="97" t="str">
        <f t="shared" si="295"/>
        <v/>
      </c>
      <c r="DO556" s="97" t="str">
        <f t="shared" si="296"/>
        <v/>
      </c>
      <c r="DP556" s="94" t="e">
        <f>VLOOKUP(H556,'PORT PRODUCTIVITY 1'!$A$25:$G$83,3,FALSE)</f>
        <v>#N/A</v>
      </c>
      <c r="DQ556" s="276" t="str">
        <f t="shared" si="297"/>
        <v/>
      </c>
      <c r="DR556" s="276" t="str">
        <f t="shared" si="298"/>
        <v/>
      </c>
      <c r="DS556" s="276" t="str">
        <f t="shared" si="299"/>
        <v/>
      </c>
      <c r="DT556" s="276" t="str">
        <f t="shared" si="300"/>
        <v/>
      </c>
      <c r="DU556" s="276" t="str">
        <f t="shared" si="301"/>
        <v/>
      </c>
      <c r="DV556" s="276" t="str">
        <f t="shared" si="302"/>
        <v/>
      </c>
      <c r="DW556" s="277" t="str">
        <f t="shared" si="288"/>
        <v/>
      </c>
      <c r="DX556" s="278" t="str">
        <f t="shared" si="289"/>
        <v>0</v>
      </c>
      <c r="DY556" s="279" t="str">
        <f t="shared" si="290"/>
        <v>0</v>
      </c>
      <c r="DZ556" s="280" t="str">
        <f t="shared" si="291"/>
        <v/>
      </c>
      <c r="EA556" s="335">
        <f t="shared" si="312"/>
        <v>0</v>
      </c>
      <c r="EB556" s="335">
        <f t="shared" si="313"/>
        <v>0</v>
      </c>
      <c r="EC556" s="335">
        <f t="shared" si="314"/>
        <v>0</v>
      </c>
    </row>
    <row r="557" spans="2:133" ht="27.75" customHeight="1" thickBot="1">
      <c r="B557" s="39"/>
      <c r="C557" s="146"/>
      <c r="D557" s="57"/>
      <c r="E557" s="43"/>
      <c r="F557" s="74"/>
      <c r="G557" s="147"/>
      <c r="H557" s="44"/>
      <c r="I557" s="283"/>
      <c r="J557" s="283"/>
      <c r="K557" s="37"/>
      <c r="L557" s="37"/>
      <c r="M557" s="37"/>
      <c r="N557" s="37"/>
      <c r="O557" s="22"/>
      <c r="P557" s="22"/>
      <c r="Q557" s="42"/>
      <c r="R557" s="39"/>
      <c r="S557" s="39"/>
      <c r="T557" s="39"/>
      <c r="U557" s="321"/>
      <c r="V557" s="330"/>
      <c r="W557" s="317" t="str">
        <f t="shared" si="303"/>
        <v>0</v>
      </c>
      <c r="X557" s="101"/>
      <c r="Y557" s="40"/>
      <c r="Z557" s="41"/>
      <c r="AA557" s="40"/>
      <c r="AB557" s="40"/>
      <c r="AC557" s="40"/>
      <c r="AD557" s="40" t="str">
        <f t="shared" si="285"/>
        <v/>
      </c>
      <c r="AE557" s="186"/>
      <c r="AF557" s="106" t="str">
        <f t="shared" si="292"/>
        <v>0</v>
      </c>
      <c r="AG557" s="99">
        <f t="shared" si="315"/>
        <v>0</v>
      </c>
      <c r="AH557" s="105" t="str">
        <f t="shared" si="316"/>
        <v>0</v>
      </c>
      <c r="AI557" s="106" t="str">
        <f t="shared" si="304"/>
        <v>0</v>
      </c>
      <c r="AJ557" s="99" t="str">
        <f t="shared" si="305"/>
        <v/>
      </c>
      <c r="AK557" s="1" t="str">
        <f t="shared" si="306"/>
        <v/>
      </c>
      <c r="AL557" s="1" t="str">
        <f t="shared" si="307"/>
        <v/>
      </c>
      <c r="AM557" s="1" t="str">
        <f t="shared" si="308"/>
        <v/>
      </c>
      <c r="AN557" s="164" t="str">
        <f t="shared" si="309"/>
        <v/>
      </c>
      <c r="AO557" s="337">
        <f t="shared" si="310"/>
        <v>0</v>
      </c>
      <c r="AP557" s="259"/>
      <c r="AQ557" s="273">
        <f t="shared" si="311"/>
        <v>0</v>
      </c>
      <c r="DF557" s="104">
        <f t="shared" si="287"/>
        <v>0</v>
      </c>
      <c r="DG557" s="39" t="str">
        <f t="shared" si="317"/>
        <v/>
      </c>
      <c r="DH557" s="39" t="str">
        <f t="shared" si="318"/>
        <v/>
      </c>
      <c r="DJ557" s="98">
        <f t="shared" si="286"/>
        <v>0</v>
      </c>
      <c r="DK557" s="93" t="e">
        <f>VLOOKUP(H557,'PORT PRODUCTIVITY 1'!$A$25:$G$81,2,FALSE)</f>
        <v>#N/A</v>
      </c>
      <c r="DL557" s="97" t="str">
        <f t="shared" si="293"/>
        <v/>
      </c>
      <c r="DM557" s="97" t="str">
        <f t="shared" si="294"/>
        <v/>
      </c>
      <c r="DN557" s="97" t="str">
        <f t="shared" si="295"/>
        <v/>
      </c>
      <c r="DO557" s="97" t="str">
        <f t="shared" si="296"/>
        <v/>
      </c>
      <c r="DP557" s="94" t="e">
        <f>VLOOKUP(H557,'PORT PRODUCTIVITY 1'!$A$25:$G$83,3,FALSE)</f>
        <v>#N/A</v>
      </c>
      <c r="DQ557" s="276" t="str">
        <f t="shared" si="297"/>
        <v/>
      </c>
      <c r="DR557" s="276" t="str">
        <f t="shared" si="298"/>
        <v/>
      </c>
      <c r="DS557" s="276" t="str">
        <f t="shared" si="299"/>
        <v/>
      </c>
      <c r="DT557" s="276" t="str">
        <f t="shared" si="300"/>
        <v/>
      </c>
      <c r="DU557" s="276" t="str">
        <f t="shared" si="301"/>
        <v/>
      </c>
      <c r="DV557" s="276" t="str">
        <f t="shared" si="302"/>
        <v/>
      </c>
      <c r="DW557" s="277" t="str">
        <f t="shared" si="288"/>
        <v/>
      </c>
      <c r="DX557" s="278" t="str">
        <f t="shared" si="289"/>
        <v>0</v>
      </c>
      <c r="DY557" s="279" t="str">
        <f t="shared" si="290"/>
        <v>0</v>
      </c>
      <c r="DZ557" s="280" t="str">
        <f t="shared" si="291"/>
        <v/>
      </c>
      <c r="EA557" s="335">
        <f t="shared" si="312"/>
        <v>0</v>
      </c>
      <c r="EB557" s="335">
        <f t="shared" si="313"/>
        <v>0</v>
      </c>
      <c r="EC557" s="335">
        <f t="shared" si="314"/>
        <v>0</v>
      </c>
    </row>
    <row r="558" spans="2:133" ht="27.75" customHeight="1" thickBot="1">
      <c r="B558" s="39"/>
      <c r="C558" s="146"/>
      <c r="D558" s="57"/>
      <c r="E558" s="43"/>
      <c r="F558" s="74"/>
      <c r="G558" s="147"/>
      <c r="H558" s="44"/>
      <c r="I558" s="283"/>
      <c r="J558" s="283"/>
      <c r="K558" s="37"/>
      <c r="L558" s="37"/>
      <c r="M558" s="37"/>
      <c r="N558" s="37"/>
      <c r="O558" s="22"/>
      <c r="P558" s="22"/>
      <c r="Q558" s="42"/>
      <c r="R558" s="39"/>
      <c r="S558" s="39"/>
      <c r="T558" s="39"/>
      <c r="U558" s="321"/>
      <c r="V558" s="330"/>
      <c r="W558" s="317" t="str">
        <f t="shared" si="303"/>
        <v>0</v>
      </c>
      <c r="X558" s="101"/>
      <c r="Y558" s="40"/>
      <c r="Z558" s="41"/>
      <c r="AA558" s="40"/>
      <c r="AB558" s="40"/>
      <c r="AC558" s="40"/>
      <c r="AD558" s="40" t="str">
        <f t="shared" si="285"/>
        <v/>
      </c>
      <c r="AE558" s="186"/>
      <c r="AF558" s="106" t="str">
        <f t="shared" si="292"/>
        <v>0</v>
      </c>
      <c r="AG558" s="99">
        <f t="shared" si="315"/>
        <v>0</v>
      </c>
      <c r="AH558" s="105" t="str">
        <f t="shared" si="316"/>
        <v>0</v>
      </c>
      <c r="AI558" s="106" t="str">
        <f t="shared" si="304"/>
        <v>0</v>
      </c>
      <c r="AJ558" s="99" t="str">
        <f t="shared" si="305"/>
        <v/>
      </c>
      <c r="AK558" s="1" t="str">
        <f t="shared" si="306"/>
        <v/>
      </c>
      <c r="AL558" s="1" t="str">
        <f t="shared" si="307"/>
        <v/>
      </c>
      <c r="AM558" s="1" t="str">
        <f t="shared" si="308"/>
        <v/>
      </c>
      <c r="AN558" s="164" t="str">
        <f t="shared" si="309"/>
        <v/>
      </c>
      <c r="AO558" s="337">
        <f t="shared" si="310"/>
        <v>0</v>
      </c>
      <c r="AP558" s="259"/>
      <c r="AQ558" s="273">
        <f t="shared" si="311"/>
        <v>0</v>
      </c>
      <c r="DF558" s="104">
        <f t="shared" si="287"/>
        <v>0</v>
      </c>
      <c r="DG558" s="39" t="str">
        <f t="shared" si="317"/>
        <v/>
      </c>
      <c r="DH558" s="39" t="str">
        <f t="shared" si="318"/>
        <v/>
      </c>
      <c r="DJ558" s="98">
        <f t="shared" si="286"/>
        <v>0</v>
      </c>
      <c r="DK558" s="93" t="e">
        <f>VLOOKUP(H558,'PORT PRODUCTIVITY 1'!$A$25:$G$81,2,FALSE)</f>
        <v>#N/A</v>
      </c>
      <c r="DL558" s="97" t="str">
        <f t="shared" si="293"/>
        <v/>
      </c>
      <c r="DM558" s="97" t="str">
        <f t="shared" si="294"/>
        <v/>
      </c>
      <c r="DN558" s="97" t="str">
        <f t="shared" si="295"/>
        <v/>
      </c>
      <c r="DO558" s="97" t="str">
        <f t="shared" si="296"/>
        <v/>
      </c>
      <c r="DP558" s="94" t="e">
        <f>VLOOKUP(H558,'PORT PRODUCTIVITY 1'!$A$25:$G$83,3,FALSE)</f>
        <v>#N/A</v>
      </c>
      <c r="DQ558" s="276" t="str">
        <f t="shared" si="297"/>
        <v/>
      </c>
      <c r="DR558" s="276" t="str">
        <f t="shared" si="298"/>
        <v/>
      </c>
      <c r="DS558" s="276" t="str">
        <f t="shared" si="299"/>
        <v/>
      </c>
      <c r="DT558" s="276" t="str">
        <f t="shared" si="300"/>
        <v/>
      </c>
      <c r="DU558" s="276" t="str">
        <f t="shared" si="301"/>
        <v/>
      </c>
      <c r="DV558" s="276" t="str">
        <f t="shared" si="302"/>
        <v/>
      </c>
      <c r="DW558" s="277" t="str">
        <f t="shared" si="288"/>
        <v/>
      </c>
      <c r="DX558" s="278" t="str">
        <f t="shared" si="289"/>
        <v>0</v>
      </c>
      <c r="DY558" s="279" t="str">
        <f t="shared" si="290"/>
        <v>0</v>
      </c>
      <c r="DZ558" s="280" t="str">
        <f t="shared" si="291"/>
        <v/>
      </c>
      <c r="EA558" s="335">
        <f t="shared" si="312"/>
        <v>0</v>
      </c>
      <c r="EB558" s="335">
        <f t="shared" si="313"/>
        <v>0</v>
      </c>
      <c r="EC558" s="335">
        <f t="shared" si="314"/>
        <v>0</v>
      </c>
    </row>
    <row r="559" spans="2:133" ht="27.75" customHeight="1" thickBot="1">
      <c r="B559" s="39"/>
      <c r="C559" s="146"/>
      <c r="D559" s="57"/>
      <c r="E559" s="43"/>
      <c r="F559" s="74"/>
      <c r="G559" s="147"/>
      <c r="H559" s="44"/>
      <c r="I559" s="283"/>
      <c r="J559" s="283"/>
      <c r="K559" s="37"/>
      <c r="L559" s="37"/>
      <c r="M559" s="37"/>
      <c r="N559" s="37"/>
      <c r="O559" s="22"/>
      <c r="P559" s="22"/>
      <c r="Q559" s="42"/>
      <c r="R559" s="39"/>
      <c r="S559" s="39"/>
      <c r="T559" s="39"/>
      <c r="U559" s="321"/>
      <c r="V559" s="330"/>
      <c r="W559" s="317" t="str">
        <f t="shared" si="303"/>
        <v>0</v>
      </c>
      <c r="X559" s="101"/>
      <c r="Y559" s="40"/>
      <c r="Z559" s="41"/>
      <c r="AA559" s="40"/>
      <c r="AB559" s="40"/>
      <c r="AC559" s="40"/>
      <c r="AD559" s="40" t="str">
        <f t="shared" si="285"/>
        <v/>
      </c>
      <c r="AE559" s="186"/>
      <c r="AF559" s="106" t="str">
        <f t="shared" si="292"/>
        <v>0</v>
      </c>
      <c r="AG559" s="99">
        <f t="shared" si="315"/>
        <v>0</v>
      </c>
      <c r="AH559" s="105" t="str">
        <f t="shared" si="316"/>
        <v>0</v>
      </c>
      <c r="AI559" s="106" t="str">
        <f t="shared" si="304"/>
        <v>0</v>
      </c>
      <c r="AJ559" s="99" t="str">
        <f t="shared" si="305"/>
        <v/>
      </c>
      <c r="AK559" s="1" t="str">
        <f t="shared" si="306"/>
        <v/>
      </c>
      <c r="AL559" s="1" t="str">
        <f t="shared" si="307"/>
        <v/>
      </c>
      <c r="AM559" s="1" t="str">
        <f t="shared" si="308"/>
        <v/>
      </c>
      <c r="AN559" s="164" t="str">
        <f t="shared" si="309"/>
        <v/>
      </c>
      <c r="AO559" s="337">
        <f t="shared" si="310"/>
        <v>0</v>
      </c>
      <c r="AP559" s="259"/>
      <c r="AQ559" s="273">
        <f t="shared" si="311"/>
        <v>0</v>
      </c>
      <c r="DF559" s="104">
        <f t="shared" si="287"/>
        <v>0</v>
      </c>
      <c r="DG559" s="39" t="str">
        <f t="shared" si="317"/>
        <v/>
      </c>
      <c r="DH559" s="39" t="str">
        <f t="shared" si="318"/>
        <v/>
      </c>
      <c r="DJ559" s="98">
        <f t="shared" si="286"/>
        <v>0</v>
      </c>
      <c r="DK559" s="93" t="e">
        <f>VLOOKUP(H559,'PORT PRODUCTIVITY 1'!$A$25:$G$81,2,FALSE)</f>
        <v>#N/A</v>
      </c>
      <c r="DL559" s="97" t="str">
        <f t="shared" si="293"/>
        <v/>
      </c>
      <c r="DM559" s="97" t="str">
        <f t="shared" si="294"/>
        <v/>
      </c>
      <c r="DN559" s="97" t="str">
        <f t="shared" si="295"/>
        <v/>
      </c>
      <c r="DO559" s="97" t="str">
        <f t="shared" si="296"/>
        <v/>
      </c>
      <c r="DP559" s="94" t="e">
        <f>VLOOKUP(H559,'PORT PRODUCTIVITY 1'!$A$25:$G$83,3,FALSE)</f>
        <v>#N/A</v>
      </c>
      <c r="DQ559" s="276" t="str">
        <f t="shared" si="297"/>
        <v/>
      </c>
      <c r="DR559" s="276" t="str">
        <f t="shared" si="298"/>
        <v/>
      </c>
      <c r="DS559" s="276" t="str">
        <f t="shared" si="299"/>
        <v/>
      </c>
      <c r="DT559" s="276" t="str">
        <f t="shared" si="300"/>
        <v/>
      </c>
      <c r="DU559" s="276" t="str">
        <f t="shared" si="301"/>
        <v/>
      </c>
      <c r="DV559" s="276" t="str">
        <f t="shared" si="302"/>
        <v/>
      </c>
      <c r="DW559" s="277" t="str">
        <f t="shared" si="288"/>
        <v/>
      </c>
      <c r="DX559" s="278" t="str">
        <f t="shared" si="289"/>
        <v>0</v>
      </c>
      <c r="DY559" s="279" t="str">
        <f t="shared" si="290"/>
        <v>0</v>
      </c>
      <c r="DZ559" s="280" t="str">
        <f t="shared" si="291"/>
        <v/>
      </c>
      <c r="EA559" s="335">
        <f t="shared" si="312"/>
        <v>0</v>
      </c>
      <c r="EB559" s="335">
        <f t="shared" si="313"/>
        <v>0</v>
      </c>
      <c r="EC559" s="335">
        <f t="shared" si="314"/>
        <v>0</v>
      </c>
    </row>
    <row r="560" spans="2:133" ht="27.75" customHeight="1" thickBot="1">
      <c r="B560" s="39"/>
      <c r="C560" s="146"/>
      <c r="D560" s="57"/>
      <c r="E560" s="43"/>
      <c r="F560" s="74"/>
      <c r="G560" s="147"/>
      <c r="H560" s="44"/>
      <c r="I560" s="283"/>
      <c r="J560" s="283"/>
      <c r="K560" s="37"/>
      <c r="L560" s="37"/>
      <c r="M560" s="37"/>
      <c r="N560" s="37"/>
      <c r="O560" s="22"/>
      <c r="P560" s="22"/>
      <c r="Q560" s="42"/>
      <c r="R560" s="39"/>
      <c r="S560" s="39"/>
      <c r="T560" s="39"/>
      <c r="U560" s="321"/>
      <c r="V560" s="330"/>
      <c r="W560" s="317" t="str">
        <f t="shared" si="303"/>
        <v>0</v>
      </c>
      <c r="X560" s="101"/>
      <c r="Y560" s="40"/>
      <c r="Z560" s="41"/>
      <c r="AA560" s="40"/>
      <c r="AB560" s="40"/>
      <c r="AC560" s="40"/>
      <c r="AD560" s="40" t="str">
        <f t="shared" si="285"/>
        <v/>
      </c>
      <c r="AE560" s="186"/>
      <c r="AF560" s="106" t="str">
        <f t="shared" si="292"/>
        <v>0</v>
      </c>
      <c r="AG560" s="99">
        <f t="shared" si="315"/>
        <v>0</v>
      </c>
      <c r="AH560" s="105" t="str">
        <f t="shared" si="316"/>
        <v>0</v>
      </c>
      <c r="AI560" s="106" t="str">
        <f t="shared" si="304"/>
        <v>0</v>
      </c>
      <c r="AJ560" s="99" t="str">
        <f t="shared" si="305"/>
        <v/>
      </c>
      <c r="AK560" s="1" t="str">
        <f t="shared" si="306"/>
        <v/>
      </c>
      <c r="AL560" s="1" t="str">
        <f t="shared" si="307"/>
        <v/>
      </c>
      <c r="AM560" s="1" t="str">
        <f t="shared" si="308"/>
        <v/>
      </c>
      <c r="AN560" s="164" t="str">
        <f t="shared" si="309"/>
        <v/>
      </c>
      <c r="AO560" s="337">
        <f t="shared" si="310"/>
        <v>0</v>
      </c>
      <c r="AP560" s="259"/>
      <c r="AQ560" s="273">
        <f t="shared" si="311"/>
        <v>0</v>
      </c>
      <c r="DF560" s="104">
        <f t="shared" si="287"/>
        <v>0</v>
      </c>
      <c r="DG560" s="39" t="str">
        <f t="shared" si="317"/>
        <v/>
      </c>
      <c r="DH560" s="39" t="str">
        <f t="shared" si="318"/>
        <v/>
      </c>
      <c r="DJ560" s="98">
        <f t="shared" si="286"/>
        <v>0</v>
      </c>
      <c r="DK560" s="93" t="e">
        <f>VLOOKUP(H560,'PORT PRODUCTIVITY 1'!$A$25:$G$81,2,FALSE)</f>
        <v>#N/A</v>
      </c>
      <c r="DL560" s="97" t="str">
        <f t="shared" si="293"/>
        <v/>
      </c>
      <c r="DM560" s="97" t="str">
        <f t="shared" si="294"/>
        <v/>
      </c>
      <c r="DN560" s="97" t="str">
        <f t="shared" si="295"/>
        <v/>
      </c>
      <c r="DO560" s="97" t="str">
        <f t="shared" si="296"/>
        <v/>
      </c>
      <c r="DP560" s="94" t="e">
        <f>VLOOKUP(H560,'PORT PRODUCTIVITY 1'!$A$25:$G$83,3,FALSE)</f>
        <v>#N/A</v>
      </c>
      <c r="DQ560" s="276" t="str">
        <f t="shared" si="297"/>
        <v/>
      </c>
      <c r="DR560" s="276" t="str">
        <f t="shared" si="298"/>
        <v/>
      </c>
      <c r="DS560" s="276" t="str">
        <f t="shared" si="299"/>
        <v/>
      </c>
      <c r="DT560" s="276" t="str">
        <f t="shared" si="300"/>
        <v/>
      </c>
      <c r="DU560" s="276" t="str">
        <f t="shared" si="301"/>
        <v/>
      </c>
      <c r="DV560" s="276" t="str">
        <f t="shared" si="302"/>
        <v/>
      </c>
      <c r="DW560" s="277" t="str">
        <f t="shared" si="288"/>
        <v/>
      </c>
      <c r="DX560" s="278" t="str">
        <f t="shared" si="289"/>
        <v>0</v>
      </c>
      <c r="DY560" s="279" t="str">
        <f t="shared" si="290"/>
        <v>0</v>
      </c>
      <c r="DZ560" s="280" t="str">
        <f t="shared" si="291"/>
        <v/>
      </c>
      <c r="EA560" s="335">
        <f t="shared" si="312"/>
        <v>0</v>
      </c>
      <c r="EB560" s="335">
        <f t="shared" si="313"/>
        <v>0</v>
      </c>
      <c r="EC560" s="335">
        <f t="shared" si="314"/>
        <v>0</v>
      </c>
    </row>
    <row r="561" spans="2:133" ht="27.75" customHeight="1" thickBot="1">
      <c r="B561" s="39"/>
      <c r="C561" s="146"/>
      <c r="D561" s="57"/>
      <c r="E561" s="43"/>
      <c r="F561" s="74"/>
      <c r="G561" s="147"/>
      <c r="H561" s="44"/>
      <c r="I561" s="283"/>
      <c r="J561" s="283"/>
      <c r="K561" s="37"/>
      <c r="L561" s="37"/>
      <c r="M561" s="37"/>
      <c r="N561" s="37"/>
      <c r="O561" s="22"/>
      <c r="P561" s="22"/>
      <c r="Q561" s="42"/>
      <c r="R561" s="39"/>
      <c r="S561" s="39"/>
      <c r="T561" s="39"/>
      <c r="U561" s="321"/>
      <c r="V561" s="330"/>
      <c r="W561" s="317" t="str">
        <f t="shared" si="303"/>
        <v>0</v>
      </c>
      <c r="X561" s="101"/>
      <c r="Y561" s="40"/>
      <c r="Z561" s="41"/>
      <c r="AA561" s="40"/>
      <c r="AB561" s="40"/>
      <c r="AC561" s="40"/>
      <c r="AD561" s="40" t="str">
        <f t="shared" si="285"/>
        <v/>
      </c>
      <c r="AE561" s="186"/>
      <c r="AF561" s="106" t="str">
        <f t="shared" si="292"/>
        <v>0</v>
      </c>
      <c r="AG561" s="99">
        <f t="shared" si="315"/>
        <v>0</v>
      </c>
      <c r="AH561" s="105" t="str">
        <f t="shared" si="316"/>
        <v>0</v>
      </c>
      <c r="AI561" s="106" t="str">
        <f t="shared" si="304"/>
        <v>0</v>
      </c>
      <c r="AJ561" s="99" t="str">
        <f t="shared" si="305"/>
        <v/>
      </c>
      <c r="AK561" s="1" t="str">
        <f t="shared" si="306"/>
        <v/>
      </c>
      <c r="AL561" s="1" t="str">
        <f t="shared" si="307"/>
        <v/>
      </c>
      <c r="AM561" s="1" t="str">
        <f t="shared" si="308"/>
        <v/>
      </c>
      <c r="AN561" s="164" t="str">
        <f t="shared" si="309"/>
        <v/>
      </c>
      <c r="AO561" s="337">
        <f t="shared" si="310"/>
        <v>0</v>
      </c>
      <c r="AP561" s="259"/>
      <c r="AQ561" s="273">
        <f t="shared" si="311"/>
        <v>0</v>
      </c>
      <c r="DF561" s="104">
        <f t="shared" si="287"/>
        <v>0</v>
      </c>
      <c r="DG561" s="39" t="str">
        <f t="shared" si="317"/>
        <v/>
      </c>
      <c r="DH561" s="39" t="str">
        <f t="shared" si="318"/>
        <v/>
      </c>
      <c r="DJ561" s="98">
        <f t="shared" si="286"/>
        <v>0</v>
      </c>
      <c r="DK561" s="93" t="e">
        <f>VLOOKUP(H561,'PORT PRODUCTIVITY 1'!$A$25:$G$81,2,FALSE)</f>
        <v>#N/A</v>
      </c>
      <c r="DL561" s="97" t="str">
        <f t="shared" si="293"/>
        <v/>
      </c>
      <c r="DM561" s="97" t="str">
        <f t="shared" si="294"/>
        <v/>
      </c>
      <c r="DN561" s="97" t="str">
        <f t="shared" si="295"/>
        <v/>
      </c>
      <c r="DO561" s="97" t="str">
        <f t="shared" si="296"/>
        <v/>
      </c>
      <c r="DP561" s="94" t="e">
        <f>VLOOKUP(H561,'PORT PRODUCTIVITY 1'!$A$25:$G$83,3,FALSE)</f>
        <v>#N/A</v>
      </c>
      <c r="DQ561" s="276" t="str">
        <f t="shared" si="297"/>
        <v/>
      </c>
      <c r="DR561" s="276" t="str">
        <f t="shared" si="298"/>
        <v/>
      </c>
      <c r="DS561" s="276" t="str">
        <f t="shared" si="299"/>
        <v/>
      </c>
      <c r="DT561" s="276" t="str">
        <f t="shared" si="300"/>
        <v/>
      </c>
      <c r="DU561" s="276" t="str">
        <f t="shared" si="301"/>
        <v/>
      </c>
      <c r="DV561" s="276" t="str">
        <f t="shared" si="302"/>
        <v/>
      </c>
      <c r="DW561" s="277" t="str">
        <f t="shared" si="288"/>
        <v/>
      </c>
      <c r="DX561" s="278" t="str">
        <f t="shared" si="289"/>
        <v>0</v>
      </c>
      <c r="DY561" s="279" t="str">
        <f t="shared" si="290"/>
        <v>0</v>
      </c>
      <c r="DZ561" s="280" t="str">
        <f t="shared" si="291"/>
        <v/>
      </c>
      <c r="EA561" s="335">
        <f t="shared" si="312"/>
        <v>0</v>
      </c>
      <c r="EB561" s="335">
        <f t="shared" si="313"/>
        <v>0</v>
      </c>
      <c r="EC561" s="335">
        <f t="shared" si="314"/>
        <v>0</v>
      </c>
    </row>
    <row r="562" spans="2:133" ht="27.75" customHeight="1" thickBot="1">
      <c r="B562" s="39"/>
      <c r="C562" s="146"/>
      <c r="D562" s="57"/>
      <c r="E562" s="43"/>
      <c r="F562" s="74"/>
      <c r="G562" s="147"/>
      <c r="H562" s="44"/>
      <c r="I562" s="283"/>
      <c r="J562" s="283"/>
      <c r="K562" s="37"/>
      <c r="L562" s="37"/>
      <c r="M562" s="37"/>
      <c r="N562" s="37"/>
      <c r="O562" s="22"/>
      <c r="P562" s="22"/>
      <c r="Q562" s="42"/>
      <c r="R562" s="39"/>
      <c r="S562" s="39"/>
      <c r="T562" s="39"/>
      <c r="U562" s="321"/>
      <c r="V562" s="330"/>
      <c r="W562" s="317" t="str">
        <f t="shared" si="303"/>
        <v>0</v>
      </c>
      <c r="X562" s="101"/>
      <c r="Y562" s="40"/>
      <c r="Z562" s="41"/>
      <c r="AA562" s="40"/>
      <c r="AB562" s="40"/>
      <c r="AC562" s="40"/>
      <c r="AD562" s="40" t="str">
        <f t="shared" si="285"/>
        <v/>
      </c>
      <c r="AE562" s="186"/>
      <c r="AF562" s="106" t="str">
        <f t="shared" si="292"/>
        <v>0</v>
      </c>
      <c r="AG562" s="99">
        <f t="shared" si="315"/>
        <v>0</v>
      </c>
      <c r="AH562" s="105" t="str">
        <f t="shared" si="316"/>
        <v>0</v>
      </c>
      <c r="AI562" s="106" t="str">
        <f t="shared" si="304"/>
        <v>0</v>
      </c>
      <c r="AJ562" s="99" t="str">
        <f t="shared" si="305"/>
        <v/>
      </c>
      <c r="AK562" s="1" t="str">
        <f t="shared" si="306"/>
        <v/>
      </c>
      <c r="AL562" s="1" t="str">
        <f t="shared" si="307"/>
        <v/>
      </c>
      <c r="AM562" s="1" t="str">
        <f t="shared" si="308"/>
        <v/>
      </c>
      <c r="AN562" s="164" t="str">
        <f t="shared" si="309"/>
        <v/>
      </c>
      <c r="AO562" s="337">
        <f t="shared" si="310"/>
        <v>0</v>
      </c>
      <c r="AP562" s="259"/>
      <c r="AQ562" s="273">
        <f t="shared" si="311"/>
        <v>0</v>
      </c>
      <c r="DF562" s="104">
        <f t="shared" si="287"/>
        <v>0</v>
      </c>
      <c r="DG562" s="39" t="str">
        <f t="shared" si="317"/>
        <v/>
      </c>
      <c r="DH562" s="39" t="str">
        <f t="shared" si="318"/>
        <v/>
      </c>
      <c r="DJ562" s="98">
        <f t="shared" si="286"/>
        <v>0</v>
      </c>
      <c r="DK562" s="93" t="e">
        <f>VLOOKUP(H562,'PORT PRODUCTIVITY 1'!$A$25:$G$81,2,FALSE)</f>
        <v>#N/A</v>
      </c>
      <c r="DL562" s="97" t="str">
        <f t="shared" si="293"/>
        <v/>
      </c>
      <c r="DM562" s="97" t="str">
        <f t="shared" si="294"/>
        <v/>
      </c>
      <c r="DN562" s="97" t="str">
        <f t="shared" si="295"/>
        <v/>
      </c>
      <c r="DO562" s="97" t="str">
        <f t="shared" si="296"/>
        <v/>
      </c>
      <c r="DP562" s="94" t="e">
        <f>VLOOKUP(H562,'PORT PRODUCTIVITY 1'!$A$25:$G$83,3,FALSE)</f>
        <v>#N/A</v>
      </c>
      <c r="DQ562" s="276" t="str">
        <f t="shared" si="297"/>
        <v/>
      </c>
      <c r="DR562" s="276" t="str">
        <f t="shared" si="298"/>
        <v/>
      </c>
      <c r="DS562" s="276" t="str">
        <f t="shared" si="299"/>
        <v/>
      </c>
      <c r="DT562" s="276" t="str">
        <f t="shared" si="300"/>
        <v/>
      </c>
      <c r="DU562" s="276" t="str">
        <f t="shared" si="301"/>
        <v/>
      </c>
      <c r="DV562" s="276" t="str">
        <f t="shared" si="302"/>
        <v/>
      </c>
      <c r="DW562" s="277" t="str">
        <f t="shared" si="288"/>
        <v/>
      </c>
      <c r="DX562" s="278" t="str">
        <f t="shared" si="289"/>
        <v>0</v>
      </c>
      <c r="DY562" s="279" t="str">
        <f t="shared" si="290"/>
        <v>0</v>
      </c>
      <c r="DZ562" s="280" t="str">
        <f t="shared" si="291"/>
        <v/>
      </c>
      <c r="EA562" s="335">
        <f t="shared" si="312"/>
        <v>0</v>
      </c>
      <c r="EB562" s="335">
        <f t="shared" si="313"/>
        <v>0</v>
      </c>
      <c r="EC562" s="335">
        <f t="shared" si="314"/>
        <v>0</v>
      </c>
    </row>
    <row r="563" spans="2:133" ht="27.75" customHeight="1" thickBot="1">
      <c r="B563" s="39"/>
      <c r="C563" s="146"/>
      <c r="D563" s="57"/>
      <c r="E563" s="43"/>
      <c r="F563" s="74"/>
      <c r="G563" s="147"/>
      <c r="H563" s="44"/>
      <c r="I563" s="283"/>
      <c r="J563" s="283"/>
      <c r="K563" s="37"/>
      <c r="L563" s="37"/>
      <c r="M563" s="37"/>
      <c r="N563" s="37"/>
      <c r="O563" s="22"/>
      <c r="P563" s="22"/>
      <c r="Q563" s="42"/>
      <c r="R563" s="39"/>
      <c r="S563" s="39"/>
      <c r="T563" s="39"/>
      <c r="U563" s="321"/>
      <c r="V563" s="330"/>
      <c r="W563" s="317" t="str">
        <f t="shared" si="303"/>
        <v>0</v>
      </c>
      <c r="X563" s="101"/>
      <c r="Y563" s="40"/>
      <c r="Z563" s="41"/>
      <c r="AA563" s="40"/>
      <c r="AB563" s="40"/>
      <c r="AC563" s="40"/>
      <c r="AD563" s="40" t="str">
        <f t="shared" si="285"/>
        <v/>
      </c>
      <c r="AE563" s="186"/>
      <c r="AF563" s="106" t="str">
        <f t="shared" si="292"/>
        <v>0</v>
      </c>
      <c r="AG563" s="99">
        <f t="shared" si="315"/>
        <v>0</v>
      </c>
      <c r="AH563" s="105" t="str">
        <f t="shared" si="316"/>
        <v>0</v>
      </c>
      <c r="AI563" s="106" t="str">
        <f t="shared" si="304"/>
        <v>0</v>
      </c>
      <c r="AJ563" s="99" t="str">
        <f t="shared" si="305"/>
        <v/>
      </c>
      <c r="AK563" s="1" t="str">
        <f t="shared" si="306"/>
        <v/>
      </c>
      <c r="AL563" s="1" t="str">
        <f t="shared" si="307"/>
        <v/>
      </c>
      <c r="AM563" s="1" t="str">
        <f t="shared" si="308"/>
        <v/>
      </c>
      <c r="AN563" s="164" t="str">
        <f t="shared" si="309"/>
        <v/>
      </c>
      <c r="AO563" s="337">
        <f t="shared" si="310"/>
        <v>0</v>
      </c>
      <c r="AP563" s="259"/>
      <c r="AQ563" s="273">
        <f t="shared" si="311"/>
        <v>0</v>
      </c>
      <c r="DF563" s="104">
        <f t="shared" si="287"/>
        <v>0</v>
      </c>
      <c r="DG563" s="39" t="str">
        <f t="shared" si="317"/>
        <v/>
      </c>
      <c r="DH563" s="39" t="str">
        <f t="shared" si="318"/>
        <v/>
      </c>
      <c r="DJ563" s="98">
        <f t="shared" si="286"/>
        <v>0</v>
      </c>
      <c r="DK563" s="93" t="e">
        <f>VLOOKUP(H563,'PORT PRODUCTIVITY 1'!$A$25:$G$81,2,FALSE)</f>
        <v>#N/A</v>
      </c>
      <c r="DL563" s="97" t="str">
        <f t="shared" si="293"/>
        <v/>
      </c>
      <c r="DM563" s="97" t="str">
        <f t="shared" si="294"/>
        <v/>
      </c>
      <c r="DN563" s="97" t="str">
        <f t="shared" si="295"/>
        <v/>
      </c>
      <c r="DO563" s="97" t="str">
        <f t="shared" si="296"/>
        <v/>
      </c>
      <c r="DP563" s="94" t="e">
        <f>VLOOKUP(H563,'PORT PRODUCTIVITY 1'!$A$25:$G$83,3,FALSE)</f>
        <v>#N/A</v>
      </c>
      <c r="DQ563" s="276" t="str">
        <f t="shared" si="297"/>
        <v/>
      </c>
      <c r="DR563" s="276" t="str">
        <f t="shared" si="298"/>
        <v/>
      </c>
      <c r="DS563" s="276" t="str">
        <f t="shared" si="299"/>
        <v/>
      </c>
      <c r="DT563" s="276" t="str">
        <f t="shared" si="300"/>
        <v/>
      </c>
      <c r="DU563" s="276" t="str">
        <f t="shared" si="301"/>
        <v/>
      </c>
      <c r="DV563" s="276" t="str">
        <f t="shared" si="302"/>
        <v/>
      </c>
      <c r="DW563" s="277" t="str">
        <f t="shared" si="288"/>
        <v/>
      </c>
      <c r="DX563" s="278" t="str">
        <f t="shared" si="289"/>
        <v>0</v>
      </c>
      <c r="DY563" s="279" t="str">
        <f t="shared" si="290"/>
        <v>0</v>
      </c>
      <c r="DZ563" s="280" t="str">
        <f t="shared" si="291"/>
        <v/>
      </c>
      <c r="EA563" s="335">
        <f t="shared" si="312"/>
        <v>0</v>
      </c>
      <c r="EB563" s="335">
        <f t="shared" si="313"/>
        <v>0</v>
      </c>
      <c r="EC563" s="335">
        <f t="shared" si="314"/>
        <v>0</v>
      </c>
    </row>
    <row r="564" spans="2:133" ht="27.75" customHeight="1" thickBot="1">
      <c r="B564" s="39"/>
      <c r="C564" s="146"/>
      <c r="D564" s="57"/>
      <c r="E564" s="43"/>
      <c r="F564" s="74"/>
      <c r="G564" s="147"/>
      <c r="H564" s="44"/>
      <c r="I564" s="283"/>
      <c r="J564" s="283"/>
      <c r="K564" s="37"/>
      <c r="L564" s="37"/>
      <c r="M564" s="37"/>
      <c r="N564" s="37"/>
      <c r="O564" s="22"/>
      <c r="P564" s="22"/>
      <c r="Q564" s="42"/>
      <c r="R564" s="39"/>
      <c r="S564" s="39"/>
      <c r="T564" s="39"/>
      <c r="U564" s="321"/>
      <c r="V564" s="330"/>
      <c r="W564" s="317" t="str">
        <f t="shared" si="303"/>
        <v>0</v>
      </c>
      <c r="X564" s="101"/>
      <c r="Y564" s="40"/>
      <c r="Z564" s="41"/>
      <c r="AA564" s="40"/>
      <c r="AB564" s="40"/>
      <c r="AC564" s="40"/>
      <c r="AD564" s="40" t="str">
        <f t="shared" si="285"/>
        <v/>
      </c>
      <c r="AE564" s="186"/>
      <c r="AF564" s="106" t="str">
        <f t="shared" si="292"/>
        <v>0</v>
      </c>
      <c r="AG564" s="99">
        <f t="shared" si="315"/>
        <v>0</v>
      </c>
      <c r="AH564" s="105" t="str">
        <f t="shared" si="316"/>
        <v>0</v>
      </c>
      <c r="AI564" s="106" t="str">
        <f t="shared" si="304"/>
        <v>0</v>
      </c>
      <c r="AJ564" s="99" t="str">
        <f t="shared" si="305"/>
        <v/>
      </c>
      <c r="AK564" s="1" t="str">
        <f t="shared" si="306"/>
        <v/>
      </c>
      <c r="AL564" s="1" t="str">
        <f t="shared" si="307"/>
        <v/>
      </c>
      <c r="AM564" s="1" t="str">
        <f t="shared" si="308"/>
        <v/>
      </c>
      <c r="AN564" s="164" t="str">
        <f t="shared" si="309"/>
        <v/>
      </c>
      <c r="AO564" s="337">
        <f t="shared" si="310"/>
        <v>0</v>
      </c>
      <c r="AP564" s="259"/>
      <c r="AQ564" s="273">
        <f t="shared" si="311"/>
        <v>0</v>
      </c>
      <c r="DF564" s="104">
        <f t="shared" si="287"/>
        <v>0</v>
      </c>
      <c r="DG564" s="39" t="str">
        <f t="shared" si="317"/>
        <v/>
      </c>
      <c r="DH564" s="39" t="str">
        <f t="shared" si="318"/>
        <v/>
      </c>
      <c r="DJ564" s="98">
        <f t="shared" si="286"/>
        <v>0</v>
      </c>
      <c r="DK564" s="93" t="e">
        <f>VLOOKUP(H564,'PORT PRODUCTIVITY 1'!$A$25:$G$81,2,FALSE)</f>
        <v>#N/A</v>
      </c>
      <c r="DL564" s="97" t="str">
        <f t="shared" si="293"/>
        <v/>
      </c>
      <c r="DM564" s="97" t="str">
        <f t="shared" si="294"/>
        <v/>
      </c>
      <c r="DN564" s="97" t="str">
        <f t="shared" si="295"/>
        <v/>
      </c>
      <c r="DO564" s="97" t="str">
        <f t="shared" si="296"/>
        <v/>
      </c>
      <c r="DP564" s="94" t="e">
        <f>VLOOKUP(H564,'PORT PRODUCTIVITY 1'!$A$25:$G$83,3,FALSE)</f>
        <v>#N/A</v>
      </c>
      <c r="DQ564" s="276" t="str">
        <f t="shared" si="297"/>
        <v/>
      </c>
      <c r="DR564" s="276" t="str">
        <f t="shared" si="298"/>
        <v/>
      </c>
      <c r="DS564" s="276" t="str">
        <f t="shared" si="299"/>
        <v/>
      </c>
      <c r="DT564" s="276" t="str">
        <f t="shared" si="300"/>
        <v/>
      </c>
      <c r="DU564" s="276" t="str">
        <f t="shared" si="301"/>
        <v/>
      </c>
      <c r="DV564" s="276" t="str">
        <f t="shared" si="302"/>
        <v/>
      </c>
      <c r="DW564" s="277" t="str">
        <f t="shared" si="288"/>
        <v/>
      </c>
      <c r="DX564" s="278" t="str">
        <f t="shared" si="289"/>
        <v>0</v>
      </c>
      <c r="DY564" s="279" t="str">
        <f t="shared" si="290"/>
        <v>0</v>
      </c>
      <c r="DZ564" s="280" t="str">
        <f t="shared" si="291"/>
        <v/>
      </c>
      <c r="EA564" s="335">
        <f t="shared" si="312"/>
        <v>0</v>
      </c>
      <c r="EB564" s="335">
        <f t="shared" si="313"/>
        <v>0</v>
      </c>
      <c r="EC564" s="335">
        <f t="shared" si="314"/>
        <v>0</v>
      </c>
    </row>
    <row r="565" spans="2:133" ht="27.75" customHeight="1" thickBot="1">
      <c r="B565" s="39"/>
      <c r="C565" s="146"/>
      <c r="D565" s="57"/>
      <c r="E565" s="43"/>
      <c r="F565" s="74"/>
      <c r="G565" s="147"/>
      <c r="H565" s="44"/>
      <c r="I565" s="283"/>
      <c r="J565" s="283"/>
      <c r="K565" s="37"/>
      <c r="L565" s="37"/>
      <c r="M565" s="37"/>
      <c r="N565" s="37"/>
      <c r="O565" s="22"/>
      <c r="P565" s="22"/>
      <c r="Q565" s="42"/>
      <c r="R565" s="39"/>
      <c r="S565" s="39"/>
      <c r="T565" s="39"/>
      <c r="U565" s="321"/>
      <c r="V565" s="330"/>
      <c r="W565" s="317" t="str">
        <f t="shared" si="303"/>
        <v>0</v>
      </c>
      <c r="X565" s="101"/>
      <c r="Y565" s="40"/>
      <c r="Z565" s="41"/>
      <c r="AA565" s="40"/>
      <c r="AB565" s="40"/>
      <c r="AC565" s="40"/>
      <c r="AD565" s="40" t="str">
        <f t="shared" ref="AD565:AD628" si="319">IF(AE565&gt;0, AE565*2,"")</f>
        <v/>
      </c>
      <c r="AE565" s="186"/>
      <c r="AF565" s="106" t="str">
        <f t="shared" si="292"/>
        <v>0</v>
      </c>
      <c r="AG565" s="99">
        <f t="shared" si="315"/>
        <v>0</v>
      </c>
      <c r="AH565" s="105" t="str">
        <f t="shared" si="316"/>
        <v>0</v>
      </c>
      <c r="AI565" s="106" t="str">
        <f t="shared" si="304"/>
        <v>0</v>
      </c>
      <c r="AJ565" s="99" t="str">
        <f t="shared" si="305"/>
        <v/>
      </c>
      <c r="AK565" s="1" t="str">
        <f t="shared" si="306"/>
        <v/>
      </c>
      <c r="AL565" s="1" t="str">
        <f t="shared" si="307"/>
        <v/>
      </c>
      <c r="AM565" s="1" t="str">
        <f t="shared" si="308"/>
        <v/>
      </c>
      <c r="AN565" s="164" t="str">
        <f t="shared" si="309"/>
        <v/>
      </c>
      <c r="AO565" s="337">
        <f t="shared" si="310"/>
        <v>0</v>
      </c>
      <c r="AP565" s="259"/>
      <c r="AQ565" s="273">
        <f t="shared" si="311"/>
        <v>0</v>
      </c>
      <c r="DF565" s="104">
        <f t="shared" si="287"/>
        <v>0</v>
      </c>
      <c r="DG565" s="39" t="str">
        <f t="shared" si="317"/>
        <v/>
      </c>
      <c r="DH565" s="39" t="str">
        <f t="shared" si="318"/>
        <v/>
      </c>
      <c r="DJ565" s="98">
        <f t="shared" si="286"/>
        <v>0</v>
      </c>
      <c r="DK565" s="93" t="e">
        <f>VLOOKUP(H565,'PORT PRODUCTIVITY 1'!$A$25:$G$81,2,FALSE)</f>
        <v>#N/A</v>
      </c>
      <c r="DL565" s="97" t="str">
        <f t="shared" si="293"/>
        <v/>
      </c>
      <c r="DM565" s="97" t="str">
        <f t="shared" si="294"/>
        <v/>
      </c>
      <c r="DN565" s="97" t="str">
        <f t="shared" si="295"/>
        <v/>
      </c>
      <c r="DO565" s="97" t="str">
        <f t="shared" si="296"/>
        <v/>
      </c>
      <c r="DP565" s="94" t="e">
        <f>VLOOKUP(H565,'PORT PRODUCTIVITY 1'!$A$25:$G$83,3,FALSE)</f>
        <v>#N/A</v>
      </c>
      <c r="DQ565" s="276" t="str">
        <f t="shared" si="297"/>
        <v/>
      </c>
      <c r="DR565" s="276" t="str">
        <f t="shared" si="298"/>
        <v/>
      </c>
      <c r="DS565" s="276" t="str">
        <f t="shared" si="299"/>
        <v/>
      </c>
      <c r="DT565" s="276" t="str">
        <f t="shared" si="300"/>
        <v/>
      </c>
      <c r="DU565" s="276" t="str">
        <f t="shared" si="301"/>
        <v/>
      </c>
      <c r="DV565" s="276" t="str">
        <f t="shared" si="302"/>
        <v/>
      </c>
      <c r="DW565" s="277" t="str">
        <f t="shared" si="288"/>
        <v/>
      </c>
      <c r="DX565" s="278" t="str">
        <f t="shared" si="289"/>
        <v>0</v>
      </c>
      <c r="DY565" s="279" t="str">
        <f t="shared" si="290"/>
        <v>0</v>
      </c>
      <c r="DZ565" s="280" t="str">
        <f t="shared" si="291"/>
        <v/>
      </c>
      <c r="EA565" s="335">
        <f t="shared" si="312"/>
        <v>0</v>
      </c>
      <c r="EB565" s="335">
        <f t="shared" si="313"/>
        <v>0</v>
      </c>
      <c r="EC565" s="335">
        <f t="shared" si="314"/>
        <v>0</v>
      </c>
    </row>
    <row r="566" spans="2:133" ht="27.75" customHeight="1" thickBot="1">
      <c r="B566" s="39"/>
      <c r="C566" s="146"/>
      <c r="D566" s="57"/>
      <c r="E566" s="43"/>
      <c r="F566" s="74"/>
      <c r="G566" s="147"/>
      <c r="H566" s="44"/>
      <c r="I566" s="283"/>
      <c r="J566" s="283"/>
      <c r="K566" s="37"/>
      <c r="L566" s="37"/>
      <c r="M566" s="37"/>
      <c r="N566" s="37"/>
      <c r="O566" s="22"/>
      <c r="P566" s="22"/>
      <c r="Q566" s="42"/>
      <c r="R566" s="39"/>
      <c r="S566" s="39"/>
      <c r="T566" s="39"/>
      <c r="U566" s="321"/>
      <c r="V566" s="330"/>
      <c r="W566" s="317" t="str">
        <f t="shared" si="303"/>
        <v>0</v>
      </c>
      <c r="X566" s="101"/>
      <c r="Y566" s="40"/>
      <c r="Z566" s="41"/>
      <c r="AA566" s="40"/>
      <c r="AB566" s="40"/>
      <c r="AC566" s="40"/>
      <c r="AD566" s="40" t="str">
        <f t="shared" si="319"/>
        <v/>
      </c>
      <c r="AE566" s="186"/>
      <c r="AF566" s="106" t="str">
        <f t="shared" si="292"/>
        <v>0</v>
      </c>
      <c r="AG566" s="99">
        <f t="shared" si="315"/>
        <v>0</v>
      </c>
      <c r="AH566" s="105" t="str">
        <f t="shared" si="316"/>
        <v>0</v>
      </c>
      <c r="AI566" s="106" t="str">
        <f t="shared" si="304"/>
        <v>0</v>
      </c>
      <c r="AJ566" s="99" t="str">
        <f t="shared" si="305"/>
        <v/>
      </c>
      <c r="AK566" s="1" t="str">
        <f t="shared" si="306"/>
        <v/>
      </c>
      <c r="AL566" s="1" t="str">
        <f t="shared" si="307"/>
        <v/>
      </c>
      <c r="AM566" s="1" t="str">
        <f t="shared" si="308"/>
        <v/>
      </c>
      <c r="AN566" s="164" t="str">
        <f t="shared" si="309"/>
        <v/>
      </c>
      <c r="AO566" s="337">
        <f t="shared" si="310"/>
        <v>0</v>
      </c>
      <c r="AP566" s="259"/>
      <c r="AQ566" s="273">
        <f t="shared" si="311"/>
        <v>0</v>
      </c>
      <c r="DF566" s="104">
        <f t="shared" si="287"/>
        <v>0</v>
      </c>
      <c r="DG566" s="39" t="str">
        <f t="shared" si="317"/>
        <v/>
      </c>
      <c r="DH566" s="39" t="str">
        <f t="shared" si="318"/>
        <v/>
      </c>
      <c r="DJ566" s="98">
        <f t="shared" si="286"/>
        <v>0</v>
      </c>
      <c r="DK566" s="93" t="e">
        <f>VLOOKUP(H566,'PORT PRODUCTIVITY 1'!$A$25:$G$81,2,FALSE)</f>
        <v>#N/A</v>
      </c>
      <c r="DL566" s="97" t="str">
        <f t="shared" si="293"/>
        <v/>
      </c>
      <c r="DM566" s="97" t="str">
        <f t="shared" si="294"/>
        <v/>
      </c>
      <c r="DN566" s="97" t="str">
        <f t="shared" si="295"/>
        <v/>
      </c>
      <c r="DO566" s="97" t="str">
        <f t="shared" si="296"/>
        <v/>
      </c>
      <c r="DP566" s="94" t="e">
        <f>VLOOKUP(H566,'PORT PRODUCTIVITY 1'!$A$25:$G$83,3,FALSE)</f>
        <v>#N/A</v>
      </c>
      <c r="DQ566" s="276" t="str">
        <f t="shared" si="297"/>
        <v/>
      </c>
      <c r="DR566" s="276" t="str">
        <f t="shared" si="298"/>
        <v/>
      </c>
      <c r="DS566" s="276" t="str">
        <f t="shared" si="299"/>
        <v/>
      </c>
      <c r="DT566" s="276" t="str">
        <f t="shared" si="300"/>
        <v/>
      </c>
      <c r="DU566" s="276" t="str">
        <f t="shared" si="301"/>
        <v/>
      </c>
      <c r="DV566" s="276" t="str">
        <f t="shared" si="302"/>
        <v/>
      </c>
      <c r="DW566" s="277" t="str">
        <f t="shared" si="288"/>
        <v/>
      </c>
      <c r="DX566" s="278" t="str">
        <f t="shared" si="289"/>
        <v>0</v>
      </c>
      <c r="DY566" s="279" t="str">
        <f t="shared" si="290"/>
        <v>0</v>
      </c>
      <c r="DZ566" s="280" t="str">
        <f t="shared" si="291"/>
        <v/>
      </c>
      <c r="EA566" s="335">
        <f t="shared" si="312"/>
        <v>0</v>
      </c>
      <c r="EB566" s="335">
        <f t="shared" si="313"/>
        <v>0</v>
      </c>
      <c r="EC566" s="335">
        <f t="shared" si="314"/>
        <v>0</v>
      </c>
    </row>
    <row r="567" spans="2:133" ht="27.75" customHeight="1" thickBot="1">
      <c r="B567" s="39"/>
      <c r="C567" s="146"/>
      <c r="D567" s="57"/>
      <c r="E567" s="43"/>
      <c r="F567" s="74"/>
      <c r="G567" s="147"/>
      <c r="H567" s="44"/>
      <c r="I567" s="283"/>
      <c r="J567" s="283"/>
      <c r="K567" s="37"/>
      <c r="L567" s="37"/>
      <c r="M567" s="37"/>
      <c r="N567" s="37"/>
      <c r="O567" s="22"/>
      <c r="P567" s="22"/>
      <c r="Q567" s="42"/>
      <c r="R567" s="39"/>
      <c r="S567" s="39"/>
      <c r="T567" s="39"/>
      <c r="U567" s="321"/>
      <c r="V567" s="330"/>
      <c r="W567" s="317" t="str">
        <f t="shared" si="303"/>
        <v>0</v>
      </c>
      <c r="X567" s="101"/>
      <c r="Y567" s="40"/>
      <c r="Z567" s="41"/>
      <c r="AA567" s="40"/>
      <c r="AB567" s="40"/>
      <c r="AC567" s="40"/>
      <c r="AD567" s="40" t="str">
        <f t="shared" si="319"/>
        <v/>
      </c>
      <c r="AE567" s="186"/>
      <c r="AF567" s="106" t="str">
        <f t="shared" si="292"/>
        <v>0</v>
      </c>
      <c r="AG567" s="99">
        <f t="shared" si="315"/>
        <v>0</v>
      </c>
      <c r="AH567" s="105" t="str">
        <f t="shared" si="316"/>
        <v>0</v>
      </c>
      <c r="AI567" s="106" t="str">
        <f t="shared" si="304"/>
        <v>0</v>
      </c>
      <c r="AJ567" s="99" t="str">
        <f t="shared" si="305"/>
        <v/>
      </c>
      <c r="AK567" s="1" t="str">
        <f t="shared" si="306"/>
        <v/>
      </c>
      <c r="AL567" s="1" t="str">
        <f t="shared" si="307"/>
        <v/>
      </c>
      <c r="AM567" s="1" t="str">
        <f t="shared" si="308"/>
        <v/>
      </c>
      <c r="AN567" s="164" t="str">
        <f t="shared" si="309"/>
        <v/>
      </c>
      <c r="AO567" s="337">
        <f t="shared" si="310"/>
        <v>0</v>
      </c>
      <c r="AP567" s="259"/>
      <c r="AQ567" s="273">
        <f t="shared" si="311"/>
        <v>0</v>
      </c>
      <c r="DF567" s="104">
        <f t="shared" si="287"/>
        <v>0</v>
      </c>
      <c r="DG567" s="39" t="str">
        <f t="shared" si="317"/>
        <v/>
      </c>
      <c r="DH567" s="39" t="str">
        <f t="shared" si="318"/>
        <v/>
      </c>
      <c r="DJ567" s="98">
        <f t="shared" si="286"/>
        <v>0</v>
      </c>
      <c r="DK567" s="93" t="e">
        <f>VLOOKUP(H567,'PORT PRODUCTIVITY 1'!$A$25:$G$81,2,FALSE)</f>
        <v>#N/A</v>
      </c>
      <c r="DL567" s="97" t="str">
        <f t="shared" si="293"/>
        <v/>
      </c>
      <c r="DM567" s="97" t="str">
        <f t="shared" si="294"/>
        <v/>
      </c>
      <c r="DN567" s="97" t="str">
        <f t="shared" si="295"/>
        <v/>
      </c>
      <c r="DO567" s="97" t="str">
        <f t="shared" si="296"/>
        <v/>
      </c>
      <c r="DP567" s="94" t="e">
        <f>VLOOKUP(H567,'PORT PRODUCTIVITY 1'!$A$25:$G$83,3,FALSE)</f>
        <v>#N/A</v>
      </c>
      <c r="DQ567" s="276" t="str">
        <f t="shared" si="297"/>
        <v/>
      </c>
      <c r="DR567" s="276" t="str">
        <f t="shared" si="298"/>
        <v/>
      </c>
      <c r="DS567" s="276" t="str">
        <f t="shared" si="299"/>
        <v/>
      </c>
      <c r="DT567" s="276" t="str">
        <f t="shared" si="300"/>
        <v/>
      </c>
      <c r="DU567" s="276" t="str">
        <f t="shared" si="301"/>
        <v/>
      </c>
      <c r="DV567" s="276" t="str">
        <f t="shared" si="302"/>
        <v/>
      </c>
      <c r="DW567" s="277" t="str">
        <f t="shared" si="288"/>
        <v/>
      </c>
      <c r="DX567" s="278" t="str">
        <f t="shared" si="289"/>
        <v>0</v>
      </c>
      <c r="DY567" s="279" t="str">
        <f t="shared" si="290"/>
        <v>0</v>
      </c>
      <c r="DZ567" s="280" t="str">
        <f t="shared" si="291"/>
        <v/>
      </c>
      <c r="EA567" s="335">
        <f t="shared" si="312"/>
        <v>0</v>
      </c>
      <c r="EB567" s="335">
        <f t="shared" si="313"/>
        <v>0</v>
      </c>
      <c r="EC567" s="335">
        <f t="shared" si="314"/>
        <v>0</v>
      </c>
    </row>
    <row r="568" spans="2:133" ht="27.75" customHeight="1" thickBot="1">
      <c r="B568" s="39"/>
      <c r="C568" s="146"/>
      <c r="D568" s="57"/>
      <c r="E568" s="43"/>
      <c r="F568" s="74"/>
      <c r="G568" s="147"/>
      <c r="H568" s="44"/>
      <c r="I568" s="283"/>
      <c r="J568" s="283"/>
      <c r="K568" s="37"/>
      <c r="L568" s="37"/>
      <c r="M568" s="37"/>
      <c r="N568" s="37"/>
      <c r="O568" s="22"/>
      <c r="P568" s="22"/>
      <c r="Q568" s="42"/>
      <c r="R568" s="39"/>
      <c r="S568" s="39"/>
      <c r="T568" s="39"/>
      <c r="U568" s="321"/>
      <c r="V568" s="330"/>
      <c r="W568" s="317" t="str">
        <f t="shared" si="303"/>
        <v>0</v>
      </c>
      <c r="X568" s="101"/>
      <c r="Y568" s="40"/>
      <c r="Z568" s="41"/>
      <c r="AA568" s="40"/>
      <c r="AB568" s="40"/>
      <c r="AC568" s="40"/>
      <c r="AD568" s="40" t="str">
        <f t="shared" si="319"/>
        <v/>
      </c>
      <c r="AE568" s="186"/>
      <c r="AF568" s="106" t="str">
        <f t="shared" si="292"/>
        <v>0</v>
      </c>
      <c r="AG568" s="99">
        <f t="shared" si="315"/>
        <v>0</v>
      </c>
      <c r="AH568" s="105" t="str">
        <f t="shared" si="316"/>
        <v>0</v>
      </c>
      <c r="AI568" s="106" t="str">
        <f t="shared" si="304"/>
        <v>0</v>
      </c>
      <c r="AJ568" s="99" t="str">
        <f t="shared" si="305"/>
        <v/>
      </c>
      <c r="AK568" s="1" t="str">
        <f t="shared" si="306"/>
        <v/>
      </c>
      <c r="AL568" s="1" t="str">
        <f t="shared" si="307"/>
        <v/>
      </c>
      <c r="AM568" s="1" t="str">
        <f t="shared" si="308"/>
        <v/>
      </c>
      <c r="AN568" s="164" t="str">
        <f t="shared" si="309"/>
        <v/>
      </c>
      <c r="AO568" s="337">
        <f t="shared" si="310"/>
        <v>0</v>
      </c>
      <c r="AP568" s="259"/>
      <c r="AQ568" s="273">
        <f t="shared" si="311"/>
        <v>0</v>
      </c>
      <c r="DF568" s="104">
        <f t="shared" si="287"/>
        <v>0</v>
      </c>
      <c r="DG568" s="39" t="str">
        <f t="shared" si="317"/>
        <v/>
      </c>
      <c r="DH568" s="39" t="str">
        <f t="shared" si="318"/>
        <v/>
      </c>
      <c r="DJ568" s="98">
        <f t="shared" si="286"/>
        <v>0</v>
      </c>
      <c r="DK568" s="93" t="e">
        <f>VLOOKUP(H568,'PORT PRODUCTIVITY 1'!$A$25:$G$81,2,FALSE)</f>
        <v>#N/A</v>
      </c>
      <c r="DL568" s="97" t="str">
        <f t="shared" si="293"/>
        <v/>
      </c>
      <c r="DM568" s="97" t="str">
        <f t="shared" si="294"/>
        <v/>
      </c>
      <c r="DN568" s="97" t="str">
        <f t="shared" si="295"/>
        <v/>
      </c>
      <c r="DO568" s="97" t="str">
        <f t="shared" si="296"/>
        <v/>
      </c>
      <c r="DP568" s="94" t="e">
        <f>VLOOKUP(H568,'PORT PRODUCTIVITY 1'!$A$25:$G$83,3,FALSE)</f>
        <v>#N/A</v>
      </c>
      <c r="DQ568" s="276" t="str">
        <f t="shared" si="297"/>
        <v/>
      </c>
      <c r="DR568" s="276" t="str">
        <f t="shared" si="298"/>
        <v/>
      </c>
      <c r="DS568" s="276" t="str">
        <f t="shared" si="299"/>
        <v/>
      </c>
      <c r="DT568" s="276" t="str">
        <f t="shared" si="300"/>
        <v/>
      </c>
      <c r="DU568" s="276" t="str">
        <f t="shared" si="301"/>
        <v/>
      </c>
      <c r="DV568" s="276" t="str">
        <f t="shared" si="302"/>
        <v/>
      </c>
      <c r="DW568" s="277" t="str">
        <f t="shared" si="288"/>
        <v/>
      </c>
      <c r="DX568" s="278" t="str">
        <f t="shared" si="289"/>
        <v>0</v>
      </c>
      <c r="DY568" s="279" t="str">
        <f t="shared" si="290"/>
        <v>0</v>
      </c>
      <c r="DZ568" s="280" t="str">
        <f t="shared" si="291"/>
        <v/>
      </c>
      <c r="EA568" s="335">
        <f t="shared" si="312"/>
        <v>0</v>
      </c>
      <c r="EB568" s="335">
        <f t="shared" si="313"/>
        <v>0</v>
      </c>
      <c r="EC568" s="335">
        <f t="shared" si="314"/>
        <v>0</v>
      </c>
    </row>
    <row r="569" spans="2:133" ht="27.75" customHeight="1" thickBot="1">
      <c r="B569" s="39"/>
      <c r="C569" s="146"/>
      <c r="D569" s="57"/>
      <c r="E569" s="43"/>
      <c r="F569" s="74"/>
      <c r="G569" s="147"/>
      <c r="H569" s="44"/>
      <c r="I569" s="283"/>
      <c r="J569" s="283"/>
      <c r="K569" s="37"/>
      <c r="L569" s="37"/>
      <c r="M569" s="37"/>
      <c r="N569" s="37"/>
      <c r="O569" s="22"/>
      <c r="P569" s="22"/>
      <c r="Q569" s="42"/>
      <c r="R569" s="39"/>
      <c r="S569" s="39"/>
      <c r="T569" s="39"/>
      <c r="U569" s="321"/>
      <c r="V569" s="330"/>
      <c r="W569" s="317" t="str">
        <f t="shared" si="303"/>
        <v>0</v>
      </c>
      <c r="X569" s="101"/>
      <c r="Y569" s="40"/>
      <c r="Z569" s="41"/>
      <c r="AA569" s="40"/>
      <c r="AB569" s="40"/>
      <c r="AC569" s="40"/>
      <c r="AD569" s="40" t="str">
        <f t="shared" si="319"/>
        <v/>
      </c>
      <c r="AE569" s="186"/>
      <c r="AF569" s="106" t="str">
        <f t="shared" si="292"/>
        <v>0</v>
      </c>
      <c r="AG569" s="99">
        <f t="shared" si="315"/>
        <v>0</v>
      </c>
      <c r="AH569" s="105" t="str">
        <f t="shared" si="316"/>
        <v>0</v>
      </c>
      <c r="AI569" s="106" t="str">
        <f t="shared" si="304"/>
        <v>0</v>
      </c>
      <c r="AJ569" s="99" t="str">
        <f t="shared" si="305"/>
        <v/>
      </c>
      <c r="AK569" s="1" t="str">
        <f t="shared" si="306"/>
        <v/>
      </c>
      <c r="AL569" s="1" t="str">
        <f t="shared" si="307"/>
        <v/>
      </c>
      <c r="AM569" s="1" t="str">
        <f t="shared" si="308"/>
        <v/>
      </c>
      <c r="AN569" s="164" t="str">
        <f t="shared" si="309"/>
        <v/>
      </c>
      <c r="AO569" s="337">
        <f t="shared" si="310"/>
        <v>0</v>
      </c>
      <c r="AP569" s="259"/>
      <c r="AQ569" s="273">
        <f t="shared" si="311"/>
        <v>0</v>
      </c>
      <c r="DF569" s="104">
        <f t="shared" si="287"/>
        <v>0</v>
      </c>
      <c r="DG569" s="39" t="str">
        <f t="shared" si="317"/>
        <v/>
      </c>
      <c r="DH569" s="39" t="str">
        <f t="shared" si="318"/>
        <v/>
      </c>
      <c r="DJ569" s="98">
        <f t="shared" si="286"/>
        <v>0</v>
      </c>
      <c r="DK569" s="93" t="e">
        <f>VLOOKUP(H569,'PORT PRODUCTIVITY 1'!$A$25:$G$81,2,FALSE)</f>
        <v>#N/A</v>
      </c>
      <c r="DL569" s="97" t="str">
        <f t="shared" si="293"/>
        <v/>
      </c>
      <c r="DM569" s="97" t="str">
        <f t="shared" si="294"/>
        <v/>
      </c>
      <c r="DN569" s="97" t="str">
        <f t="shared" si="295"/>
        <v/>
      </c>
      <c r="DO569" s="97" t="str">
        <f t="shared" si="296"/>
        <v/>
      </c>
      <c r="DP569" s="94" t="e">
        <f>VLOOKUP(H569,'PORT PRODUCTIVITY 1'!$A$25:$G$83,3,FALSE)</f>
        <v>#N/A</v>
      </c>
      <c r="DQ569" s="276" t="str">
        <f t="shared" si="297"/>
        <v/>
      </c>
      <c r="DR569" s="276" t="str">
        <f t="shared" si="298"/>
        <v/>
      </c>
      <c r="DS569" s="276" t="str">
        <f t="shared" si="299"/>
        <v/>
      </c>
      <c r="DT569" s="276" t="str">
        <f t="shared" si="300"/>
        <v/>
      </c>
      <c r="DU569" s="276" t="str">
        <f t="shared" si="301"/>
        <v/>
      </c>
      <c r="DV569" s="276" t="str">
        <f t="shared" si="302"/>
        <v/>
      </c>
      <c r="DW569" s="277" t="str">
        <f t="shared" si="288"/>
        <v/>
      </c>
      <c r="DX569" s="278" t="str">
        <f t="shared" si="289"/>
        <v>0</v>
      </c>
      <c r="DY569" s="279" t="str">
        <f t="shared" si="290"/>
        <v>0</v>
      </c>
      <c r="DZ569" s="280" t="str">
        <f t="shared" si="291"/>
        <v/>
      </c>
      <c r="EA569" s="335">
        <f t="shared" si="312"/>
        <v>0</v>
      </c>
      <c r="EB569" s="335">
        <f t="shared" si="313"/>
        <v>0</v>
      </c>
      <c r="EC569" s="335">
        <f t="shared" si="314"/>
        <v>0</v>
      </c>
    </row>
    <row r="570" spans="2:133" ht="27.75" customHeight="1" thickBot="1">
      <c r="B570" s="39"/>
      <c r="C570" s="146"/>
      <c r="D570" s="57"/>
      <c r="E570" s="43"/>
      <c r="F570" s="74"/>
      <c r="G570" s="147"/>
      <c r="H570" s="44"/>
      <c r="I570" s="283"/>
      <c r="J570" s="283"/>
      <c r="K570" s="37"/>
      <c r="L570" s="37"/>
      <c r="M570" s="37"/>
      <c r="N570" s="37"/>
      <c r="O570" s="22"/>
      <c r="P570" s="22"/>
      <c r="Q570" s="42"/>
      <c r="R570" s="39"/>
      <c r="S570" s="39"/>
      <c r="T570" s="39"/>
      <c r="U570" s="321"/>
      <c r="V570" s="330"/>
      <c r="W570" s="317" t="str">
        <f t="shared" si="303"/>
        <v>0</v>
      </c>
      <c r="X570" s="101"/>
      <c r="Y570" s="40"/>
      <c r="Z570" s="41"/>
      <c r="AA570" s="40"/>
      <c r="AB570" s="40"/>
      <c r="AC570" s="40"/>
      <c r="AD570" s="40" t="str">
        <f t="shared" si="319"/>
        <v/>
      </c>
      <c r="AE570" s="186"/>
      <c r="AF570" s="106" t="str">
        <f t="shared" si="292"/>
        <v>0</v>
      </c>
      <c r="AG570" s="99">
        <f t="shared" si="315"/>
        <v>0</v>
      </c>
      <c r="AH570" s="105" t="str">
        <f t="shared" si="316"/>
        <v>0</v>
      </c>
      <c r="AI570" s="106" t="str">
        <f t="shared" si="304"/>
        <v>0</v>
      </c>
      <c r="AJ570" s="99" t="str">
        <f t="shared" si="305"/>
        <v/>
      </c>
      <c r="AK570" s="1" t="str">
        <f t="shared" si="306"/>
        <v/>
      </c>
      <c r="AL570" s="1" t="str">
        <f t="shared" si="307"/>
        <v/>
      </c>
      <c r="AM570" s="1" t="str">
        <f t="shared" si="308"/>
        <v/>
      </c>
      <c r="AN570" s="164" t="str">
        <f t="shared" si="309"/>
        <v/>
      </c>
      <c r="AO570" s="337">
        <f t="shared" si="310"/>
        <v>0</v>
      </c>
      <c r="AP570" s="259"/>
      <c r="AQ570" s="273">
        <f t="shared" si="311"/>
        <v>0</v>
      </c>
      <c r="DF570" s="104">
        <f t="shared" si="287"/>
        <v>0</v>
      </c>
      <c r="DG570" s="39" t="str">
        <f t="shared" si="317"/>
        <v/>
      </c>
      <c r="DH570" s="39" t="str">
        <f t="shared" si="318"/>
        <v/>
      </c>
      <c r="DJ570" s="98">
        <f t="shared" si="286"/>
        <v>0</v>
      </c>
      <c r="DK570" s="93" t="e">
        <f>VLOOKUP(H570,'PORT PRODUCTIVITY 1'!$A$25:$G$81,2,FALSE)</f>
        <v>#N/A</v>
      </c>
      <c r="DL570" s="97" t="str">
        <f t="shared" si="293"/>
        <v/>
      </c>
      <c r="DM570" s="97" t="str">
        <f t="shared" si="294"/>
        <v/>
      </c>
      <c r="DN570" s="97" t="str">
        <f t="shared" si="295"/>
        <v/>
      </c>
      <c r="DO570" s="97" t="str">
        <f t="shared" si="296"/>
        <v/>
      </c>
      <c r="DP570" s="94" t="e">
        <f>VLOOKUP(H570,'PORT PRODUCTIVITY 1'!$A$25:$G$83,3,FALSE)</f>
        <v>#N/A</v>
      </c>
      <c r="DQ570" s="276" t="str">
        <f t="shared" si="297"/>
        <v/>
      </c>
      <c r="DR570" s="276" t="str">
        <f t="shared" si="298"/>
        <v/>
      </c>
      <c r="DS570" s="276" t="str">
        <f t="shared" si="299"/>
        <v/>
      </c>
      <c r="DT570" s="276" t="str">
        <f t="shared" si="300"/>
        <v/>
      </c>
      <c r="DU570" s="276" t="str">
        <f t="shared" si="301"/>
        <v/>
      </c>
      <c r="DV570" s="276" t="str">
        <f t="shared" si="302"/>
        <v/>
      </c>
      <c r="DW570" s="277" t="str">
        <f t="shared" si="288"/>
        <v/>
      </c>
      <c r="DX570" s="278" t="str">
        <f t="shared" si="289"/>
        <v>0</v>
      </c>
      <c r="DY570" s="279" t="str">
        <f t="shared" si="290"/>
        <v>0</v>
      </c>
      <c r="DZ570" s="280" t="str">
        <f t="shared" si="291"/>
        <v/>
      </c>
      <c r="EA570" s="335">
        <f t="shared" si="312"/>
        <v>0</v>
      </c>
      <c r="EB570" s="335">
        <f t="shared" si="313"/>
        <v>0</v>
      </c>
      <c r="EC570" s="335">
        <f t="shared" si="314"/>
        <v>0</v>
      </c>
    </row>
    <row r="571" spans="2:133" ht="27.75" customHeight="1" thickBot="1">
      <c r="B571" s="39"/>
      <c r="C571" s="146"/>
      <c r="D571" s="57"/>
      <c r="E571" s="43"/>
      <c r="F571" s="74"/>
      <c r="G571" s="147"/>
      <c r="H571" s="44"/>
      <c r="I571" s="283"/>
      <c r="J571" s="283"/>
      <c r="K571" s="37"/>
      <c r="L571" s="37"/>
      <c r="M571" s="37"/>
      <c r="N571" s="37"/>
      <c r="O571" s="22"/>
      <c r="P571" s="22"/>
      <c r="Q571" s="42"/>
      <c r="R571" s="39"/>
      <c r="S571" s="39"/>
      <c r="T571" s="39"/>
      <c r="U571" s="321"/>
      <c r="V571" s="330"/>
      <c r="W571" s="317" t="str">
        <f t="shared" si="303"/>
        <v>0</v>
      </c>
      <c r="X571" s="101"/>
      <c r="Y571" s="40"/>
      <c r="Z571" s="41"/>
      <c r="AA571" s="40"/>
      <c r="AB571" s="40"/>
      <c r="AC571" s="40"/>
      <c r="AD571" s="40" t="str">
        <f t="shared" si="319"/>
        <v/>
      </c>
      <c r="AE571" s="186"/>
      <c r="AF571" s="106" t="str">
        <f t="shared" si="292"/>
        <v>0</v>
      </c>
      <c r="AG571" s="99">
        <f t="shared" si="315"/>
        <v>0</v>
      </c>
      <c r="AH571" s="105" t="str">
        <f t="shared" si="316"/>
        <v>0</v>
      </c>
      <c r="AI571" s="106" t="str">
        <f t="shared" si="304"/>
        <v>0</v>
      </c>
      <c r="AJ571" s="99" t="str">
        <f t="shared" si="305"/>
        <v/>
      </c>
      <c r="AK571" s="1" t="str">
        <f t="shared" si="306"/>
        <v/>
      </c>
      <c r="AL571" s="1" t="str">
        <f t="shared" si="307"/>
        <v/>
      </c>
      <c r="AM571" s="1" t="str">
        <f t="shared" si="308"/>
        <v/>
      </c>
      <c r="AN571" s="164" t="str">
        <f t="shared" si="309"/>
        <v/>
      </c>
      <c r="AO571" s="337">
        <f t="shared" si="310"/>
        <v>0</v>
      </c>
      <c r="AP571" s="259"/>
      <c r="AQ571" s="273">
        <f t="shared" si="311"/>
        <v>0</v>
      </c>
      <c r="DF571" s="104">
        <f t="shared" si="287"/>
        <v>0</v>
      </c>
      <c r="DG571" s="39" t="str">
        <f t="shared" si="317"/>
        <v/>
      </c>
      <c r="DH571" s="39" t="str">
        <f t="shared" si="318"/>
        <v/>
      </c>
      <c r="DJ571" s="98">
        <f t="shared" si="286"/>
        <v>0</v>
      </c>
      <c r="DK571" s="93" t="e">
        <f>VLOOKUP(H571,'PORT PRODUCTIVITY 1'!$A$25:$G$81,2,FALSE)</f>
        <v>#N/A</v>
      </c>
      <c r="DL571" s="97" t="str">
        <f t="shared" si="293"/>
        <v/>
      </c>
      <c r="DM571" s="97" t="str">
        <f t="shared" si="294"/>
        <v/>
      </c>
      <c r="DN571" s="97" t="str">
        <f t="shared" si="295"/>
        <v/>
      </c>
      <c r="DO571" s="97" t="str">
        <f t="shared" si="296"/>
        <v/>
      </c>
      <c r="DP571" s="94" t="e">
        <f>VLOOKUP(H571,'PORT PRODUCTIVITY 1'!$A$25:$G$83,3,FALSE)</f>
        <v>#N/A</v>
      </c>
      <c r="DQ571" s="276" t="str">
        <f t="shared" si="297"/>
        <v/>
      </c>
      <c r="DR571" s="276" t="str">
        <f t="shared" si="298"/>
        <v/>
      </c>
      <c r="DS571" s="276" t="str">
        <f t="shared" si="299"/>
        <v/>
      </c>
      <c r="DT571" s="276" t="str">
        <f t="shared" si="300"/>
        <v/>
      </c>
      <c r="DU571" s="276" t="str">
        <f t="shared" si="301"/>
        <v/>
      </c>
      <c r="DV571" s="276" t="str">
        <f t="shared" si="302"/>
        <v/>
      </c>
      <c r="DW571" s="277" t="str">
        <f t="shared" si="288"/>
        <v/>
      </c>
      <c r="DX571" s="278" t="str">
        <f t="shared" si="289"/>
        <v>0</v>
      </c>
      <c r="DY571" s="279" t="str">
        <f t="shared" si="290"/>
        <v>0</v>
      </c>
      <c r="DZ571" s="280" t="str">
        <f t="shared" si="291"/>
        <v/>
      </c>
      <c r="EA571" s="335">
        <f t="shared" si="312"/>
        <v>0</v>
      </c>
      <c r="EB571" s="335">
        <f t="shared" si="313"/>
        <v>0</v>
      </c>
      <c r="EC571" s="335">
        <f t="shared" si="314"/>
        <v>0</v>
      </c>
    </row>
    <row r="572" spans="2:133" ht="27.75" customHeight="1" thickBot="1">
      <c r="B572" s="39"/>
      <c r="C572" s="146"/>
      <c r="D572" s="57"/>
      <c r="E572" s="43"/>
      <c r="F572" s="74"/>
      <c r="G572" s="147"/>
      <c r="H572" s="44"/>
      <c r="I572" s="283"/>
      <c r="J572" s="283"/>
      <c r="K572" s="37"/>
      <c r="L572" s="37"/>
      <c r="M572" s="37"/>
      <c r="N572" s="37"/>
      <c r="O572" s="22"/>
      <c r="P572" s="22"/>
      <c r="Q572" s="42"/>
      <c r="R572" s="39"/>
      <c r="S572" s="39"/>
      <c r="T572" s="39"/>
      <c r="U572" s="321"/>
      <c r="V572" s="330"/>
      <c r="W572" s="317" t="str">
        <f t="shared" si="303"/>
        <v>0</v>
      </c>
      <c r="X572" s="101"/>
      <c r="Y572" s="40"/>
      <c r="Z572" s="41"/>
      <c r="AA572" s="40"/>
      <c r="AB572" s="40"/>
      <c r="AC572" s="40"/>
      <c r="AD572" s="40" t="str">
        <f t="shared" si="319"/>
        <v/>
      </c>
      <c r="AE572" s="186"/>
      <c r="AF572" s="106" t="str">
        <f t="shared" si="292"/>
        <v>0</v>
      </c>
      <c r="AG572" s="99">
        <f t="shared" si="315"/>
        <v>0</v>
      </c>
      <c r="AH572" s="105" t="str">
        <f t="shared" si="316"/>
        <v>0</v>
      </c>
      <c r="AI572" s="106" t="str">
        <f t="shared" si="304"/>
        <v>0</v>
      </c>
      <c r="AJ572" s="99" t="str">
        <f t="shared" si="305"/>
        <v/>
      </c>
      <c r="AK572" s="1" t="str">
        <f t="shared" si="306"/>
        <v/>
      </c>
      <c r="AL572" s="1" t="str">
        <f t="shared" si="307"/>
        <v/>
      </c>
      <c r="AM572" s="1" t="str">
        <f t="shared" si="308"/>
        <v/>
      </c>
      <c r="AN572" s="164" t="str">
        <f t="shared" si="309"/>
        <v/>
      </c>
      <c r="AO572" s="337">
        <f t="shared" si="310"/>
        <v>0</v>
      </c>
      <c r="AP572" s="259"/>
      <c r="AQ572" s="273">
        <f t="shared" si="311"/>
        <v>0</v>
      </c>
      <c r="DF572" s="104">
        <f t="shared" si="287"/>
        <v>0</v>
      </c>
      <c r="DG572" s="39" t="str">
        <f t="shared" si="317"/>
        <v/>
      </c>
      <c r="DH572" s="39" t="str">
        <f t="shared" si="318"/>
        <v/>
      </c>
      <c r="DJ572" s="98">
        <f t="shared" si="286"/>
        <v>0</v>
      </c>
      <c r="DK572" s="93" t="e">
        <f>VLOOKUP(H572,'PORT PRODUCTIVITY 1'!$A$25:$G$81,2,FALSE)</f>
        <v>#N/A</v>
      </c>
      <c r="DL572" s="97" t="str">
        <f t="shared" si="293"/>
        <v/>
      </c>
      <c r="DM572" s="97" t="str">
        <f t="shared" si="294"/>
        <v/>
      </c>
      <c r="DN572" s="97" t="str">
        <f t="shared" si="295"/>
        <v/>
      </c>
      <c r="DO572" s="97" t="str">
        <f t="shared" si="296"/>
        <v/>
      </c>
      <c r="DP572" s="94" t="e">
        <f>VLOOKUP(H572,'PORT PRODUCTIVITY 1'!$A$25:$G$83,3,FALSE)</f>
        <v>#N/A</v>
      </c>
      <c r="DQ572" s="276" t="str">
        <f t="shared" si="297"/>
        <v/>
      </c>
      <c r="DR572" s="276" t="str">
        <f t="shared" si="298"/>
        <v/>
      </c>
      <c r="DS572" s="276" t="str">
        <f t="shared" si="299"/>
        <v/>
      </c>
      <c r="DT572" s="276" t="str">
        <f t="shared" si="300"/>
        <v/>
      </c>
      <c r="DU572" s="276" t="str">
        <f t="shared" si="301"/>
        <v/>
      </c>
      <c r="DV572" s="276" t="str">
        <f t="shared" si="302"/>
        <v/>
      </c>
      <c r="DW572" s="277" t="str">
        <f t="shared" si="288"/>
        <v/>
      </c>
      <c r="DX572" s="278" t="str">
        <f t="shared" si="289"/>
        <v>0</v>
      </c>
      <c r="DY572" s="279" t="str">
        <f t="shared" si="290"/>
        <v>0</v>
      </c>
      <c r="DZ572" s="280" t="str">
        <f t="shared" si="291"/>
        <v/>
      </c>
      <c r="EA572" s="335">
        <f t="shared" si="312"/>
        <v>0</v>
      </c>
      <c r="EB572" s="335">
        <f t="shared" si="313"/>
        <v>0</v>
      </c>
      <c r="EC572" s="335">
        <f t="shared" si="314"/>
        <v>0</v>
      </c>
    </row>
    <row r="573" spans="2:133" ht="27.75" customHeight="1" thickBot="1">
      <c r="B573" s="39"/>
      <c r="C573" s="146"/>
      <c r="D573" s="57"/>
      <c r="E573" s="43"/>
      <c r="F573" s="74"/>
      <c r="G573" s="147"/>
      <c r="H573" s="44"/>
      <c r="I573" s="283"/>
      <c r="J573" s="283"/>
      <c r="K573" s="37"/>
      <c r="L573" s="37"/>
      <c r="M573" s="37"/>
      <c r="N573" s="37"/>
      <c r="O573" s="22"/>
      <c r="P573" s="22"/>
      <c r="Q573" s="42"/>
      <c r="R573" s="39"/>
      <c r="S573" s="39"/>
      <c r="T573" s="39"/>
      <c r="U573" s="321"/>
      <c r="V573" s="330"/>
      <c r="W573" s="317" t="str">
        <f t="shared" si="303"/>
        <v>0</v>
      </c>
      <c r="X573" s="101"/>
      <c r="Y573" s="40"/>
      <c r="Z573" s="41"/>
      <c r="AA573" s="40"/>
      <c r="AB573" s="40"/>
      <c r="AC573" s="40"/>
      <c r="AD573" s="40" t="str">
        <f t="shared" si="319"/>
        <v/>
      </c>
      <c r="AE573" s="186"/>
      <c r="AF573" s="106" t="str">
        <f t="shared" si="292"/>
        <v>0</v>
      </c>
      <c r="AG573" s="99">
        <f t="shared" si="315"/>
        <v>0</v>
      </c>
      <c r="AH573" s="105" t="str">
        <f t="shared" si="316"/>
        <v>0</v>
      </c>
      <c r="AI573" s="106" t="str">
        <f t="shared" si="304"/>
        <v>0</v>
      </c>
      <c r="AJ573" s="99" t="str">
        <f t="shared" si="305"/>
        <v/>
      </c>
      <c r="AK573" s="1" t="str">
        <f t="shared" si="306"/>
        <v/>
      </c>
      <c r="AL573" s="1" t="str">
        <f t="shared" si="307"/>
        <v/>
      </c>
      <c r="AM573" s="1" t="str">
        <f t="shared" si="308"/>
        <v/>
      </c>
      <c r="AN573" s="164" t="str">
        <f t="shared" si="309"/>
        <v/>
      </c>
      <c r="AO573" s="337">
        <f t="shared" si="310"/>
        <v>0</v>
      </c>
      <c r="AP573" s="259"/>
      <c r="AQ573" s="273">
        <f t="shared" si="311"/>
        <v>0</v>
      </c>
      <c r="DF573" s="104">
        <f t="shared" si="287"/>
        <v>0</v>
      </c>
      <c r="DG573" s="39" t="str">
        <f t="shared" si="317"/>
        <v/>
      </c>
      <c r="DH573" s="39" t="str">
        <f t="shared" si="318"/>
        <v/>
      </c>
      <c r="DJ573" s="98">
        <f t="shared" ref="DJ573:DJ636" si="320">AG573</f>
        <v>0</v>
      </c>
      <c r="DK573" s="93" t="e">
        <f>VLOOKUP(H573,'PORT PRODUCTIVITY 1'!$A$25:$G$81,2,FALSE)</f>
        <v>#N/A</v>
      </c>
      <c r="DL573" s="97" t="str">
        <f t="shared" si="293"/>
        <v/>
      </c>
      <c r="DM573" s="97" t="str">
        <f t="shared" si="294"/>
        <v/>
      </c>
      <c r="DN573" s="97" t="str">
        <f t="shared" si="295"/>
        <v/>
      </c>
      <c r="DO573" s="97" t="str">
        <f t="shared" si="296"/>
        <v/>
      </c>
      <c r="DP573" s="94" t="e">
        <f>VLOOKUP(H573,'PORT PRODUCTIVITY 1'!$A$25:$G$83,3,FALSE)</f>
        <v>#N/A</v>
      </c>
      <c r="DQ573" s="276" t="str">
        <f t="shared" si="297"/>
        <v/>
      </c>
      <c r="DR573" s="276" t="str">
        <f t="shared" si="298"/>
        <v/>
      </c>
      <c r="DS573" s="276" t="str">
        <f t="shared" si="299"/>
        <v/>
      </c>
      <c r="DT573" s="276" t="str">
        <f t="shared" si="300"/>
        <v/>
      </c>
      <c r="DU573" s="276" t="str">
        <f t="shared" si="301"/>
        <v/>
      </c>
      <c r="DV573" s="276" t="str">
        <f t="shared" si="302"/>
        <v/>
      </c>
      <c r="DW573" s="277" t="str">
        <f t="shared" si="288"/>
        <v/>
      </c>
      <c r="DX573" s="278" t="str">
        <f t="shared" si="289"/>
        <v>0</v>
      </c>
      <c r="DY573" s="279" t="str">
        <f t="shared" si="290"/>
        <v>0</v>
      </c>
      <c r="DZ573" s="280" t="str">
        <f t="shared" si="291"/>
        <v/>
      </c>
      <c r="EA573" s="335">
        <f t="shared" si="312"/>
        <v>0</v>
      </c>
      <c r="EB573" s="335">
        <f t="shared" si="313"/>
        <v>0</v>
      </c>
      <c r="EC573" s="335">
        <f t="shared" si="314"/>
        <v>0</v>
      </c>
    </row>
    <row r="574" spans="2:133" ht="27.75" customHeight="1" thickBot="1">
      <c r="B574" s="39"/>
      <c r="C574" s="146"/>
      <c r="D574" s="57"/>
      <c r="E574" s="43"/>
      <c r="F574" s="74"/>
      <c r="G574" s="147"/>
      <c r="H574" s="44"/>
      <c r="I574" s="283"/>
      <c r="J574" s="283"/>
      <c r="K574" s="37"/>
      <c r="L574" s="37"/>
      <c r="M574" s="37"/>
      <c r="N574" s="37"/>
      <c r="O574" s="22"/>
      <c r="P574" s="22"/>
      <c r="Q574" s="42"/>
      <c r="R574" s="39"/>
      <c r="S574" s="39"/>
      <c r="T574" s="39"/>
      <c r="U574" s="321"/>
      <c r="V574" s="330"/>
      <c r="W574" s="317" t="str">
        <f t="shared" si="303"/>
        <v>0</v>
      </c>
      <c r="X574" s="101"/>
      <c r="Y574" s="40"/>
      <c r="Z574" s="41"/>
      <c r="AA574" s="40"/>
      <c r="AB574" s="40"/>
      <c r="AC574" s="40"/>
      <c r="AD574" s="40" t="str">
        <f t="shared" si="319"/>
        <v/>
      </c>
      <c r="AE574" s="186"/>
      <c r="AF574" s="106" t="str">
        <f t="shared" si="292"/>
        <v>0</v>
      </c>
      <c r="AG574" s="99">
        <f t="shared" si="315"/>
        <v>0</v>
      </c>
      <c r="AH574" s="105" t="str">
        <f t="shared" si="316"/>
        <v>0</v>
      </c>
      <c r="AI574" s="106" t="str">
        <f t="shared" si="304"/>
        <v>0</v>
      </c>
      <c r="AJ574" s="99" t="str">
        <f t="shared" si="305"/>
        <v/>
      </c>
      <c r="AK574" s="1" t="str">
        <f t="shared" si="306"/>
        <v/>
      </c>
      <c r="AL574" s="1" t="str">
        <f t="shared" si="307"/>
        <v/>
      </c>
      <c r="AM574" s="1" t="str">
        <f t="shared" si="308"/>
        <v/>
      </c>
      <c r="AN574" s="164" t="str">
        <f t="shared" si="309"/>
        <v/>
      </c>
      <c r="AO574" s="337">
        <f t="shared" si="310"/>
        <v>0</v>
      </c>
      <c r="AP574" s="259"/>
      <c r="AQ574" s="273">
        <f t="shared" si="311"/>
        <v>0</v>
      </c>
      <c r="DF574" s="104">
        <f t="shared" ref="DF574:DF637" si="321">SUM(DG574:DH574)</f>
        <v>0</v>
      </c>
      <c r="DG574" s="39" t="str">
        <f t="shared" si="317"/>
        <v/>
      </c>
      <c r="DH574" s="39" t="str">
        <f t="shared" si="318"/>
        <v/>
      </c>
      <c r="DJ574" s="98">
        <f t="shared" si="320"/>
        <v>0</v>
      </c>
      <c r="DK574" s="93" t="e">
        <f>VLOOKUP(H574,'PORT PRODUCTIVITY 1'!$A$25:$G$81,2,FALSE)</f>
        <v>#N/A</v>
      </c>
      <c r="DL574" s="97" t="str">
        <f t="shared" si="293"/>
        <v/>
      </c>
      <c r="DM574" s="97" t="str">
        <f t="shared" si="294"/>
        <v/>
      </c>
      <c r="DN574" s="97" t="str">
        <f t="shared" si="295"/>
        <v/>
      </c>
      <c r="DO574" s="97" t="str">
        <f t="shared" si="296"/>
        <v/>
      </c>
      <c r="DP574" s="94" t="e">
        <f>VLOOKUP(H574,'PORT PRODUCTIVITY 1'!$A$25:$G$83,3,FALSE)</f>
        <v>#N/A</v>
      </c>
      <c r="DQ574" s="276" t="str">
        <f t="shared" si="297"/>
        <v/>
      </c>
      <c r="DR574" s="276" t="str">
        <f t="shared" si="298"/>
        <v/>
      </c>
      <c r="DS574" s="276" t="str">
        <f t="shared" si="299"/>
        <v/>
      </c>
      <c r="DT574" s="276" t="str">
        <f t="shared" si="300"/>
        <v/>
      </c>
      <c r="DU574" s="276" t="str">
        <f t="shared" si="301"/>
        <v/>
      </c>
      <c r="DV574" s="276" t="str">
        <f t="shared" si="302"/>
        <v/>
      </c>
      <c r="DW574" s="277" t="str">
        <f t="shared" ref="DW574:DW637" si="322">IFERROR(AVERAGE(DQ574:DV574,DL574:DO574),"")</f>
        <v/>
      </c>
      <c r="DX574" s="278" t="str">
        <f t="shared" ref="DX574:DX637" si="323">IFERROR(STDEV(DL574:DO574)/10,"0")</f>
        <v>0</v>
      </c>
      <c r="DY574" s="279" t="str">
        <f t="shared" ref="DY574:DY637" si="324">IFERROR(STDEV(DQ574:DV574)/10,"0")</f>
        <v>0</v>
      </c>
      <c r="DZ574" s="280" t="str">
        <f t="shared" ref="DZ574:DZ637" si="325">IFERROR((STDEV(DL574:DO574,DQ574:DV574)/10),"")</f>
        <v/>
      </c>
      <c r="EA574" s="335">
        <f t="shared" si="312"/>
        <v>0</v>
      </c>
      <c r="EB574" s="335">
        <f t="shared" si="313"/>
        <v>0</v>
      </c>
      <c r="EC574" s="335">
        <f t="shared" si="314"/>
        <v>0</v>
      </c>
    </row>
    <row r="575" spans="2:133" ht="27.75" customHeight="1" thickBot="1">
      <c r="B575" s="39"/>
      <c r="C575" s="146"/>
      <c r="D575" s="57"/>
      <c r="E575" s="43"/>
      <c r="F575" s="74"/>
      <c r="G575" s="147"/>
      <c r="H575" s="44"/>
      <c r="I575" s="283"/>
      <c r="J575" s="283"/>
      <c r="K575" s="37"/>
      <c r="L575" s="37"/>
      <c r="M575" s="37"/>
      <c r="N575" s="37"/>
      <c r="O575" s="22"/>
      <c r="P575" s="22"/>
      <c r="Q575" s="42"/>
      <c r="R575" s="39"/>
      <c r="S575" s="39"/>
      <c r="T575" s="39"/>
      <c r="U575" s="321"/>
      <c r="V575" s="330"/>
      <c r="W575" s="317" t="str">
        <f t="shared" si="303"/>
        <v>0</v>
      </c>
      <c r="X575" s="101"/>
      <c r="Y575" s="40"/>
      <c r="Z575" s="41"/>
      <c r="AA575" s="40"/>
      <c r="AB575" s="40"/>
      <c r="AC575" s="40"/>
      <c r="AD575" s="40" t="str">
        <f t="shared" si="319"/>
        <v/>
      </c>
      <c r="AE575" s="186"/>
      <c r="AF575" s="106" t="str">
        <f t="shared" si="292"/>
        <v>0</v>
      </c>
      <c r="AG575" s="99">
        <f t="shared" si="315"/>
        <v>0</v>
      </c>
      <c r="AH575" s="105" t="str">
        <f t="shared" si="316"/>
        <v>0</v>
      </c>
      <c r="AI575" s="106" t="str">
        <f t="shared" si="304"/>
        <v>0</v>
      </c>
      <c r="AJ575" s="99" t="str">
        <f t="shared" si="305"/>
        <v/>
      </c>
      <c r="AK575" s="1" t="str">
        <f t="shared" si="306"/>
        <v/>
      </c>
      <c r="AL575" s="1" t="str">
        <f t="shared" si="307"/>
        <v/>
      </c>
      <c r="AM575" s="1" t="str">
        <f t="shared" si="308"/>
        <v/>
      </c>
      <c r="AN575" s="164" t="str">
        <f t="shared" si="309"/>
        <v/>
      </c>
      <c r="AO575" s="337">
        <f t="shared" si="310"/>
        <v>0</v>
      </c>
      <c r="AP575" s="259"/>
      <c r="AQ575" s="273">
        <f t="shared" si="311"/>
        <v>0</v>
      </c>
      <c r="DF575" s="104">
        <f t="shared" si="321"/>
        <v>0</v>
      </c>
      <c r="DG575" s="39" t="str">
        <f t="shared" si="317"/>
        <v/>
      </c>
      <c r="DH575" s="39" t="str">
        <f t="shared" si="318"/>
        <v/>
      </c>
      <c r="DJ575" s="98">
        <f t="shared" si="320"/>
        <v>0</v>
      </c>
      <c r="DK575" s="93" t="e">
        <f>VLOOKUP(H575,'PORT PRODUCTIVITY 1'!$A$25:$G$81,2,FALSE)</f>
        <v>#N/A</v>
      </c>
      <c r="DL575" s="97" t="str">
        <f t="shared" si="293"/>
        <v/>
      </c>
      <c r="DM575" s="97" t="str">
        <f t="shared" si="294"/>
        <v/>
      </c>
      <c r="DN575" s="97" t="str">
        <f t="shared" si="295"/>
        <v/>
      </c>
      <c r="DO575" s="97" t="str">
        <f t="shared" si="296"/>
        <v/>
      </c>
      <c r="DP575" s="94" t="e">
        <f>VLOOKUP(H575,'PORT PRODUCTIVITY 1'!$A$25:$G$83,3,FALSE)</f>
        <v>#N/A</v>
      </c>
      <c r="DQ575" s="276" t="str">
        <f t="shared" si="297"/>
        <v/>
      </c>
      <c r="DR575" s="276" t="str">
        <f t="shared" si="298"/>
        <v/>
      </c>
      <c r="DS575" s="276" t="str">
        <f t="shared" si="299"/>
        <v/>
      </c>
      <c r="DT575" s="276" t="str">
        <f t="shared" si="300"/>
        <v/>
      </c>
      <c r="DU575" s="276" t="str">
        <f t="shared" si="301"/>
        <v/>
      </c>
      <c r="DV575" s="276" t="str">
        <f t="shared" si="302"/>
        <v/>
      </c>
      <c r="DW575" s="277" t="str">
        <f t="shared" si="322"/>
        <v/>
      </c>
      <c r="DX575" s="278" t="str">
        <f t="shared" si="323"/>
        <v>0</v>
      </c>
      <c r="DY575" s="279" t="str">
        <f t="shared" si="324"/>
        <v>0</v>
      </c>
      <c r="DZ575" s="280" t="str">
        <f t="shared" si="325"/>
        <v/>
      </c>
      <c r="EA575" s="335">
        <f t="shared" si="312"/>
        <v>0</v>
      </c>
      <c r="EB575" s="335">
        <f t="shared" si="313"/>
        <v>0</v>
      </c>
      <c r="EC575" s="335">
        <f t="shared" si="314"/>
        <v>0</v>
      </c>
    </row>
    <row r="576" spans="2:133" ht="27.75" customHeight="1" thickBot="1">
      <c r="B576" s="39"/>
      <c r="C576" s="146"/>
      <c r="D576" s="57"/>
      <c r="E576" s="43"/>
      <c r="F576" s="74"/>
      <c r="G576" s="147"/>
      <c r="H576" s="44"/>
      <c r="I576" s="283"/>
      <c r="J576" s="283"/>
      <c r="K576" s="37"/>
      <c r="L576" s="37"/>
      <c r="M576" s="37"/>
      <c r="N576" s="37"/>
      <c r="O576" s="22"/>
      <c r="P576" s="22"/>
      <c r="Q576" s="42"/>
      <c r="R576" s="39"/>
      <c r="S576" s="39"/>
      <c r="T576" s="39"/>
      <c r="U576" s="321"/>
      <c r="V576" s="330"/>
      <c r="W576" s="317" t="str">
        <f t="shared" si="303"/>
        <v>0</v>
      </c>
      <c r="X576" s="101"/>
      <c r="Y576" s="40"/>
      <c r="Z576" s="41"/>
      <c r="AA576" s="40"/>
      <c r="AB576" s="40"/>
      <c r="AC576" s="40"/>
      <c r="AD576" s="40" t="str">
        <f t="shared" si="319"/>
        <v/>
      </c>
      <c r="AE576" s="186"/>
      <c r="AF576" s="106" t="str">
        <f t="shared" ref="AF576:AF608" si="326">IFERROR((STDEV(X576:AD576)/100),"0")</f>
        <v>0</v>
      </c>
      <c r="AG576" s="99">
        <f t="shared" si="315"/>
        <v>0</v>
      </c>
      <c r="AH576" s="105" t="str">
        <f t="shared" si="316"/>
        <v>0</v>
      </c>
      <c r="AI576" s="106" t="str">
        <f t="shared" si="304"/>
        <v>0</v>
      </c>
      <c r="AJ576" s="99" t="str">
        <f t="shared" si="305"/>
        <v/>
      </c>
      <c r="AK576" s="1" t="str">
        <f t="shared" si="306"/>
        <v/>
      </c>
      <c r="AL576" s="1" t="str">
        <f t="shared" si="307"/>
        <v/>
      </c>
      <c r="AM576" s="1" t="str">
        <f t="shared" si="308"/>
        <v/>
      </c>
      <c r="AN576" s="164" t="str">
        <f t="shared" si="309"/>
        <v/>
      </c>
      <c r="AO576" s="337">
        <f t="shared" si="310"/>
        <v>0</v>
      </c>
      <c r="AP576" s="259"/>
      <c r="AQ576" s="273">
        <f t="shared" si="311"/>
        <v>0</v>
      </c>
      <c r="DF576" s="104">
        <f t="shared" si="321"/>
        <v>0</v>
      </c>
      <c r="DG576" s="39" t="str">
        <f t="shared" si="317"/>
        <v/>
      </c>
      <c r="DH576" s="39" t="str">
        <f t="shared" si="318"/>
        <v/>
      </c>
      <c r="DJ576" s="98">
        <f t="shared" si="320"/>
        <v>0</v>
      </c>
      <c r="DK576" s="93" t="e">
        <f>VLOOKUP(H576,'PORT PRODUCTIVITY 1'!$A$25:$G$81,2,FALSE)</f>
        <v>#N/A</v>
      </c>
      <c r="DL576" s="97" t="str">
        <f t="shared" si="293"/>
        <v/>
      </c>
      <c r="DM576" s="97" t="str">
        <f t="shared" si="294"/>
        <v/>
      </c>
      <c r="DN576" s="97" t="str">
        <f t="shared" si="295"/>
        <v/>
      </c>
      <c r="DO576" s="97" t="str">
        <f t="shared" si="296"/>
        <v/>
      </c>
      <c r="DP576" s="94" t="e">
        <f>VLOOKUP(H576,'PORT PRODUCTIVITY 1'!$A$25:$G$83,3,FALSE)</f>
        <v>#N/A</v>
      </c>
      <c r="DQ576" s="276" t="str">
        <f t="shared" si="297"/>
        <v/>
      </c>
      <c r="DR576" s="276" t="str">
        <f t="shared" si="298"/>
        <v/>
      </c>
      <c r="DS576" s="276" t="str">
        <f t="shared" si="299"/>
        <v/>
      </c>
      <c r="DT576" s="276" t="str">
        <f t="shared" si="300"/>
        <v/>
      </c>
      <c r="DU576" s="276" t="str">
        <f t="shared" si="301"/>
        <v/>
      </c>
      <c r="DV576" s="276" t="str">
        <f t="shared" si="302"/>
        <v/>
      </c>
      <c r="DW576" s="277" t="str">
        <f t="shared" si="322"/>
        <v/>
      </c>
      <c r="DX576" s="278" t="str">
        <f t="shared" si="323"/>
        <v>0</v>
      </c>
      <c r="DY576" s="279" t="str">
        <f t="shared" si="324"/>
        <v>0</v>
      </c>
      <c r="DZ576" s="280" t="str">
        <f t="shared" si="325"/>
        <v/>
      </c>
      <c r="EA576" s="335">
        <f t="shared" si="312"/>
        <v>0</v>
      </c>
      <c r="EB576" s="335">
        <f t="shared" si="313"/>
        <v>0</v>
      </c>
      <c r="EC576" s="335">
        <f t="shared" si="314"/>
        <v>0</v>
      </c>
    </row>
    <row r="577" spans="2:133" ht="27.75" customHeight="1" thickBot="1">
      <c r="B577" s="39"/>
      <c r="C577" s="146"/>
      <c r="D577" s="57"/>
      <c r="E577" s="43"/>
      <c r="F577" s="74"/>
      <c r="G577" s="147"/>
      <c r="H577" s="44"/>
      <c r="I577" s="283"/>
      <c r="J577" s="283"/>
      <c r="K577" s="37"/>
      <c r="L577" s="37"/>
      <c r="M577" s="37"/>
      <c r="N577" s="37"/>
      <c r="O577" s="22"/>
      <c r="P577" s="22"/>
      <c r="Q577" s="42"/>
      <c r="R577" s="39"/>
      <c r="S577" s="39"/>
      <c r="T577" s="39"/>
      <c r="U577" s="321"/>
      <c r="V577" s="330"/>
      <c r="W577" s="317" t="str">
        <f t="shared" si="303"/>
        <v>0</v>
      </c>
      <c r="X577" s="101"/>
      <c r="Y577" s="40"/>
      <c r="Z577" s="41"/>
      <c r="AA577" s="40"/>
      <c r="AB577" s="40"/>
      <c r="AC577" s="40"/>
      <c r="AD577" s="40" t="str">
        <f t="shared" si="319"/>
        <v/>
      </c>
      <c r="AE577" s="186"/>
      <c r="AF577" s="106" t="str">
        <f t="shared" si="326"/>
        <v>0</v>
      </c>
      <c r="AG577" s="99">
        <f t="shared" si="315"/>
        <v>0</v>
      </c>
      <c r="AH577" s="105" t="str">
        <f t="shared" si="316"/>
        <v>0</v>
      </c>
      <c r="AI577" s="106" t="str">
        <f t="shared" si="304"/>
        <v>0</v>
      </c>
      <c r="AJ577" s="99" t="str">
        <f t="shared" si="305"/>
        <v/>
      </c>
      <c r="AK577" s="1" t="str">
        <f t="shared" si="306"/>
        <v/>
      </c>
      <c r="AL577" s="1" t="str">
        <f t="shared" si="307"/>
        <v/>
      </c>
      <c r="AM577" s="1" t="str">
        <f t="shared" si="308"/>
        <v/>
      </c>
      <c r="AN577" s="164" t="str">
        <f t="shared" si="309"/>
        <v/>
      </c>
      <c r="AO577" s="337">
        <f t="shared" si="310"/>
        <v>0</v>
      </c>
      <c r="AP577" s="259"/>
      <c r="AQ577" s="273">
        <f t="shared" si="311"/>
        <v>0</v>
      </c>
      <c r="DF577" s="104">
        <f t="shared" si="321"/>
        <v>0</v>
      </c>
      <c r="DG577" s="39" t="str">
        <f t="shared" si="317"/>
        <v/>
      </c>
      <c r="DH577" s="39" t="str">
        <f t="shared" si="318"/>
        <v/>
      </c>
      <c r="DJ577" s="98">
        <f t="shared" si="320"/>
        <v>0</v>
      </c>
      <c r="DK577" s="93" t="e">
        <f>VLOOKUP(H577,'PORT PRODUCTIVITY 1'!$A$25:$G$81,2,FALSE)</f>
        <v>#N/A</v>
      </c>
      <c r="DL577" s="97" t="str">
        <f t="shared" si="293"/>
        <v/>
      </c>
      <c r="DM577" s="97" t="str">
        <f t="shared" si="294"/>
        <v/>
      </c>
      <c r="DN577" s="97" t="str">
        <f t="shared" si="295"/>
        <v/>
      </c>
      <c r="DO577" s="97" t="str">
        <f t="shared" si="296"/>
        <v/>
      </c>
      <c r="DP577" s="94" t="e">
        <f>VLOOKUP(H577,'PORT PRODUCTIVITY 1'!$A$25:$G$83,3,FALSE)</f>
        <v>#N/A</v>
      </c>
      <c r="DQ577" s="276" t="str">
        <f t="shared" si="297"/>
        <v/>
      </c>
      <c r="DR577" s="276" t="str">
        <f t="shared" si="298"/>
        <v/>
      </c>
      <c r="DS577" s="276" t="str">
        <f t="shared" si="299"/>
        <v/>
      </c>
      <c r="DT577" s="276" t="str">
        <f t="shared" si="300"/>
        <v/>
      </c>
      <c r="DU577" s="276" t="str">
        <f t="shared" si="301"/>
        <v/>
      </c>
      <c r="DV577" s="276" t="str">
        <f t="shared" si="302"/>
        <v/>
      </c>
      <c r="DW577" s="277" t="str">
        <f t="shared" si="322"/>
        <v/>
      </c>
      <c r="DX577" s="278" t="str">
        <f t="shared" si="323"/>
        <v>0</v>
      </c>
      <c r="DY577" s="279" t="str">
        <f t="shared" si="324"/>
        <v>0</v>
      </c>
      <c r="DZ577" s="280" t="str">
        <f t="shared" si="325"/>
        <v/>
      </c>
      <c r="EA577" s="335">
        <f t="shared" si="312"/>
        <v>0</v>
      </c>
      <c r="EB577" s="335">
        <f t="shared" si="313"/>
        <v>0</v>
      </c>
      <c r="EC577" s="335">
        <f t="shared" si="314"/>
        <v>0</v>
      </c>
    </row>
    <row r="578" spans="2:133" ht="27.75" customHeight="1" thickBot="1">
      <c r="B578" s="39"/>
      <c r="C578" s="146"/>
      <c r="D578" s="57"/>
      <c r="E578" s="43"/>
      <c r="F578" s="74"/>
      <c r="G578" s="147"/>
      <c r="H578" s="44"/>
      <c r="I578" s="283"/>
      <c r="J578" s="283"/>
      <c r="K578" s="37"/>
      <c r="L578" s="37"/>
      <c r="M578" s="37"/>
      <c r="N578" s="37"/>
      <c r="O578" s="22"/>
      <c r="P578" s="22"/>
      <c r="Q578" s="42"/>
      <c r="R578" s="39"/>
      <c r="S578" s="39"/>
      <c r="T578" s="39"/>
      <c r="U578" s="321"/>
      <c r="V578" s="330"/>
      <c r="W578" s="317" t="str">
        <f t="shared" si="303"/>
        <v>0</v>
      </c>
      <c r="X578" s="101"/>
      <c r="Y578" s="40"/>
      <c r="Z578" s="41"/>
      <c r="AA578" s="40"/>
      <c r="AB578" s="40"/>
      <c r="AC578" s="40"/>
      <c r="AD578" s="40" t="str">
        <f t="shared" si="319"/>
        <v/>
      </c>
      <c r="AE578" s="186"/>
      <c r="AF578" s="106" t="str">
        <f t="shared" si="326"/>
        <v>0</v>
      </c>
      <c r="AG578" s="99">
        <f t="shared" si="315"/>
        <v>0</v>
      </c>
      <c r="AH578" s="105" t="str">
        <f t="shared" si="316"/>
        <v>0</v>
      </c>
      <c r="AI578" s="106" t="str">
        <f t="shared" si="304"/>
        <v>0</v>
      </c>
      <c r="AJ578" s="99" t="str">
        <f t="shared" si="305"/>
        <v/>
      </c>
      <c r="AK578" s="1" t="str">
        <f t="shared" si="306"/>
        <v/>
      </c>
      <c r="AL578" s="1" t="str">
        <f t="shared" si="307"/>
        <v/>
      </c>
      <c r="AM578" s="1" t="str">
        <f t="shared" si="308"/>
        <v/>
      </c>
      <c r="AN578" s="164" t="str">
        <f t="shared" si="309"/>
        <v/>
      </c>
      <c r="AO578" s="337">
        <f t="shared" si="310"/>
        <v>0</v>
      </c>
      <c r="AP578" s="259"/>
      <c r="AQ578" s="273">
        <f t="shared" si="311"/>
        <v>0</v>
      </c>
      <c r="DF578" s="104">
        <f t="shared" si="321"/>
        <v>0</v>
      </c>
      <c r="DG578" s="39" t="str">
        <f t="shared" si="317"/>
        <v/>
      </c>
      <c r="DH578" s="39" t="str">
        <f t="shared" si="318"/>
        <v/>
      </c>
      <c r="DJ578" s="98">
        <f t="shared" si="320"/>
        <v>0</v>
      </c>
      <c r="DK578" s="93" t="e">
        <f>VLOOKUP(H578,'PORT PRODUCTIVITY 1'!$A$25:$G$81,2,FALSE)</f>
        <v>#N/A</v>
      </c>
      <c r="DL578" s="97" t="str">
        <f t="shared" si="293"/>
        <v/>
      </c>
      <c r="DM578" s="97" t="str">
        <f t="shared" si="294"/>
        <v/>
      </c>
      <c r="DN578" s="97" t="str">
        <f t="shared" si="295"/>
        <v/>
      </c>
      <c r="DO578" s="97" t="str">
        <f t="shared" si="296"/>
        <v/>
      </c>
      <c r="DP578" s="94" t="e">
        <f>VLOOKUP(H578,'PORT PRODUCTIVITY 1'!$A$25:$G$83,3,FALSE)</f>
        <v>#N/A</v>
      </c>
      <c r="DQ578" s="276" t="str">
        <f t="shared" si="297"/>
        <v/>
      </c>
      <c r="DR578" s="276" t="str">
        <f t="shared" si="298"/>
        <v/>
      </c>
      <c r="DS578" s="276" t="str">
        <f t="shared" si="299"/>
        <v/>
      </c>
      <c r="DT578" s="276" t="str">
        <f t="shared" si="300"/>
        <v/>
      </c>
      <c r="DU578" s="276" t="str">
        <f t="shared" si="301"/>
        <v/>
      </c>
      <c r="DV578" s="276" t="str">
        <f t="shared" si="302"/>
        <v/>
      </c>
      <c r="DW578" s="277" t="str">
        <f t="shared" si="322"/>
        <v/>
      </c>
      <c r="DX578" s="278" t="str">
        <f t="shared" si="323"/>
        <v>0</v>
      </c>
      <c r="DY578" s="279" t="str">
        <f t="shared" si="324"/>
        <v>0</v>
      </c>
      <c r="DZ578" s="280" t="str">
        <f t="shared" si="325"/>
        <v/>
      </c>
      <c r="EA578" s="335">
        <f t="shared" si="312"/>
        <v>0</v>
      </c>
      <c r="EB578" s="335">
        <f t="shared" si="313"/>
        <v>0</v>
      </c>
      <c r="EC578" s="335">
        <f t="shared" si="314"/>
        <v>0</v>
      </c>
    </row>
    <row r="579" spans="2:133" ht="27.75" customHeight="1" thickBot="1">
      <c r="B579" s="39"/>
      <c r="C579" s="146"/>
      <c r="D579" s="57"/>
      <c r="E579" s="43"/>
      <c r="F579" s="74"/>
      <c r="G579" s="147"/>
      <c r="H579" s="44"/>
      <c r="I579" s="283"/>
      <c r="J579" s="283"/>
      <c r="K579" s="37"/>
      <c r="L579" s="37"/>
      <c r="M579" s="37"/>
      <c r="N579" s="37"/>
      <c r="O579" s="22"/>
      <c r="P579" s="22"/>
      <c r="Q579" s="42"/>
      <c r="R579" s="39"/>
      <c r="S579" s="39"/>
      <c r="T579" s="39"/>
      <c r="U579" s="321"/>
      <c r="V579" s="330"/>
      <c r="W579" s="317" t="str">
        <f t="shared" si="303"/>
        <v>0</v>
      </c>
      <c r="X579" s="101"/>
      <c r="Y579" s="40"/>
      <c r="Z579" s="41"/>
      <c r="AA579" s="40"/>
      <c r="AB579" s="40"/>
      <c r="AC579" s="40"/>
      <c r="AD579" s="40" t="str">
        <f t="shared" si="319"/>
        <v/>
      </c>
      <c r="AE579" s="186"/>
      <c r="AF579" s="106" t="str">
        <f t="shared" si="326"/>
        <v>0</v>
      </c>
      <c r="AG579" s="99">
        <f t="shared" si="315"/>
        <v>0</v>
      </c>
      <c r="AH579" s="105" t="str">
        <f t="shared" si="316"/>
        <v>0</v>
      </c>
      <c r="AI579" s="106" t="str">
        <f t="shared" si="304"/>
        <v>0</v>
      </c>
      <c r="AJ579" s="99" t="str">
        <f t="shared" si="305"/>
        <v/>
      </c>
      <c r="AK579" s="1" t="str">
        <f t="shared" si="306"/>
        <v/>
      </c>
      <c r="AL579" s="1" t="str">
        <f t="shared" si="307"/>
        <v/>
      </c>
      <c r="AM579" s="1" t="str">
        <f t="shared" si="308"/>
        <v/>
      </c>
      <c r="AN579" s="164" t="str">
        <f t="shared" si="309"/>
        <v/>
      </c>
      <c r="AO579" s="337">
        <f t="shared" si="310"/>
        <v>0</v>
      </c>
      <c r="AP579" s="259"/>
      <c r="AQ579" s="273">
        <f t="shared" si="311"/>
        <v>0</v>
      </c>
      <c r="DF579" s="104">
        <f t="shared" si="321"/>
        <v>0</v>
      </c>
      <c r="DG579" s="39" t="str">
        <f t="shared" si="317"/>
        <v/>
      </c>
      <c r="DH579" s="39" t="str">
        <f t="shared" si="318"/>
        <v/>
      </c>
      <c r="DJ579" s="98">
        <f t="shared" si="320"/>
        <v>0</v>
      </c>
      <c r="DK579" s="93" t="e">
        <f>VLOOKUP(H579,'PORT PRODUCTIVITY 1'!$A$25:$G$81,2,FALSE)</f>
        <v>#N/A</v>
      </c>
      <c r="DL579" s="97" t="str">
        <f t="shared" si="293"/>
        <v/>
      </c>
      <c r="DM579" s="97" t="str">
        <f t="shared" si="294"/>
        <v/>
      </c>
      <c r="DN579" s="97" t="str">
        <f t="shared" si="295"/>
        <v/>
      </c>
      <c r="DO579" s="97" t="str">
        <f t="shared" si="296"/>
        <v/>
      </c>
      <c r="DP579" s="94" t="e">
        <f>VLOOKUP(H579,'PORT PRODUCTIVITY 1'!$A$25:$G$83,3,FALSE)</f>
        <v>#N/A</v>
      </c>
      <c r="DQ579" s="276" t="str">
        <f t="shared" si="297"/>
        <v/>
      </c>
      <c r="DR579" s="276" t="str">
        <f t="shared" si="298"/>
        <v/>
      </c>
      <c r="DS579" s="276" t="str">
        <f t="shared" si="299"/>
        <v/>
      </c>
      <c r="DT579" s="276" t="str">
        <f t="shared" si="300"/>
        <v/>
      </c>
      <c r="DU579" s="276" t="str">
        <f t="shared" si="301"/>
        <v/>
      </c>
      <c r="DV579" s="276" t="str">
        <f t="shared" si="302"/>
        <v/>
      </c>
      <c r="DW579" s="277" t="str">
        <f t="shared" si="322"/>
        <v/>
      </c>
      <c r="DX579" s="278" t="str">
        <f t="shared" si="323"/>
        <v>0</v>
      </c>
      <c r="DY579" s="279" t="str">
        <f t="shared" si="324"/>
        <v>0</v>
      </c>
      <c r="DZ579" s="280" t="str">
        <f t="shared" si="325"/>
        <v/>
      </c>
      <c r="EA579" s="335">
        <f t="shared" si="312"/>
        <v>0</v>
      </c>
      <c r="EB579" s="335">
        <f t="shared" si="313"/>
        <v>0</v>
      </c>
      <c r="EC579" s="335">
        <f t="shared" si="314"/>
        <v>0</v>
      </c>
    </row>
    <row r="580" spans="2:133" ht="27.75" customHeight="1" thickBot="1">
      <c r="B580" s="39"/>
      <c r="C580" s="146"/>
      <c r="D580" s="57"/>
      <c r="E580" s="43"/>
      <c r="F580" s="74"/>
      <c r="G580" s="147"/>
      <c r="H580" s="44"/>
      <c r="I580" s="283"/>
      <c r="J580" s="283"/>
      <c r="K580" s="37"/>
      <c r="L580" s="37"/>
      <c r="M580" s="37"/>
      <c r="N580" s="37"/>
      <c r="O580" s="22"/>
      <c r="P580" s="22"/>
      <c r="Q580" s="42"/>
      <c r="R580" s="39"/>
      <c r="S580" s="39"/>
      <c r="T580" s="39"/>
      <c r="U580" s="321"/>
      <c r="V580" s="330"/>
      <c r="W580" s="317" t="str">
        <f t="shared" si="303"/>
        <v>0</v>
      </c>
      <c r="X580" s="101"/>
      <c r="Y580" s="40"/>
      <c r="Z580" s="41"/>
      <c r="AA580" s="40"/>
      <c r="AB580" s="40"/>
      <c r="AC580" s="40"/>
      <c r="AD580" s="40" t="str">
        <f t="shared" si="319"/>
        <v/>
      </c>
      <c r="AE580" s="186"/>
      <c r="AF580" s="106" t="str">
        <f t="shared" si="326"/>
        <v>0</v>
      </c>
      <c r="AG580" s="99">
        <f t="shared" si="315"/>
        <v>0</v>
      </c>
      <c r="AH580" s="105" t="str">
        <f t="shared" si="316"/>
        <v>0</v>
      </c>
      <c r="AI580" s="106" t="str">
        <f t="shared" si="304"/>
        <v>0</v>
      </c>
      <c r="AJ580" s="99" t="str">
        <f t="shared" si="305"/>
        <v/>
      </c>
      <c r="AK580" s="1" t="str">
        <f t="shared" si="306"/>
        <v/>
      </c>
      <c r="AL580" s="1" t="str">
        <f t="shared" si="307"/>
        <v/>
      </c>
      <c r="AM580" s="1" t="str">
        <f t="shared" si="308"/>
        <v/>
      </c>
      <c r="AN580" s="164" t="str">
        <f t="shared" si="309"/>
        <v/>
      </c>
      <c r="AO580" s="337">
        <f t="shared" si="310"/>
        <v>0</v>
      </c>
      <c r="AP580" s="259"/>
      <c r="AQ580" s="273">
        <f t="shared" si="311"/>
        <v>0</v>
      </c>
      <c r="DF580" s="104">
        <f t="shared" si="321"/>
        <v>0</v>
      </c>
      <c r="DG580" s="39" t="str">
        <f t="shared" si="317"/>
        <v/>
      </c>
      <c r="DH580" s="39" t="str">
        <f t="shared" si="318"/>
        <v/>
      </c>
      <c r="DJ580" s="98">
        <f t="shared" si="320"/>
        <v>0</v>
      </c>
      <c r="DK580" s="93" t="e">
        <f>VLOOKUP(H580,'PORT PRODUCTIVITY 1'!$A$25:$G$81,2,FALSE)</f>
        <v>#N/A</v>
      </c>
      <c r="DL580" s="97" t="str">
        <f t="shared" si="293"/>
        <v/>
      </c>
      <c r="DM580" s="97" t="str">
        <f t="shared" si="294"/>
        <v/>
      </c>
      <c r="DN580" s="97" t="str">
        <f t="shared" si="295"/>
        <v/>
      </c>
      <c r="DO580" s="97" t="str">
        <f t="shared" si="296"/>
        <v/>
      </c>
      <c r="DP580" s="94" t="e">
        <f>VLOOKUP(H580,'PORT PRODUCTIVITY 1'!$A$25:$G$83,3,FALSE)</f>
        <v>#N/A</v>
      </c>
      <c r="DQ580" s="276" t="str">
        <f t="shared" si="297"/>
        <v/>
      </c>
      <c r="DR580" s="276" t="str">
        <f t="shared" si="298"/>
        <v/>
      </c>
      <c r="DS580" s="276" t="str">
        <f t="shared" si="299"/>
        <v/>
      </c>
      <c r="DT580" s="276" t="str">
        <f t="shared" si="300"/>
        <v/>
      </c>
      <c r="DU580" s="276" t="str">
        <f t="shared" si="301"/>
        <v/>
      </c>
      <c r="DV580" s="276" t="str">
        <f t="shared" si="302"/>
        <v/>
      </c>
      <c r="DW580" s="277" t="str">
        <f t="shared" si="322"/>
        <v/>
      </c>
      <c r="DX580" s="278" t="str">
        <f t="shared" si="323"/>
        <v>0</v>
      </c>
      <c r="DY580" s="279" t="str">
        <f t="shared" si="324"/>
        <v>0</v>
      </c>
      <c r="DZ580" s="280" t="str">
        <f t="shared" si="325"/>
        <v/>
      </c>
      <c r="EA580" s="335">
        <f t="shared" si="312"/>
        <v>0</v>
      </c>
      <c r="EB580" s="335">
        <f t="shared" si="313"/>
        <v>0</v>
      </c>
      <c r="EC580" s="335">
        <f t="shared" si="314"/>
        <v>0</v>
      </c>
    </row>
    <row r="581" spans="2:133" ht="27.75" customHeight="1" thickBot="1">
      <c r="B581" s="39"/>
      <c r="C581" s="146"/>
      <c r="D581" s="57"/>
      <c r="E581" s="43"/>
      <c r="F581" s="74"/>
      <c r="G581" s="147"/>
      <c r="H581" s="44"/>
      <c r="I581" s="283"/>
      <c r="J581" s="283"/>
      <c r="K581" s="37"/>
      <c r="L581" s="37"/>
      <c r="M581" s="37"/>
      <c r="N581" s="37"/>
      <c r="O581" s="22"/>
      <c r="P581" s="22"/>
      <c r="Q581" s="42"/>
      <c r="R581" s="39"/>
      <c r="S581" s="39"/>
      <c r="T581" s="39"/>
      <c r="U581" s="321"/>
      <c r="V581" s="330"/>
      <c r="W581" s="317" t="str">
        <f t="shared" si="303"/>
        <v>0</v>
      </c>
      <c r="X581" s="101"/>
      <c r="Y581" s="40"/>
      <c r="Z581" s="41"/>
      <c r="AA581" s="40"/>
      <c r="AB581" s="40"/>
      <c r="AC581" s="40"/>
      <c r="AD581" s="40" t="str">
        <f t="shared" si="319"/>
        <v/>
      </c>
      <c r="AE581" s="186"/>
      <c r="AF581" s="106" t="str">
        <f t="shared" si="326"/>
        <v>0</v>
      </c>
      <c r="AG581" s="99">
        <f t="shared" si="315"/>
        <v>0</v>
      </c>
      <c r="AH581" s="105" t="str">
        <f t="shared" si="316"/>
        <v>0</v>
      </c>
      <c r="AI581" s="106" t="str">
        <f t="shared" si="304"/>
        <v>0</v>
      </c>
      <c r="AJ581" s="99" t="str">
        <f t="shared" si="305"/>
        <v/>
      </c>
      <c r="AK581" s="1" t="str">
        <f t="shared" si="306"/>
        <v/>
      </c>
      <c r="AL581" s="1" t="str">
        <f t="shared" si="307"/>
        <v/>
      </c>
      <c r="AM581" s="1" t="str">
        <f t="shared" si="308"/>
        <v/>
      </c>
      <c r="AN581" s="164" t="str">
        <f t="shared" si="309"/>
        <v/>
      </c>
      <c r="AO581" s="337">
        <f t="shared" si="310"/>
        <v>0</v>
      </c>
      <c r="AP581" s="259"/>
      <c r="AQ581" s="273">
        <f t="shared" si="311"/>
        <v>0</v>
      </c>
      <c r="DF581" s="104">
        <f t="shared" si="321"/>
        <v>0</v>
      </c>
      <c r="DG581" s="39" t="str">
        <f t="shared" ref="DG581:DG636" si="327">IF(SUM(S581:V581)&lt;1,"",1)</f>
        <v/>
      </c>
      <c r="DH581" s="39" t="str">
        <f t="shared" ref="DH581:DH636" si="328">IF(SUM(X581:AC581)&lt;1,"",1)</f>
        <v/>
      </c>
      <c r="DJ581" s="98">
        <f t="shared" si="320"/>
        <v>0</v>
      </c>
      <c r="DK581" s="93" t="e">
        <f>VLOOKUP(H581,'PORT PRODUCTIVITY 1'!$A$25:$G$81,2,FALSE)</f>
        <v>#N/A</v>
      </c>
      <c r="DL581" s="97" t="str">
        <f t="shared" si="293"/>
        <v/>
      </c>
      <c r="DM581" s="97" t="str">
        <f t="shared" si="294"/>
        <v/>
      </c>
      <c r="DN581" s="97" t="str">
        <f t="shared" si="295"/>
        <v/>
      </c>
      <c r="DO581" s="97" t="str">
        <f t="shared" si="296"/>
        <v/>
      </c>
      <c r="DP581" s="94" t="e">
        <f>VLOOKUP(H581,'PORT PRODUCTIVITY 1'!$A$25:$G$83,3,FALSE)</f>
        <v>#N/A</v>
      </c>
      <c r="DQ581" s="276" t="str">
        <f t="shared" si="297"/>
        <v/>
      </c>
      <c r="DR581" s="276" t="str">
        <f t="shared" si="298"/>
        <v/>
      </c>
      <c r="DS581" s="276" t="str">
        <f t="shared" si="299"/>
        <v/>
      </c>
      <c r="DT581" s="276" t="str">
        <f t="shared" si="300"/>
        <v/>
      </c>
      <c r="DU581" s="276" t="str">
        <f t="shared" si="301"/>
        <v/>
      </c>
      <c r="DV581" s="276" t="str">
        <f t="shared" si="302"/>
        <v/>
      </c>
      <c r="DW581" s="277" t="str">
        <f t="shared" si="322"/>
        <v/>
      </c>
      <c r="DX581" s="278" t="str">
        <f t="shared" si="323"/>
        <v>0</v>
      </c>
      <c r="DY581" s="279" t="str">
        <f t="shared" si="324"/>
        <v>0</v>
      </c>
      <c r="DZ581" s="280" t="str">
        <f t="shared" si="325"/>
        <v/>
      </c>
      <c r="EA581" s="335">
        <f t="shared" si="312"/>
        <v>0</v>
      </c>
      <c r="EB581" s="335">
        <f t="shared" si="313"/>
        <v>0</v>
      </c>
      <c r="EC581" s="335">
        <f t="shared" si="314"/>
        <v>0</v>
      </c>
    </row>
    <row r="582" spans="2:133" ht="27.75" customHeight="1" thickBot="1">
      <c r="B582" s="39"/>
      <c r="C582" s="146"/>
      <c r="D582" s="57"/>
      <c r="E582" s="43"/>
      <c r="F582" s="74"/>
      <c r="G582" s="147"/>
      <c r="H582" s="44"/>
      <c r="I582" s="283"/>
      <c r="J582" s="283"/>
      <c r="K582" s="37"/>
      <c r="L582" s="37"/>
      <c r="M582" s="37"/>
      <c r="N582" s="37"/>
      <c r="O582" s="22"/>
      <c r="P582" s="22"/>
      <c r="Q582" s="42"/>
      <c r="R582" s="39"/>
      <c r="S582" s="39"/>
      <c r="T582" s="39"/>
      <c r="U582" s="321"/>
      <c r="V582" s="330"/>
      <c r="W582" s="317" t="str">
        <f t="shared" si="303"/>
        <v>0</v>
      </c>
      <c r="X582" s="101"/>
      <c r="Y582" s="40"/>
      <c r="Z582" s="41"/>
      <c r="AA582" s="40"/>
      <c r="AB582" s="40"/>
      <c r="AC582" s="40"/>
      <c r="AD582" s="40" t="str">
        <f t="shared" si="319"/>
        <v/>
      </c>
      <c r="AE582" s="186"/>
      <c r="AF582" s="106" t="str">
        <f t="shared" si="326"/>
        <v>0</v>
      </c>
      <c r="AG582" s="99">
        <f t="shared" si="315"/>
        <v>0</v>
      </c>
      <c r="AH582" s="105" t="str">
        <f t="shared" si="316"/>
        <v>0</v>
      </c>
      <c r="AI582" s="106" t="str">
        <f t="shared" si="304"/>
        <v>0</v>
      </c>
      <c r="AJ582" s="99" t="str">
        <f t="shared" si="305"/>
        <v/>
      </c>
      <c r="AK582" s="1" t="str">
        <f t="shared" si="306"/>
        <v/>
      </c>
      <c r="AL582" s="1" t="str">
        <f t="shared" si="307"/>
        <v/>
      </c>
      <c r="AM582" s="1" t="str">
        <f t="shared" si="308"/>
        <v/>
      </c>
      <c r="AN582" s="164" t="str">
        <f t="shared" si="309"/>
        <v/>
      </c>
      <c r="AO582" s="337">
        <f t="shared" si="310"/>
        <v>0</v>
      </c>
      <c r="AP582" s="259"/>
      <c r="AQ582" s="273">
        <f t="shared" si="311"/>
        <v>0</v>
      </c>
      <c r="DF582" s="104">
        <f t="shared" si="321"/>
        <v>0</v>
      </c>
      <c r="DG582" s="39" t="str">
        <f t="shared" si="327"/>
        <v/>
      </c>
      <c r="DH582" s="39" t="str">
        <f t="shared" si="328"/>
        <v/>
      </c>
      <c r="DJ582" s="98">
        <f t="shared" si="320"/>
        <v>0</v>
      </c>
      <c r="DK582" s="93" t="e">
        <f>VLOOKUP(H582,'PORT PRODUCTIVITY 1'!$A$25:$G$81,2,FALSE)</f>
        <v>#N/A</v>
      </c>
      <c r="DL582" s="97" t="str">
        <f t="shared" si="293"/>
        <v/>
      </c>
      <c r="DM582" s="97" t="str">
        <f t="shared" si="294"/>
        <v/>
      </c>
      <c r="DN582" s="97" t="str">
        <f t="shared" si="295"/>
        <v/>
      </c>
      <c r="DO582" s="97" t="str">
        <f t="shared" si="296"/>
        <v/>
      </c>
      <c r="DP582" s="94" t="e">
        <f>VLOOKUP(H582,'PORT PRODUCTIVITY 1'!$A$25:$G$83,3,FALSE)</f>
        <v>#N/A</v>
      </c>
      <c r="DQ582" s="276" t="str">
        <f t="shared" si="297"/>
        <v/>
      </c>
      <c r="DR582" s="276" t="str">
        <f t="shared" si="298"/>
        <v/>
      </c>
      <c r="DS582" s="276" t="str">
        <f t="shared" si="299"/>
        <v/>
      </c>
      <c r="DT582" s="276" t="str">
        <f t="shared" si="300"/>
        <v/>
      </c>
      <c r="DU582" s="276" t="str">
        <f t="shared" si="301"/>
        <v/>
      </c>
      <c r="DV582" s="276" t="str">
        <f t="shared" si="302"/>
        <v/>
      </c>
      <c r="DW582" s="277" t="str">
        <f t="shared" si="322"/>
        <v/>
      </c>
      <c r="DX582" s="278" t="str">
        <f t="shared" si="323"/>
        <v>0</v>
      </c>
      <c r="DY582" s="279" t="str">
        <f t="shared" si="324"/>
        <v>0</v>
      </c>
      <c r="DZ582" s="280" t="str">
        <f t="shared" si="325"/>
        <v/>
      </c>
      <c r="EA582" s="335">
        <f t="shared" si="312"/>
        <v>0</v>
      </c>
      <c r="EB582" s="335">
        <f t="shared" si="313"/>
        <v>0</v>
      </c>
      <c r="EC582" s="335">
        <f t="shared" si="314"/>
        <v>0</v>
      </c>
    </row>
    <row r="583" spans="2:133" ht="27.75" customHeight="1" thickBot="1">
      <c r="B583" s="39"/>
      <c r="C583" s="146"/>
      <c r="D583" s="57"/>
      <c r="E583" s="43"/>
      <c r="F583" s="74"/>
      <c r="G583" s="147"/>
      <c r="H583" s="44"/>
      <c r="I583" s="283"/>
      <c r="J583" s="283"/>
      <c r="K583" s="37"/>
      <c r="L583" s="37"/>
      <c r="M583" s="37"/>
      <c r="N583" s="37"/>
      <c r="O583" s="22"/>
      <c r="P583" s="22"/>
      <c r="Q583" s="42"/>
      <c r="R583" s="39"/>
      <c r="S583" s="39"/>
      <c r="T583" s="39"/>
      <c r="U583" s="321"/>
      <c r="V583" s="330"/>
      <c r="W583" s="317" t="str">
        <f t="shared" si="303"/>
        <v>0</v>
      </c>
      <c r="X583" s="101"/>
      <c r="Y583" s="40"/>
      <c r="Z583" s="41"/>
      <c r="AA583" s="40"/>
      <c r="AB583" s="40"/>
      <c r="AC583" s="40"/>
      <c r="AD583" s="40" t="str">
        <f t="shared" si="319"/>
        <v/>
      </c>
      <c r="AE583" s="186"/>
      <c r="AF583" s="106" t="str">
        <f t="shared" si="326"/>
        <v>0</v>
      </c>
      <c r="AG583" s="99">
        <f t="shared" si="315"/>
        <v>0</v>
      </c>
      <c r="AH583" s="105" t="str">
        <f t="shared" si="316"/>
        <v>0</v>
      </c>
      <c r="AI583" s="106" t="str">
        <f t="shared" si="304"/>
        <v>0</v>
      </c>
      <c r="AJ583" s="99" t="str">
        <f t="shared" si="305"/>
        <v/>
      </c>
      <c r="AK583" s="1" t="str">
        <f t="shared" si="306"/>
        <v/>
      </c>
      <c r="AL583" s="1" t="str">
        <f t="shared" si="307"/>
        <v/>
      </c>
      <c r="AM583" s="1" t="str">
        <f t="shared" si="308"/>
        <v/>
      </c>
      <c r="AN583" s="164" t="str">
        <f t="shared" si="309"/>
        <v/>
      </c>
      <c r="AO583" s="337">
        <f t="shared" si="310"/>
        <v>0</v>
      </c>
      <c r="AP583" s="259"/>
      <c r="AQ583" s="273">
        <f t="shared" si="311"/>
        <v>0</v>
      </c>
      <c r="DF583" s="104">
        <f t="shared" si="321"/>
        <v>0</v>
      </c>
      <c r="DG583" s="39" t="str">
        <f t="shared" si="327"/>
        <v/>
      </c>
      <c r="DH583" s="39" t="str">
        <f t="shared" si="328"/>
        <v/>
      </c>
      <c r="DJ583" s="98">
        <f t="shared" si="320"/>
        <v>0</v>
      </c>
      <c r="DK583" s="93" t="e">
        <f>VLOOKUP(H583,'PORT PRODUCTIVITY 1'!$A$25:$G$81,2,FALSE)</f>
        <v>#N/A</v>
      </c>
      <c r="DL583" s="97" t="str">
        <f t="shared" si="293"/>
        <v/>
      </c>
      <c r="DM583" s="97" t="str">
        <f t="shared" si="294"/>
        <v/>
      </c>
      <c r="DN583" s="97" t="str">
        <f t="shared" si="295"/>
        <v/>
      </c>
      <c r="DO583" s="97" t="str">
        <f t="shared" si="296"/>
        <v/>
      </c>
      <c r="DP583" s="94" t="e">
        <f>VLOOKUP(H583,'PORT PRODUCTIVITY 1'!$A$25:$G$83,3,FALSE)</f>
        <v>#N/A</v>
      </c>
      <c r="DQ583" s="276" t="str">
        <f t="shared" si="297"/>
        <v/>
      </c>
      <c r="DR583" s="276" t="str">
        <f t="shared" si="298"/>
        <v/>
      </c>
      <c r="DS583" s="276" t="str">
        <f t="shared" si="299"/>
        <v/>
      </c>
      <c r="DT583" s="276" t="str">
        <f t="shared" si="300"/>
        <v/>
      </c>
      <c r="DU583" s="276" t="str">
        <f t="shared" si="301"/>
        <v/>
      </c>
      <c r="DV583" s="276" t="str">
        <f t="shared" si="302"/>
        <v/>
      </c>
      <c r="DW583" s="277" t="str">
        <f t="shared" si="322"/>
        <v/>
      </c>
      <c r="DX583" s="278" t="str">
        <f t="shared" si="323"/>
        <v>0</v>
      </c>
      <c r="DY583" s="279" t="str">
        <f t="shared" si="324"/>
        <v>0</v>
      </c>
      <c r="DZ583" s="280" t="str">
        <f t="shared" si="325"/>
        <v/>
      </c>
      <c r="EA583" s="335">
        <f t="shared" si="312"/>
        <v>0</v>
      </c>
      <c r="EB583" s="335">
        <f t="shared" si="313"/>
        <v>0</v>
      </c>
      <c r="EC583" s="335">
        <f t="shared" si="314"/>
        <v>0</v>
      </c>
    </row>
    <row r="584" spans="2:133" ht="27.75" customHeight="1" thickBot="1">
      <c r="B584" s="39"/>
      <c r="C584" s="146"/>
      <c r="D584" s="57"/>
      <c r="E584" s="43"/>
      <c r="F584" s="74"/>
      <c r="G584" s="147"/>
      <c r="H584" s="44"/>
      <c r="I584" s="283"/>
      <c r="J584" s="283"/>
      <c r="K584" s="37"/>
      <c r="L584" s="37"/>
      <c r="M584" s="37"/>
      <c r="N584" s="37"/>
      <c r="O584" s="22"/>
      <c r="P584" s="22"/>
      <c r="Q584" s="42"/>
      <c r="R584" s="39"/>
      <c r="S584" s="39"/>
      <c r="T584" s="39"/>
      <c r="U584" s="321"/>
      <c r="V584" s="330"/>
      <c r="W584" s="317" t="str">
        <f t="shared" si="303"/>
        <v>0</v>
      </c>
      <c r="X584" s="101"/>
      <c r="Y584" s="40"/>
      <c r="Z584" s="41"/>
      <c r="AA584" s="40"/>
      <c r="AB584" s="40"/>
      <c r="AC584" s="40"/>
      <c r="AD584" s="40" t="str">
        <f t="shared" si="319"/>
        <v/>
      </c>
      <c r="AE584" s="186"/>
      <c r="AF584" s="106" t="str">
        <f t="shared" si="326"/>
        <v>0</v>
      </c>
      <c r="AG584" s="99">
        <f t="shared" si="315"/>
        <v>0</v>
      </c>
      <c r="AH584" s="105" t="str">
        <f t="shared" si="316"/>
        <v>0</v>
      </c>
      <c r="AI584" s="106" t="str">
        <f t="shared" si="304"/>
        <v>0</v>
      </c>
      <c r="AJ584" s="99" t="str">
        <f t="shared" si="305"/>
        <v/>
      </c>
      <c r="AK584" s="1" t="str">
        <f t="shared" si="306"/>
        <v/>
      </c>
      <c r="AL584" s="1" t="str">
        <f t="shared" si="307"/>
        <v/>
      </c>
      <c r="AM584" s="1" t="str">
        <f t="shared" si="308"/>
        <v/>
      </c>
      <c r="AN584" s="164" t="str">
        <f t="shared" si="309"/>
        <v/>
      </c>
      <c r="AO584" s="337">
        <f t="shared" si="310"/>
        <v>0</v>
      </c>
      <c r="AP584" s="259"/>
      <c r="AQ584" s="273">
        <f t="shared" si="311"/>
        <v>0</v>
      </c>
      <c r="DF584" s="104">
        <f t="shared" si="321"/>
        <v>0</v>
      </c>
      <c r="DG584" s="39" t="str">
        <f t="shared" si="327"/>
        <v/>
      </c>
      <c r="DH584" s="39" t="str">
        <f t="shared" si="328"/>
        <v/>
      </c>
      <c r="DJ584" s="98">
        <f t="shared" si="320"/>
        <v>0</v>
      </c>
      <c r="DK584" s="93" t="e">
        <f>VLOOKUP(H584,'PORT PRODUCTIVITY 1'!$A$25:$G$81,2,FALSE)</f>
        <v>#N/A</v>
      </c>
      <c r="DL584" s="97" t="str">
        <f t="shared" ref="DL584:DL647" si="329">IF(S584=0,"",(S584/$DK584))</f>
        <v/>
      </c>
      <c r="DM584" s="97" t="str">
        <f t="shared" ref="DM584:DM647" si="330">IF(T584=0,"",(T584/$DK584))</f>
        <v/>
      </c>
      <c r="DN584" s="97" t="str">
        <f t="shared" ref="DN584:DN647" si="331">IF(U584=0,"",(U584/$DK584))</f>
        <v/>
      </c>
      <c r="DO584" s="97" t="str">
        <f t="shared" ref="DO584:DO647" si="332">IF(V584=0,"",(V584/$DK584))</f>
        <v/>
      </c>
      <c r="DP584" s="94" t="e">
        <f>VLOOKUP(H584,'PORT PRODUCTIVITY 1'!$A$25:$G$83,3,FALSE)</f>
        <v>#N/A</v>
      </c>
      <c r="DQ584" s="276" t="str">
        <f t="shared" si="297"/>
        <v/>
      </c>
      <c r="DR584" s="276" t="str">
        <f t="shared" si="298"/>
        <v/>
      </c>
      <c r="DS584" s="276" t="str">
        <f t="shared" si="299"/>
        <v/>
      </c>
      <c r="DT584" s="276" t="str">
        <f t="shared" si="300"/>
        <v/>
      </c>
      <c r="DU584" s="276" t="str">
        <f t="shared" si="301"/>
        <v/>
      </c>
      <c r="DV584" s="276" t="str">
        <f t="shared" si="302"/>
        <v/>
      </c>
      <c r="DW584" s="277" t="str">
        <f t="shared" si="322"/>
        <v/>
      </c>
      <c r="DX584" s="278" t="str">
        <f t="shared" si="323"/>
        <v>0</v>
      </c>
      <c r="DY584" s="279" t="str">
        <f t="shared" si="324"/>
        <v>0</v>
      </c>
      <c r="DZ584" s="280" t="str">
        <f t="shared" si="325"/>
        <v/>
      </c>
      <c r="EA584" s="335">
        <f t="shared" si="312"/>
        <v>0</v>
      </c>
      <c r="EB584" s="335">
        <f t="shared" si="313"/>
        <v>0</v>
      </c>
      <c r="EC584" s="335">
        <f t="shared" si="314"/>
        <v>0</v>
      </c>
    </row>
    <row r="585" spans="2:133" ht="27.75" customHeight="1" thickBot="1">
      <c r="B585" s="39"/>
      <c r="C585" s="146"/>
      <c r="D585" s="57"/>
      <c r="E585" s="43"/>
      <c r="F585" s="74"/>
      <c r="G585" s="147"/>
      <c r="H585" s="44"/>
      <c r="I585" s="283"/>
      <c r="J585" s="283"/>
      <c r="K585" s="37"/>
      <c r="L585" s="37"/>
      <c r="M585" s="37"/>
      <c r="N585" s="37"/>
      <c r="O585" s="22"/>
      <c r="P585" s="22"/>
      <c r="Q585" s="42"/>
      <c r="R585" s="39"/>
      <c r="S585" s="39"/>
      <c r="T585" s="39"/>
      <c r="U585" s="321"/>
      <c r="V585" s="330"/>
      <c r="W585" s="317" t="str">
        <f t="shared" si="303"/>
        <v>0</v>
      </c>
      <c r="X585" s="101"/>
      <c r="Y585" s="40"/>
      <c r="Z585" s="41"/>
      <c r="AA585" s="40"/>
      <c r="AB585" s="40"/>
      <c r="AC585" s="40"/>
      <c r="AD585" s="40" t="str">
        <f t="shared" si="319"/>
        <v/>
      </c>
      <c r="AE585" s="186"/>
      <c r="AF585" s="106" t="str">
        <f t="shared" si="326"/>
        <v>0</v>
      </c>
      <c r="AG585" s="99">
        <f t="shared" si="315"/>
        <v>0</v>
      </c>
      <c r="AH585" s="105" t="str">
        <f t="shared" si="316"/>
        <v>0</v>
      </c>
      <c r="AI585" s="106" t="str">
        <f t="shared" si="304"/>
        <v>0</v>
      </c>
      <c r="AJ585" s="99" t="str">
        <f t="shared" si="305"/>
        <v/>
      </c>
      <c r="AK585" s="1" t="str">
        <f t="shared" si="306"/>
        <v/>
      </c>
      <c r="AL585" s="1" t="str">
        <f t="shared" si="307"/>
        <v/>
      </c>
      <c r="AM585" s="1" t="str">
        <f t="shared" si="308"/>
        <v/>
      </c>
      <c r="AN585" s="164" t="str">
        <f t="shared" si="309"/>
        <v/>
      </c>
      <c r="AO585" s="337">
        <f t="shared" si="310"/>
        <v>0</v>
      </c>
      <c r="AP585" s="259"/>
      <c r="AQ585" s="273">
        <f t="shared" si="311"/>
        <v>0</v>
      </c>
      <c r="DF585" s="104">
        <f t="shared" si="321"/>
        <v>0</v>
      </c>
      <c r="DG585" s="39" t="str">
        <f t="shared" si="327"/>
        <v/>
      </c>
      <c r="DH585" s="39" t="str">
        <f t="shared" si="328"/>
        <v/>
      </c>
      <c r="DJ585" s="98">
        <f t="shared" si="320"/>
        <v>0</v>
      </c>
      <c r="DK585" s="93" t="e">
        <f>VLOOKUP(H585,'PORT PRODUCTIVITY 1'!$A$25:$G$81,2,FALSE)</f>
        <v>#N/A</v>
      </c>
      <c r="DL585" s="97" t="str">
        <f t="shared" si="329"/>
        <v/>
      </c>
      <c r="DM585" s="97" t="str">
        <f t="shared" si="330"/>
        <v/>
      </c>
      <c r="DN585" s="97" t="str">
        <f t="shared" si="331"/>
        <v/>
      </c>
      <c r="DO585" s="97" t="str">
        <f t="shared" si="332"/>
        <v/>
      </c>
      <c r="DP585" s="94" t="e">
        <f>VLOOKUP(H585,'PORT PRODUCTIVITY 1'!$A$25:$G$83,3,FALSE)</f>
        <v>#N/A</v>
      </c>
      <c r="DQ585" s="276" t="str">
        <f t="shared" ref="DQ585:DQ648" si="333">IF(X585=0,"",(X585/$DP585))</f>
        <v/>
      </c>
      <c r="DR585" s="276" t="str">
        <f t="shared" ref="DR585:DR648" si="334">IF(Y585=0,"",(Y585/$DP585))</f>
        <v/>
      </c>
      <c r="DS585" s="276" t="str">
        <f t="shared" ref="DS585:DS648" si="335">IF(Z585=0,"",(Z585/$DP585))</f>
        <v/>
      </c>
      <c r="DT585" s="276" t="str">
        <f t="shared" ref="DT585:DT648" si="336">IF(AA585=0,"",(AA585/$DP585))</f>
        <v/>
      </c>
      <c r="DU585" s="276" t="str">
        <f t="shared" ref="DU585:DU648" si="337">IF(AB585=0,"",(AB585/$DP585))</f>
        <v/>
      </c>
      <c r="DV585" s="276" t="str">
        <f t="shared" ref="DV585:DV648" si="338">IF(AC585=0,"",(AC585/$DP585))</f>
        <v/>
      </c>
      <c r="DW585" s="277" t="str">
        <f t="shared" si="322"/>
        <v/>
      </c>
      <c r="DX585" s="278" t="str">
        <f t="shared" si="323"/>
        <v>0</v>
      </c>
      <c r="DY585" s="279" t="str">
        <f t="shared" si="324"/>
        <v>0</v>
      </c>
      <c r="DZ585" s="280" t="str">
        <f t="shared" si="325"/>
        <v/>
      </c>
      <c r="EA585" s="335">
        <f t="shared" si="312"/>
        <v>0</v>
      </c>
      <c r="EB585" s="335">
        <f t="shared" si="313"/>
        <v>0</v>
      </c>
      <c r="EC585" s="335">
        <f t="shared" si="314"/>
        <v>0</v>
      </c>
    </row>
    <row r="586" spans="2:133" ht="27.75" customHeight="1" thickBot="1">
      <c r="B586" s="39"/>
      <c r="C586" s="146"/>
      <c r="D586" s="57"/>
      <c r="E586" s="43"/>
      <c r="F586" s="74"/>
      <c r="G586" s="147"/>
      <c r="H586" s="44"/>
      <c r="I586" s="283"/>
      <c r="J586" s="283"/>
      <c r="K586" s="37"/>
      <c r="L586" s="37"/>
      <c r="M586" s="37"/>
      <c r="N586" s="37"/>
      <c r="O586" s="22"/>
      <c r="P586" s="22"/>
      <c r="Q586" s="42"/>
      <c r="R586" s="39"/>
      <c r="S586" s="39"/>
      <c r="T586" s="39"/>
      <c r="U586" s="321"/>
      <c r="V586" s="330"/>
      <c r="W586" s="317" t="str">
        <f t="shared" ref="W586:W649" si="339">IFERROR(IF(OR(G586="15A CRX",G586="84K ECUBEX"),(STDEV(S586:U586)/100), IF(G586="84A SPONDYLUS",(STDEV(S586:T586)/100),(STDEV(S586:V586)/100))),"0")</f>
        <v>0</v>
      </c>
      <c r="X586" s="101"/>
      <c r="Y586" s="40"/>
      <c r="Z586" s="41"/>
      <c r="AA586" s="40"/>
      <c r="AB586" s="40"/>
      <c r="AC586" s="40"/>
      <c r="AD586" s="40" t="str">
        <f t="shared" si="319"/>
        <v/>
      </c>
      <c r="AE586" s="186"/>
      <c r="AF586" s="106" t="str">
        <f t="shared" si="326"/>
        <v>0</v>
      </c>
      <c r="AG586" s="99">
        <f t="shared" si="315"/>
        <v>0</v>
      </c>
      <c r="AH586" s="105" t="str">
        <f t="shared" si="316"/>
        <v>0</v>
      </c>
      <c r="AI586" s="106" t="str">
        <f t="shared" ref="AI586:AI649" si="340">IF(DF586=2,"S&amp;S",IF(DG586=1,W586,IF(DH586=1,AF586,"0")))</f>
        <v>0</v>
      </c>
      <c r="AJ586" s="99" t="str">
        <f t="shared" ref="AJ586:AJ649" si="341">IF(AI586="0","",IF(AI586&gt;15%,1,0))</f>
        <v/>
      </c>
      <c r="AK586" s="1" t="str">
        <f t="shared" ref="AK586:AK649" si="342">IF(AI586="0","",IF(AJ586=1,0,IF(AI586&gt;10%,1,0)))</f>
        <v/>
      </c>
      <c r="AL586" s="1" t="str">
        <f t="shared" ref="AL586:AL649" si="343">IF(AI586="0","",IF(AJ586=1,0,IF(AK586=1,0,IF(AI586&gt;5%,1,0))))</f>
        <v/>
      </c>
      <c r="AM586" s="1" t="str">
        <f t="shared" ref="AM586:AM649" si="344">IF(AI586="0","",IF(AJ586=1,0,IF(AK586=1,0,IF(AL586=1,0,IF(AI586&gt;=0%,1,0)))))</f>
        <v/>
      </c>
      <c r="AN586" s="164" t="str">
        <f t="shared" ref="AN586:AN649" si="345">IF(AG586=0,"",IF(AQ586=2,"SHIP &amp; SHORE CRANE",IF(AJ586=1,"PLS INSERT COMMENT",IF(AK586=1,"CAN YOU IMPROVE IT?",IF(AL586=1,"GOOD JOB &amp; HOW GET BETTER?",IF(AM586=1,"EXCELENT-BE CONSISTENT AND SHARE BEST PRACTICES","SINGLE CRANE"))))))</f>
        <v/>
      </c>
      <c r="AO586" s="337">
        <f t="shared" ref="AO586:AO649" si="346">IFERROR(EC586,"")</f>
        <v>0</v>
      </c>
      <c r="AP586" s="259"/>
      <c r="AQ586" s="273">
        <f t="shared" ref="AQ586:AQ649" si="347">DF586</f>
        <v>0</v>
      </c>
      <c r="DF586" s="104">
        <f t="shared" si="321"/>
        <v>0</v>
      </c>
      <c r="DG586" s="39" t="str">
        <f t="shared" si="327"/>
        <v/>
      </c>
      <c r="DH586" s="39" t="str">
        <f t="shared" si="328"/>
        <v/>
      </c>
      <c r="DJ586" s="98">
        <f t="shared" si="320"/>
        <v>0</v>
      </c>
      <c r="DK586" s="93" t="e">
        <f>VLOOKUP(H586,'PORT PRODUCTIVITY 1'!$A$25:$G$81,2,FALSE)</f>
        <v>#N/A</v>
      </c>
      <c r="DL586" s="97" t="str">
        <f t="shared" si="329"/>
        <v/>
      </c>
      <c r="DM586" s="97" t="str">
        <f t="shared" si="330"/>
        <v/>
      </c>
      <c r="DN586" s="97" t="str">
        <f t="shared" si="331"/>
        <v/>
      </c>
      <c r="DO586" s="97" t="str">
        <f t="shared" si="332"/>
        <v/>
      </c>
      <c r="DP586" s="94" t="e">
        <f>VLOOKUP(H586,'PORT PRODUCTIVITY 1'!$A$25:$G$83,3,FALSE)</f>
        <v>#N/A</v>
      </c>
      <c r="DQ586" s="276" t="str">
        <f t="shared" si="333"/>
        <v/>
      </c>
      <c r="DR586" s="276" t="str">
        <f t="shared" si="334"/>
        <v/>
      </c>
      <c r="DS586" s="276" t="str">
        <f t="shared" si="335"/>
        <v/>
      </c>
      <c r="DT586" s="276" t="str">
        <f t="shared" si="336"/>
        <v/>
      </c>
      <c r="DU586" s="276" t="str">
        <f t="shared" si="337"/>
        <v/>
      </c>
      <c r="DV586" s="276" t="str">
        <f t="shared" si="338"/>
        <v/>
      </c>
      <c r="DW586" s="277" t="str">
        <f t="shared" si="322"/>
        <v/>
      </c>
      <c r="DX586" s="278" t="str">
        <f t="shared" si="323"/>
        <v>0</v>
      </c>
      <c r="DY586" s="279" t="str">
        <f t="shared" si="324"/>
        <v>0</v>
      </c>
      <c r="DZ586" s="280" t="str">
        <f t="shared" si="325"/>
        <v/>
      </c>
      <c r="EA586" s="335">
        <f t="shared" ref="EA586:EA649" si="348">MAX(DL586:DO586,DQ586:DV586)</f>
        <v>0</v>
      </c>
      <c r="EB586" s="335">
        <f t="shared" ref="EB586:EB649" si="349">MIN(DL586:DO586,DQ586:DV586)</f>
        <v>0</v>
      </c>
      <c r="EC586" s="335">
        <f t="shared" ref="EC586:EC649" si="350">EA586-EB586</f>
        <v>0</v>
      </c>
    </row>
    <row r="587" spans="2:133" ht="27.75" customHeight="1" thickBot="1">
      <c r="B587" s="39"/>
      <c r="C587" s="146"/>
      <c r="D587" s="57"/>
      <c r="E587" s="43"/>
      <c r="F587" s="74"/>
      <c r="G587" s="147"/>
      <c r="H587" s="44"/>
      <c r="I587" s="283"/>
      <c r="J587" s="283"/>
      <c r="K587" s="37"/>
      <c r="L587" s="37"/>
      <c r="M587" s="37"/>
      <c r="N587" s="37"/>
      <c r="O587" s="22"/>
      <c r="P587" s="22"/>
      <c r="Q587" s="42"/>
      <c r="R587" s="39"/>
      <c r="S587" s="39"/>
      <c r="T587" s="39"/>
      <c r="U587" s="321"/>
      <c r="V587" s="330"/>
      <c r="W587" s="317" t="str">
        <f t="shared" si="339"/>
        <v>0</v>
      </c>
      <c r="X587" s="101"/>
      <c r="Y587" s="40"/>
      <c r="Z587" s="41"/>
      <c r="AA587" s="40"/>
      <c r="AB587" s="40"/>
      <c r="AC587" s="40"/>
      <c r="AD587" s="40" t="str">
        <f t="shared" si="319"/>
        <v/>
      </c>
      <c r="AE587" s="186"/>
      <c r="AF587" s="106" t="str">
        <f t="shared" si="326"/>
        <v>0</v>
      </c>
      <c r="AG587" s="99">
        <f t="shared" si="315"/>
        <v>0</v>
      </c>
      <c r="AH587" s="105" t="str">
        <f t="shared" si="316"/>
        <v>0</v>
      </c>
      <c r="AI587" s="106" t="str">
        <f t="shared" si="340"/>
        <v>0</v>
      </c>
      <c r="AJ587" s="99" t="str">
        <f t="shared" si="341"/>
        <v/>
      </c>
      <c r="AK587" s="1" t="str">
        <f t="shared" si="342"/>
        <v/>
      </c>
      <c r="AL587" s="1" t="str">
        <f t="shared" si="343"/>
        <v/>
      </c>
      <c r="AM587" s="1" t="str">
        <f t="shared" si="344"/>
        <v/>
      </c>
      <c r="AN587" s="164" t="str">
        <f t="shared" si="345"/>
        <v/>
      </c>
      <c r="AO587" s="337">
        <f t="shared" si="346"/>
        <v>0</v>
      </c>
      <c r="AP587" s="259"/>
      <c r="AQ587" s="273">
        <f t="shared" si="347"/>
        <v>0</v>
      </c>
      <c r="DF587" s="104">
        <f t="shared" si="321"/>
        <v>0</v>
      </c>
      <c r="DG587" s="39" t="str">
        <f t="shared" si="327"/>
        <v/>
      </c>
      <c r="DH587" s="39" t="str">
        <f t="shared" si="328"/>
        <v/>
      </c>
      <c r="DJ587" s="98">
        <f t="shared" si="320"/>
        <v>0</v>
      </c>
      <c r="DK587" s="93" t="e">
        <f>VLOOKUP(H587,'PORT PRODUCTIVITY 1'!$A$25:$G$81,2,FALSE)</f>
        <v>#N/A</v>
      </c>
      <c r="DL587" s="97" t="str">
        <f t="shared" si="329"/>
        <v/>
      </c>
      <c r="DM587" s="97" t="str">
        <f t="shared" si="330"/>
        <v/>
      </c>
      <c r="DN587" s="97" t="str">
        <f t="shared" si="331"/>
        <v/>
      </c>
      <c r="DO587" s="97" t="str">
        <f t="shared" si="332"/>
        <v/>
      </c>
      <c r="DP587" s="94" t="e">
        <f>VLOOKUP(H587,'PORT PRODUCTIVITY 1'!$A$25:$G$83,3,FALSE)</f>
        <v>#N/A</v>
      </c>
      <c r="DQ587" s="276" t="str">
        <f t="shared" si="333"/>
        <v/>
      </c>
      <c r="DR587" s="276" t="str">
        <f t="shared" si="334"/>
        <v/>
      </c>
      <c r="DS587" s="276" t="str">
        <f t="shared" si="335"/>
        <v/>
      </c>
      <c r="DT587" s="276" t="str">
        <f t="shared" si="336"/>
        <v/>
      </c>
      <c r="DU587" s="276" t="str">
        <f t="shared" si="337"/>
        <v/>
      </c>
      <c r="DV587" s="276" t="str">
        <f t="shared" si="338"/>
        <v/>
      </c>
      <c r="DW587" s="277" t="str">
        <f t="shared" si="322"/>
        <v/>
      </c>
      <c r="DX587" s="278" t="str">
        <f t="shared" si="323"/>
        <v>0</v>
      </c>
      <c r="DY587" s="279" t="str">
        <f t="shared" si="324"/>
        <v>0</v>
      </c>
      <c r="DZ587" s="280" t="str">
        <f t="shared" si="325"/>
        <v/>
      </c>
      <c r="EA587" s="335">
        <f t="shared" si="348"/>
        <v>0</v>
      </c>
      <c r="EB587" s="335">
        <f t="shared" si="349"/>
        <v>0</v>
      </c>
      <c r="EC587" s="335">
        <f t="shared" si="350"/>
        <v>0</v>
      </c>
    </row>
    <row r="588" spans="2:133" ht="27.75" customHeight="1" thickBot="1">
      <c r="B588" s="39"/>
      <c r="C588" s="146"/>
      <c r="D588" s="57"/>
      <c r="E588" s="43"/>
      <c r="F588" s="74"/>
      <c r="G588" s="147"/>
      <c r="H588" s="44"/>
      <c r="I588" s="283"/>
      <c r="J588" s="283"/>
      <c r="K588" s="37"/>
      <c r="L588" s="37"/>
      <c r="M588" s="37"/>
      <c r="N588" s="37"/>
      <c r="O588" s="22"/>
      <c r="P588" s="22"/>
      <c r="Q588" s="42"/>
      <c r="R588" s="39"/>
      <c r="S588" s="39"/>
      <c r="T588" s="39"/>
      <c r="U588" s="321"/>
      <c r="V588" s="330"/>
      <c r="W588" s="317" t="str">
        <f t="shared" si="339"/>
        <v>0</v>
      </c>
      <c r="X588" s="101"/>
      <c r="Y588" s="40"/>
      <c r="Z588" s="41"/>
      <c r="AA588" s="40"/>
      <c r="AB588" s="40"/>
      <c r="AC588" s="40"/>
      <c r="AD588" s="40" t="str">
        <f t="shared" si="319"/>
        <v/>
      </c>
      <c r="AE588" s="186"/>
      <c r="AF588" s="106" t="str">
        <f t="shared" si="326"/>
        <v>0</v>
      </c>
      <c r="AG588" s="99">
        <f t="shared" si="315"/>
        <v>0</v>
      </c>
      <c r="AH588" s="105" t="str">
        <f t="shared" si="316"/>
        <v>0</v>
      </c>
      <c r="AI588" s="106" t="str">
        <f t="shared" si="340"/>
        <v>0</v>
      </c>
      <c r="AJ588" s="99" t="str">
        <f t="shared" si="341"/>
        <v/>
      </c>
      <c r="AK588" s="1" t="str">
        <f t="shared" si="342"/>
        <v/>
      </c>
      <c r="AL588" s="1" t="str">
        <f t="shared" si="343"/>
        <v/>
      </c>
      <c r="AM588" s="1" t="str">
        <f t="shared" si="344"/>
        <v/>
      </c>
      <c r="AN588" s="164" t="str">
        <f t="shared" si="345"/>
        <v/>
      </c>
      <c r="AO588" s="337">
        <f t="shared" si="346"/>
        <v>0</v>
      </c>
      <c r="AP588" s="259"/>
      <c r="AQ588" s="273">
        <f t="shared" si="347"/>
        <v>0</v>
      </c>
      <c r="DF588" s="104">
        <f t="shared" si="321"/>
        <v>0</v>
      </c>
      <c r="DG588" s="39" t="str">
        <f t="shared" si="327"/>
        <v/>
      </c>
      <c r="DH588" s="39" t="str">
        <f t="shared" si="328"/>
        <v/>
      </c>
      <c r="DJ588" s="98">
        <f t="shared" si="320"/>
        <v>0</v>
      </c>
      <c r="DK588" s="93" t="e">
        <f>VLOOKUP(H588,'PORT PRODUCTIVITY 1'!$A$25:$G$81,2,FALSE)</f>
        <v>#N/A</v>
      </c>
      <c r="DL588" s="97" t="str">
        <f t="shared" si="329"/>
        <v/>
      </c>
      <c r="DM588" s="97" t="str">
        <f t="shared" si="330"/>
        <v/>
      </c>
      <c r="DN588" s="97" t="str">
        <f t="shared" si="331"/>
        <v/>
      </c>
      <c r="DO588" s="97" t="str">
        <f t="shared" si="332"/>
        <v/>
      </c>
      <c r="DP588" s="94" t="e">
        <f>VLOOKUP(H588,'PORT PRODUCTIVITY 1'!$A$25:$G$83,3,FALSE)</f>
        <v>#N/A</v>
      </c>
      <c r="DQ588" s="276" t="str">
        <f t="shared" si="333"/>
        <v/>
      </c>
      <c r="DR588" s="276" t="str">
        <f t="shared" si="334"/>
        <v/>
      </c>
      <c r="DS588" s="276" t="str">
        <f t="shared" si="335"/>
        <v/>
      </c>
      <c r="DT588" s="276" t="str">
        <f t="shared" si="336"/>
        <v/>
      </c>
      <c r="DU588" s="276" t="str">
        <f t="shared" si="337"/>
        <v/>
      </c>
      <c r="DV588" s="276" t="str">
        <f t="shared" si="338"/>
        <v/>
      </c>
      <c r="DW588" s="277" t="str">
        <f t="shared" si="322"/>
        <v/>
      </c>
      <c r="DX588" s="278" t="str">
        <f t="shared" si="323"/>
        <v>0</v>
      </c>
      <c r="DY588" s="279" t="str">
        <f t="shared" si="324"/>
        <v>0</v>
      </c>
      <c r="DZ588" s="280" t="str">
        <f t="shared" si="325"/>
        <v/>
      </c>
      <c r="EA588" s="335">
        <f t="shared" si="348"/>
        <v>0</v>
      </c>
      <c r="EB588" s="335">
        <f t="shared" si="349"/>
        <v>0</v>
      </c>
      <c r="EC588" s="335">
        <f t="shared" si="350"/>
        <v>0</v>
      </c>
    </row>
    <row r="589" spans="2:133" ht="27.75" customHeight="1" thickBot="1">
      <c r="B589" s="39"/>
      <c r="C589" s="146"/>
      <c r="D589" s="57"/>
      <c r="E589" s="43"/>
      <c r="F589" s="74"/>
      <c r="G589" s="147"/>
      <c r="H589" s="44"/>
      <c r="I589" s="283"/>
      <c r="J589" s="283"/>
      <c r="K589" s="37"/>
      <c r="L589" s="37"/>
      <c r="M589" s="37"/>
      <c r="N589" s="37"/>
      <c r="O589" s="22"/>
      <c r="P589" s="22"/>
      <c r="Q589" s="42"/>
      <c r="R589" s="39"/>
      <c r="S589" s="39"/>
      <c r="T589" s="39"/>
      <c r="U589" s="321"/>
      <c r="V589" s="330"/>
      <c r="W589" s="317" t="str">
        <f t="shared" si="339"/>
        <v>0</v>
      </c>
      <c r="X589" s="101"/>
      <c r="Y589" s="40"/>
      <c r="Z589" s="41"/>
      <c r="AA589" s="40"/>
      <c r="AB589" s="40"/>
      <c r="AC589" s="40"/>
      <c r="AD589" s="40" t="str">
        <f t="shared" si="319"/>
        <v/>
      </c>
      <c r="AE589" s="186"/>
      <c r="AF589" s="106" t="str">
        <f t="shared" si="326"/>
        <v>0</v>
      </c>
      <c r="AG589" s="99">
        <f t="shared" si="315"/>
        <v>0</v>
      </c>
      <c r="AH589" s="105" t="str">
        <f t="shared" si="316"/>
        <v>0</v>
      </c>
      <c r="AI589" s="106" t="str">
        <f t="shared" si="340"/>
        <v>0</v>
      </c>
      <c r="AJ589" s="99" t="str">
        <f t="shared" si="341"/>
        <v/>
      </c>
      <c r="AK589" s="1" t="str">
        <f t="shared" si="342"/>
        <v/>
      </c>
      <c r="AL589" s="1" t="str">
        <f t="shared" si="343"/>
        <v/>
      </c>
      <c r="AM589" s="1" t="str">
        <f t="shared" si="344"/>
        <v/>
      </c>
      <c r="AN589" s="164" t="str">
        <f t="shared" si="345"/>
        <v/>
      </c>
      <c r="AO589" s="337">
        <f t="shared" si="346"/>
        <v>0</v>
      </c>
      <c r="AP589" s="259"/>
      <c r="AQ589" s="273">
        <f t="shared" si="347"/>
        <v>0</v>
      </c>
      <c r="DF589" s="104">
        <f t="shared" si="321"/>
        <v>0</v>
      </c>
      <c r="DG589" s="39" t="str">
        <f t="shared" si="327"/>
        <v/>
      </c>
      <c r="DH589" s="39" t="str">
        <f t="shared" si="328"/>
        <v/>
      </c>
      <c r="DJ589" s="98">
        <f t="shared" si="320"/>
        <v>0</v>
      </c>
      <c r="DK589" s="93" t="e">
        <f>VLOOKUP(H589,'PORT PRODUCTIVITY 1'!$A$25:$G$81,2,FALSE)</f>
        <v>#N/A</v>
      </c>
      <c r="DL589" s="97" t="str">
        <f t="shared" si="329"/>
        <v/>
      </c>
      <c r="DM589" s="97" t="str">
        <f t="shared" si="330"/>
        <v/>
      </c>
      <c r="DN589" s="97" t="str">
        <f t="shared" si="331"/>
        <v/>
      </c>
      <c r="DO589" s="97" t="str">
        <f t="shared" si="332"/>
        <v/>
      </c>
      <c r="DP589" s="94" t="e">
        <f>VLOOKUP(H589,'PORT PRODUCTIVITY 1'!$A$25:$G$83,3,FALSE)</f>
        <v>#N/A</v>
      </c>
      <c r="DQ589" s="276" t="str">
        <f t="shared" si="333"/>
        <v/>
      </c>
      <c r="DR589" s="276" t="str">
        <f t="shared" si="334"/>
        <v/>
      </c>
      <c r="DS589" s="276" t="str">
        <f t="shared" si="335"/>
        <v/>
      </c>
      <c r="DT589" s="276" t="str">
        <f t="shared" si="336"/>
        <v/>
      </c>
      <c r="DU589" s="276" t="str">
        <f t="shared" si="337"/>
        <v/>
      </c>
      <c r="DV589" s="276" t="str">
        <f t="shared" si="338"/>
        <v/>
      </c>
      <c r="DW589" s="277" t="str">
        <f t="shared" si="322"/>
        <v/>
      </c>
      <c r="DX589" s="278" t="str">
        <f t="shared" si="323"/>
        <v>0</v>
      </c>
      <c r="DY589" s="279" t="str">
        <f t="shared" si="324"/>
        <v>0</v>
      </c>
      <c r="DZ589" s="280" t="str">
        <f t="shared" si="325"/>
        <v/>
      </c>
      <c r="EA589" s="335">
        <f t="shared" si="348"/>
        <v>0</v>
      </c>
      <c r="EB589" s="335">
        <f t="shared" si="349"/>
        <v>0</v>
      </c>
      <c r="EC589" s="335">
        <f t="shared" si="350"/>
        <v>0</v>
      </c>
    </row>
    <row r="590" spans="2:133" ht="27.75" customHeight="1" thickBot="1">
      <c r="B590" s="39"/>
      <c r="C590" s="146"/>
      <c r="D590" s="57"/>
      <c r="E590" s="43"/>
      <c r="F590" s="59"/>
      <c r="G590" s="147"/>
      <c r="H590" s="44"/>
      <c r="I590" s="283"/>
      <c r="J590" s="283"/>
      <c r="K590" s="37"/>
      <c r="L590" s="37"/>
      <c r="M590" s="37"/>
      <c r="N590" s="37"/>
      <c r="O590" s="22"/>
      <c r="P590" s="22"/>
      <c r="Q590" s="42"/>
      <c r="R590" s="39"/>
      <c r="S590" s="39"/>
      <c r="T590" s="39"/>
      <c r="U590" s="321"/>
      <c r="V590" s="332"/>
      <c r="W590" s="317" t="str">
        <f t="shared" si="339"/>
        <v>0</v>
      </c>
      <c r="X590" s="101"/>
      <c r="Y590" s="40"/>
      <c r="Z590" s="41"/>
      <c r="AA590" s="40"/>
      <c r="AB590" s="40"/>
      <c r="AC590" s="40"/>
      <c r="AD590" s="40" t="str">
        <f t="shared" si="319"/>
        <v/>
      </c>
      <c r="AE590" s="186"/>
      <c r="AF590" s="106" t="str">
        <f t="shared" si="326"/>
        <v>0</v>
      </c>
      <c r="AG590" s="99">
        <f t="shared" si="315"/>
        <v>0</v>
      </c>
      <c r="AH590" s="105" t="str">
        <f t="shared" si="316"/>
        <v>0</v>
      </c>
      <c r="AI590" s="106" t="str">
        <f t="shared" si="340"/>
        <v>0</v>
      </c>
      <c r="AJ590" s="99" t="str">
        <f t="shared" si="341"/>
        <v/>
      </c>
      <c r="AK590" s="1" t="str">
        <f t="shared" si="342"/>
        <v/>
      </c>
      <c r="AL590" s="1" t="str">
        <f t="shared" si="343"/>
        <v/>
      </c>
      <c r="AM590" s="1" t="str">
        <f t="shared" si="344"/>
        <v/>
      </c>
      <c r="AN590" s="164" t="str">
        <f t="shared" si="345"/>
        <v/>
      </c>
      <c r="AO590" s="337">
        <f t="shared" si="346"/>
        <v>0</v>
      </c>
      <c r="AP590" s="259"/>
      <c r="AQ590" s="273">
        <f t="shared" si="347"/>
        <v>0</v>
      </c>
      <c r="DF590" s="104">
        <f t="shared" si="321"/>
        <v>0</v>
      </c>
      <c r="DG590" s="39" t="str">
        <f t="shared" si="327"/>
        <v/>
      </c>
      <c r="DH590" s="39" t="str">
        <f t="shared" si="328"/>
        <v/>
      </c>
      <c r="DJ590" s="98">
        <f t="shared" si="320"/>
        <v>0</v>
      </c>
      <c r="DK590" s="93" t="e">
        <f>VLOOKUP(H590,'PORT PRODUCTIVITY 1'!$A$25:$G$81,2,FALSE)</f>
        <v>#N/A</v>
      </c>
      <c r="DL590" s="97" t="str">
        <f t="shared" si="329"/>
        <v/>
      </c>
      <c r="DM590" s="97" t="str">
        <f t="shared" si="330"/>
        <v/>
      </c>
      <c r="DN590" s="97" t="str">
        <f t="shared" si="331"/>
        <v/>
      </c>
      <c r="DO590" s="97" t="str">
        <f t="shared" si="332"/>
        <v/>
      </c>
      <c r="DP590" s="94" t="e">
        <f>VLOOKUP(H590,'PORT PRODUCTIVITY 1'!$A$25:$G$83,3,FALSE)</f>
        <v>#N/A</v>
      </c>
      <c r="DQ590" s="276" t="str">
        <f t="shared" si="333"/>
        <v/>
      </c>
      <c r="DR590" s="276" t="str">
        <f t="shared" si="334"/>
        <v/>
      </c>
      <c r="DS590" s="276" t="str">
        <f t="shared" si="335"/>
        <v/>
      </c>
      <c r="DT590" s="276" t="str">
        <f t="shared" si="336"/>
        <v/>
      </c>
      <c r="DU590" s="276" t="str">
        <f t="shared" si="337"/>
        <v/>
      </c>
      <c r="DV590" s="276" t="str">
        <f t="shared" si="338"/>
        <v/>
      </c>
      <c r="DW590" s="277" t="str">
        <f t="shared" si="322"/>
        <v/>
      </c>
      <c r="DX590" s="278" t="str">
        <f t="shared" si="323"/>
        <v>0</v>
      </c>
      <c r="DY590" s="279" t="str">
        <f t="shared" si="324"/>
        <v>0</v>
      </c>
      <c r="DZ590" s="280" t="str">
        <f t="shared" si="325"/>
        <v/>
      </c>
      <c r="EA590" s="335">
        <f t="shared" si="348"/>
        <v>0</v>
      </c>
      <c r="EB590" s="335">
        <f t="shared" si="349"/>
        <v>0</v>
      </c>
      <c r="EC590" s="335">
        <f t="shared" si="350"/>
        <v>0</v>
      </c>
    </row>
    <row r="591" spans="2:133" ht="27.75" customHeight="1" thickBot="1">
      <c r="B591" s="39"/>
      <c r="C591" s="146"/>
      <c r="D591" s="57"/>
      <c r="E591" s="43"/>
      <c r="F591" s="74"/>
      <c r="G591" s="147"/>
      <c r="H591" s="44"/>
      <c r="I591" s="283"/>
      <c r="J591" s="283"/>
      <c r="K591" s="37"/>
      <c r="L591" s="37"/>
      <c r="M591" s="37"/>
      <c r="N591" s="37"/>
      <c r="O591" s="22"/>
      <c r="P591" s="22"/>
      <c r="Q591" s="42"/>
      <c r="R591" s="39"/>
      <c r="S591" s="39"/>
      <c r="T591" s="39"/>
      <c r="U591" s="321"/>
      <c r="V591" s="332"/>
      <c r="W591" s="317" t="str">
        <f t="shared" si="339"/>
        <v>0</v>
      </c>
      <c r="X591" s="101"/>
      <c r="Y591" s="40"/>
      <c r="Z591" s="41"/>
      <c r="AA591" s="40"/>
      <c r="AB591" s="40"/>
      <c r="AC591" s="40"/>
      <c r="AD591" s="40" t="str">
        <f t="shared" si="319"/>
        <v/>
      </c>
      <c r="AE591" s="186"/>
      <c r="AF591" s="106" t="str">
        <f t="shared" si="326"/>
        <v>0</v>
      </c>
      <c r="AG591" s="99">
        <f t="shared" si="315"/>
        <v>0</v>
      </c>
      <c r="AH591" s="105" t="str">
        <f t="shared" si="316"/>
        <v>0</v>
      </c>
      <c r="AI591" s="106" t="str">
        <f t="shared" si="340"/>
        <v>0</v>
      </c>
      <c r="AJ591" s="99" t="str">
        <f t="shared" si="341"/>
        <v/>
      </c>
      <c r="AK591" s="1" t="str">
        <f t="shared" si="342"/>
        <v/>
      </c>
      <c r="AL591" s="1" t="str">
        <f t="shared" si="343"/>
        <v/>
      </c>
      <c r="AM591" s="1" t="str">
        <f t="shared" si="344"/>
        <v/>
      </c>
      <c r="AN591" s="164" t="str">
        <f t="shared" si="345"/>
        <v/>
      </c>
      <c r="AO591" s="337">
        <f t="shared" si="346"/>
        <v>0</v>
      </c>
      <c r="AP591" s="259"/>
      <c r="AQ591" s="273">
        <f t="shared" si="347"/>
        <v>0</v>
      </c>
      <c r="DF591" s="104">
        <f t="shared" si="321"/>
        <v>0</v>
      </c>
      <c r="DG591" s="39" t="str">
        <f t="shared" si="327"/>
        <v/>
      </c>
      <c r="DH591" s="39" t="str">
        <f t="shared" si="328"/>
        <v/>
      </c>
      <c r="DJ591" s="98">
        <f t="shared" si="320"/>
        <v>0</v>
      </c>
      <c r="DK591" s="93" t="e">
        <f>VLOOKUP(H591,'PORT PRODUCTIVITY 1'!$A$25:$G$81,2,FALSE)</f>
        <v>#N/A</v>
      </c>
      <c r="DL591" s="97" t="str">
        <f t="shared" si="329"/>
        <v/>
      </c>
      <c r="DM591" s="97" t="str">
        <f t="shared" si="330"/>
        <v/>
      </c>
      <c r="DN591" s="97" t="str">
        <f t="shared" si="331"/>
        <v/>
      </c>
      <c r="DO591" s="97" t="str">
        <f t="shared" si="332"/>
        <v/>
      </c>
      <c r="DP591" s="94" t="e">
        <f>VLOOKUP(H591,'PORT PRODUCTIVITY 1'!$A$25:$G$83,3,FALSE)</f>
        <v>#N/A</v>
      </c>
      <c r="DQ591" s="276" t="str">
        <f t="shared" si="333"/>
        <v/>
      </c>
      <c r="DR591" s="276" t="str">
        <f t="shared" si="334"/>
        <v/>
      </c>
      <c r="DS591" s="276" t="str">
        <f t="shared" si="335"/>
        <v/>
      </c>
      <c r="DT591" s="276" t="str">
        <f t="shared" si="336"/>
        <v/>
      </c>
      <c r="DU591" s="276" t="str">
        <f t="shared" si="337"/>
        <v/>
      </c>
      <c r="DV591" s="276" t="str">
        <f t="shared" si="338"/>
        <v/>
      </c>
      <c r="DW591" s="277" t="str">
        <f t="shared" si="322"/>
        <v/>
      </c>
      <c r="DX591" s="278" t="str">
        <f t="shared" si="323"/>
        <v>0</v>
      </c>
      <c r="DY591" s="279" t="str">
        <f t="shared" si="324"/>
        <v>0</v>
      </c>
      <c r="DZ591" s="280" t="str">
        <f t="shared" si="325"/>
        <v/>
      </c>
      <c r="EA591" s="335">
        <f t="shared" si="348"/>
        <v>0</v>
      </c>
      <c r="EB591" s="335">
        <f t="shared" si="349"/>
        <v>0</v>
      </c>
      <c r="EC591" s="335">
        <f t="shared" si="350"/>
        <v>0</v>
      </c>
    </row>
    <row r="592" spans="2:133" ht="27.75" customHeight="1" thickBot="1">
      <c r="B592" s="39"/>
      <c r="C592" s="146"/>
      <c r="D592" s="57"/>
      <c r="E592" s="43"/>
      <c r="F592" s="59"/>
      <c r="G592" s="147"/>
      <c r="H592" s="44"/>
      <c r="I592" s="283"/>
      <c r="J592" s="283"/>
      <c r="K592" s="37"/>
      <c r="L592" s="37"/>
      <c r="M592" s="37"/>
      <c r="N592" s="37"/>
      <c r="O592" s="22"/>
      <c r="P592" s="22"/>
      <c r="Q592" s="42"/>
      <c r="R592" s="39"/>
      <c r="S592" s="39"/>
      <c r="T592" s="39"/>
      <c r="U592" s="321"/>
      <c r="V592" s="332"/>
      <c r="W592" s="317" t="str">
        <f t="shared" si="339"/>
        <v>0</v>
      </c>
      <c r="X592" s="101"/>
      <c r="Y592" s="40"/>
      <c r="Z592" s="41"/>
      <c r="AA592" s="40"/>
      <c r="AB592" s="40"/>
      <c r="AC592" s="40"/>
      <c r="AD592" s="40" t="str">
        <f t="shared" si="319"/>
        <v/>
      </c>
      <c r="AE592" s="186"/>
      <c r="AF592" s="106" t="str">
        <f t="shared" si="326"/>
        <v>0</v>
      </c>
      <c r="AG592" s="99">
        <f t="shared" si="315"/>
        <v>0</v>
      </c>
      <c r="AH592" s="105" t="str">
        <f t="shared" si="316"/>
        <v>0</v>
      </c>
      <c r="AI592" s="106" t="str">
        <f t="shared" si="340"/>
        <v>0</v>
      </c>
      <c r="AJ592" s="99" t="str">
        <f t="shared" si="341"/>
        <v/>
      </c>
      <c r="AK592" s="1" t="str">
        <f t="shared" si="342"/>
        <v/>
      </c>
      <c r="AL592" s="1" t="str">
        <f t="shared" si="343"/>
        <v/>
      </c>
      <c r="AM592" s="1" t="str">
        <f t="shared" si="344"/>
        <v/>
      </c>
      <c r="AN592" s="164" t="str">
        <f t="shared" si="345"/>
        <v/>
      </c>
      <c r="AO592" s="337">
        <f t="shared" si="346"/>
        <v>0</v>
      </c>
      <c r="AP592" s="259"/>
      <c r="AQ592" s="273">
        <f t="shared" si="347"/>
        <v>0</v>
      </c>
      <c r="DF592" s="104">
        <f t="shared" si="321"/>
        <v>0</v>
      </c>
      <c r="DG592" s="39" t="str">
        <f t="shared" si="327"/>
        <v/>
      </c>
      <c r="DH592" s="39" t="str">
        <f t="shared" si="328"/>
        <v/>
      </c>
      <c r="DJ592" s="98">
        <f t="shared" si="320"/>
        <v>0</v>
      </c>
      <c r="DK592" s="93" t="e">
        <f>VLOOKUP(H592,'PORT PRODUCTIVITY 1'!$A$25:$G$81,2,FALSE)</f>
        <v>#N/A</v>
      </c>
      <c r="DL592" s="97" t="str">
        <f t="shared" si="329"/>
        <v/>
      </c>
      <c r="DM592" s="97" t="str">
        <f t="shared" si="330"/>
        <v/>
      </c>
      <c r="DN592" s="97" t="str">
        <f t="shared" si="331"/>
        <v/>
      </c>
      <c r="DO592" s="97" t="str">
        <f t="shared" si="332"/>
        <v/>
      </c>
      <c r="DP592" s="94" t="e">
        <f>VLOOKUP(H592,'PORT PRODUCTIVITY 1'!$A$25:$G$83,3,FALSE)</f>
        <v>#N/A</v>
      </c>
      <c r="DQ592" s="276" t="str">
        <f t="shared" si="333"/>
        <v/>
      </c>
      <c r="DR592" s="276" t="str">
        <f t="shared" si="334"/>
        <v/>
      </c>
      <c r="DS592" s="276" t="str">
        <f t="shared" si="335"/>
        <v/>
      </c>
      <c r="DT592" s="276" t="str">
        <f t="shared" si="336"/>
        <v/>
      </c>
      <c r="DU592" s="276" t="str">
        <f t="shared" si="337"/>
        <v/>
      </c>
      <c r="DV592" s="276" t="str">
        <f t="shared" si="338"/>
        <v/>
      </c>
      <c r="DW592" s="277" t="str">
        <f t="shared" si="322"/>
        <v/>
      </c>
      <c r="DX592" s="278" t="str">
        <f t="shared" si="323"/>
        <v>0</v>
      </c>
      <c r="DY592" s="279" t="str">
        <f t="shared" si="324"/>
        <v>0</v>
      </c>
      <c r="DZ592" s="280" t="str">
        <f t="shared" si="325"/>
        <v/>
      </c>
      <c r="EA592" s="335">
        <f t="shared" si="348"/>
        <v>0</v>
      </c>
      <c r="EB592" s="335">
        <f t="shared" si="349"/>
        <v>0</v>
      </c>
      <c r="EC592" s="335">
        <f t="shared" si="350"/>
        <v>0</v>
      </c>
    </row>
    <row r="593" spans="2:133" ht="27.75" customHeight="1" thickBot="1">
      <c r="B593" s="39"/>
      <c r="C593" s="146"/>
      <c r="D593" s="57"/>
      <c r="E593" s="43"/>
      <c r="F593" s="74"/>
      <c r="G593" s="147"/>
      <c r="H593" s="44"/>
      <c r="I593" s="283"/>
      <c r="J593" s="283"/>
      <c r="K593" s="37"/>
      <c r="L593" s="37"/>
      <c r="M593" s="37"/>
      <c r="N593" s="37"/>
      <c r="O593" s="22"/>
      <c r="P593" s="22"/>
      <c r="Q593" s="42"/>
      <c r="R593" s="39"/>
      <c r="S593" s="39"/>
      <c r="T593" s="39"/>
      <c r="U593" s="321"/>
      <c r="V593" s="332"/>
      <c r="W593" s="317" t="str">
        <f t="shared" si="339"/>
        <v>0</v>
      </c>
      <c r="X593" s="101"/>
      <c r="Y593" s="40"/>
      <c r="Z593" s="41"/>
      <c r="AA593" s="40"/>
      <c r="AB593" s="40"/>
      <c r="AC593" s="40"/>
      <c r="AD593" s="40" t="str">
        <f t="shared" si="319"/>
        <v/>
      </c>
      <c r="AE593" s="186"/>
      <c r="AF593" s="106" t="str">
        <f t="shared" si="326"/>
        <v>0</v>
      </c>
      <c r="AG593" s="99">
        <f t="shared" si="315"/>
        <v>0</v>
      </c>
      <c r="AH593" s="105" t="str">
        <f t="shared" si="316"/>
        <v>0</v>
      </c>
      <c r="AI593" s="106" t="str">
        <f t="shared" si="340"/>
        <v>0</v>
      </c>
      <c r="AJ593" s="99" t="str">
        <f t="shared" si="341"/>
        <v/>
      </c>
      <c r="AK593" s="1" t="str">
        <f t="shared" si="342"/>
        <v/>
      </c>
      <c r="AL593" s="1" t="str">
        <f t="shared" si="343"/>
        <v/>
      </c>
      <c r="AM593" s="1" t="str">
        <f t="shared" si="344"/>
        <v/>
      </c>
      <c r="AN593" s="164" t="str">
        <f t="shared" si="345"/>
        <v/>
      </c>
      <c r="AO593" s="337">
        <f t="shared" si="346"/>
        <v>0</v>
      </c>
      <c r="AP593" s="259"/>
      <c r="AQ593" s="273">
        <f t="shared" si="347"/>
        <v>0</v>
      </c>
      <c r="DF593" s="104">
        <f t="shared" si="321"/>
        <v>0</v>
      </c>
      <c r="DG593" s="39" t="str">
        <f t="shared" si="327"/>
        <v/>
      </c>
      <c r="DH593" s="39" t="str">
        <f t="shared" si="328"/>
        <v/>
      </c>
      <c r="DJ593" s="98">
        <f t="shared" si="320"/>
        <v>0</v>
      </c>
      <c r="DK593" s="93" t="e">
        <f>VLOOKUP(H593,'PORT PRODUCTIVITY 1'!$A$25:$G$81,2,FALSE)</f>
        <v>#N/A</v>
      </c>
      <c r="DL593" s="97" t="str">
        <f t="shared" si="329"/>
        <v/>
      </c>
      <c r="DM593" s="97" t="str">
        <f t="shared" si="330"/>
        <v/>
      </c>
      <c r="DN593" s="97" t="str">
        <f t="shared" si="331"/>
        <v/>
      </c>
      <c r="DO593" s="97" t="str">
        <f t="shared" si="332"/>
        <v/>
      </c>
      <c r="DP593" s="94" t="e">
        <f>VLOOKUP(H593,'PORT PRODUCTIVITY 1'!$A$25:$G$83,3,FALSE)</f>
        <v>#N/A</v>
      </c>
      <c r="DQ593" s="276" t="str">
        <f t="shared" si="333"/>
        <v/>
      </c>
      <c r="DR593" s="276" t="str">
        <f t="shared" si="334"/>
        <v/>
      </c>
      <c r="DS593" s="276" t="str">
        <f t="shared" si="335"/>
        <v/>
      </c>
      <c r="DT593" s="276" t="str">
        <f t="shared" si="336"/>
        <v/>
      </c>
      <c r="DU593" s="276" t="str">
        <f t="shared" si="337"/>
        <v/>
      </c>
      <c r="DV593" s="276" t="str">
        <f t="shared" si="338"/>
        <v/>
      </c>
      <c r="DW593" s="277" t="str">
        <f t="shared" si="322"/>
        <v/>
      </c>
      <c r="DX593" s="278" t="str">
        <f t="shared" si="323"/>
        <v>0</v>
      </c>
      <c r="DY593" s="279" t="str">
        <f t="shared" si="324"/>
        <v>0</v>
      </c>
      <c r="DZ593" s="280" t="str">
        <f t="shared" si="325"/>
        <v/>
      </c>
      <c r="EA593" s="335">
        <f t="shared" si="348"/>
        <v>0</v>
      </c>
      <c r="EB593" s="335">
        <f t="shared" si="349"/>
        <v>0</v>
      </c>
      <c r="EC593" s="335">
        <f t="shared" si="350"/>
        <v>0</v>
      </c>
    </row>
    <row r="594" spans="2:133" ht="27.75" customHeight="1" thickBot="1">
      <c r="B594" s="39"/>
      <c r="C594" s="146"/>
      <c r="D594" s="57"/>
      <c r="E594" s="43"/>
      <c r="F594" s="74"/>
      <c r="G594" s="147"/>
      <c r="H594" s="44"/>
      <c r="I594" s="283"/>
      <c r="J594" s="283"/>
      <c r="K594" s="37"/>
      <c r="L594" s="37"/>
      <c r="M594" s="37"/>
      <c r="N594" s="37"/>
      <c r="O594" s="22"/>
      <c r="P594" s="22"/>
      <c r="Q594" s="42"/>
      <c r="R594" s="39"/>
      <c r="S594" s="39"/>
      <c r="T594" s="39"/>
      <c r="U594" s="321"/>
      <c r="V594" s="332"/>
      <c r="W594" s="317" t="str">
        <f t="shared" si="339"/>
        <v>0</v>
      </c>
      <c r="X594" s="101"/>
      <c r="Y594" s="40"/>
      <c r="Z594" s="41"/>
      <c r="AA594" s="40"/>
      <c r="AB594" s="40"/>
      <c r="AC594" s="40"/>
      <c r="AD594" s="40" t="str">
        <f t="shared" si="319"/>
        <v/>
      </c>
      <c r="AE594" s="186"/>
      <c r="AF594" s="106" t="str">
        <f t="shared" si="326"/>
        <v>0</v>
      </c>
      <c r="AG594" s="99">
        <f t="shared" si="315"/>
        <v>0</v>
      </c>
      <c r="AH594" s="105" t="str">
        <f t="shared" si="316"/>
        <v>0</v>
      </c>
      <c r="AI594" s="106" t="str">
        <f t="shared" si="340"/>
        <v>0</v>
      </c>
      <c r="AJ594" s="99" t="str">
        <f t="shared" si="341"/>
        <v/>
      </c>
      <c r="AK594" s="1" t="str">
        <f t="shared" si="342"/>
        <v/>
      </c>
      <c r="AL594" s="1" t="str">
        <f t="shared" si="343"/>
        <v/>
      </c>
      <c r="AM594" s="1" t="str">
        <f t="shared" si="344"/>
        <v/>
      </c>
      <c r="AN594" s="164" t="str">
        <f t="shared" si="345"/>
        <v/>
      </c>
      <c r="AO594" s="337">
        <f t="shared" si="346"/>
        <v>0</v>
      </c>
      <c r="AP594" s="259"/>
      <c r="AQ594" s="273">
        <f t="shared" si="347"/>
        <v>0</v>
      </c>
      <c r="DF594" s="104">
        <f t="shared" si="321"/>
        <v>0</v>
      </c>
      <c r="DG594" s="39" t="str">
        <f t="shared" si="327"/>
        <v/>
      </c>
      <c r="DH594" s="39" t="str">
        <f t="shared" si="328"/>
        <v/>
      </c>
      <c r="DJ594" s="98">
        <f t="shared" si="320"/>
        <v>0</v>
      </c>
      <c r="DK594" s="93" t="e">
        <f>VLOOKUP(H594,'PORT PRODUCTIVITY 1'!$A$25:$G$81,2,FALSE)</f>
        <v>#N/A</v>
      </c>
      <c r="DL594" s="97" t="str">
        <f t="shared" si="329"/>
        <v/>
      </c>
      <c r="DM594" s="97" t="str">
        <f t="shared" si="330"/>
        <v/>
      </c>
      <c r="DN594" s="97" t="str">
        <f t="shared" si="331"/>
        <v/>
      </c>
      <c r="DO594" s="97" t="str">
        <f t="shared" si="332"/>
        <v/>
      </c>
      <c r="DP594" s="94" t="e">
        <f>VLOOKUP(H594,'PORT PRODUCTIVITY 1'!$A$25:$G$83,3,FALSE)</f>
        <v>#N/A</v>
      </c>
      <c r="DQ594" s="276" t="str">
        <f t="shared" si="333"/>
        <v/>
      </c>
      <c r="DR594" s="276" t="str">
        <f t="shared" si="334"/>
        <v/>
      </c>
      <c r="DS594" s="276" t="str">
        <f t="shared" si="335"/>
        <v/>
      </c>
      <c r="DT594" s="276" t="str">
        <f t="shared" si="336"/>
        <v/>
      </c>
      <c r="DU594" s="276" t="str">
        <f t="shared" si="337"/>
        <v/>
      </c>
      <c r="DV594" s="276" t="str">
        <f t="shared" si="338"/>
        <v/>
      </c>
      <c r="DW594" s="277" t="str">
        <f t="shared" si="322"/>
        <v/>
      </c>
      <c r="DX594" s="278" t="str">
        <f t="shared" si="323"/>
        <v>0</v>
      </c>
      <c r="DY594" s="279" t="str">
        <f t="shared" si="324"/>
        <v>0</v>
      </c>
      <c r="DZ594" s="280" t="str">
        <f t="shared" si="325"/>
        <v/>
      </c>
      <c r="EA594" s="335">
        <f t="shared" si="348"/>
        <v>0</v>
      </c>
      <c r="EB594" s="335">
        <f t="shared" si="349"/>
        <v>0</v>
      </c>
      <c r="EC594" s="335">
        <f t="shared" si="350"/>
        <v>0</v>
      </c>
    </row>
    <row r="595" spans="2:133" ht="27.75" customHeight="1" thickBot="1">
      <c r="B595" s="39"/>
      <c r="C595" s="146"/>
      <c r="D595" s="57"/>
      <c r="E595" s="43"/>
      <c r="F595" s="74"/>
      <c r="G595" s="147"/>
      <c r="H595" s="44"/>
      <c r="I595" s="283"/>
      <c r="J595" s="283"/>
      <c r="K595" s="37"/>
      <c r="L595" s="37"/>
      <c r="M595" s="37"/>
      <c r="N595" s="37"/>
      <c r="O595" s="22"/>
      <c r="P595" s="22"/>
      <c r="Q595" s="39"/>
      <c r="R595" s="39"/>
      <c r="S595" s="39"/>
      <c r="T595" s="39"/>
      <c r="U595" s="321"/>
      <c r="V595" s="332"/>
      <c r="W595" s="317" t="str">
        <f t="shared" si="339"/>
        <v>0</v>
      </c>
      <c r="X595" s="101"/>
      <c r="Y595" s="40"/>
      <c r="Z595" s="41"/>
      <c r="AA595" s="40"/>
      <c r="AB595" s="40"/>
      <c r="AC595" s="40"/>
      <c r="AD595" s="40" t="str">
        <f t="shared" si="319"/>
        <v/>
      </c>
      <c r="AE595" s="186"/>
      <c r="AF595" s="106" t="str">
        <f t="shared" si="326"/>
        <v>0</v>
      </c>
      <c r="AG595" s="99">
        <f t="shared" si="315"/>
        <v>0</v>
      </c>
      <c r="AH595" s="105" t="str">
        <f t="shared" si="316"/>
        <v>0</v>
      </c>
      <c r="AI595" s="106" t="str">
        <f t="shared" si="340"/>
        <v>0</v>
      </c>
      <c r="AJ595" s="99" t="str">
        <f t="shared" si="341"/>
        <v/>
      </c>
      <c r="AK595" s="1" t="str">
        <f t="shared" si="342"/>
        <v/>
      </c>
      <c r="AL595" s="1" t="str">
        <f t="shared" si="343"/>
        <v/>
      </c>
      <c r="AM595" s="1" t="str">
        <f t="shared" si="344"/>
        <v/>
      </c>
      <c r="AN595" s="164" t="str">
        <f t="shared" si="345"/>
        <v/>
      </c>
      <c r="AO595" s="337">
        <f t="shared" si="346"/>
        <v>0</v>
      </c>
      <c r="AP595" s="261"/>
      <c r="AQ595" s="273">
        <f t="shared" si="347"/>
        <v>0</v>
      </c>
      <c r="DF595" s="104">
        <f t="shared" si="321"/>
        <v>0</v>
      </c>
      <c r="DG595" s="39" t="str">
        <f t="shared" si="327"/>
        <v/>
      </c>
      <c r="DH595" s="39" t="str">
        <f t="shared" si="328"/>
        <v/>
      </c>
      <c r="DJ595" s="98">
        <f t="shared" si="320"/>
        <v>0</v>
      </c>
      <c r="DK595" s="93" t="e">
        <f>VLOOKUP(H595,'PORT PRODUCTIVITY 1'!$A$25:$G$81,2,FALSE)</f>
        <v>#N/A</v>
      </c>
      <c r="DL595" s="97" t="str">
        <f t="shared" si="329"/>
        <v/>
      </c>
      <c r="DM595" s="97" t="str">
        <f t="shared" si="330"/>
        <v/>
      </c>
      <c r="DN595" s="97" t="str">
        <f t="shared" si="331"/>
        <v/>
      </c>
      <c r="DO595" s="97" t="str">
        <f t="shared" si="332"/>
        <v/>
      </c>
      <c r="DP595" s="94" t="e">
        <f>VLOOKUP(H595,'PORT PRODUCTIVITY 1'!$A$25:$G$83,3,FALSE)</f>
        <v>#N/A</v>
      </c>
      <c r="DQ595" s="276" t="str">
        <f t="shared" si="333"/>
        <v/>
      </c>
      <c r="DR595" s="276" t="str">
        <f t="shared" si="334"/>
        <v/>
      </c>
      <c r="DS595" s="276" t="str">
        <f t="shared" si="335"/>
        <v/>
      </c>
      <c r="DT595" s="276" t="str">
        <f t="shared" si="336"/>
        <v/>
      </c>
      <c r="DU595" s="276" t="str">
        <f t="shared" si="337"/>
        <v/>
      </c>
      <c r="DV595" s="276" t="str">
        <f t="shared" si="338"/>
        <v/>
      </c>
      <c r="DW595" s="277" t="str">
        <f t="shared" si="322"/>
        <v/>
      </c>
      <c r="DX595" s="278" t="str">
        <f t="shared" si="323"/>
        <v>0</v>
      </c>
      <c r="DY595" s="279" t="str">
        <f t="shared" si="324"/>
        <v>0</v>
      </c>
      <c r="DZ595" s="280" t="str">
        <f t="shared" si="325"/>
        <v/>
      </c>
      <c r="EA595" s="335">
        <f t="shared" si="348"/>
        <v>0</v>
      </c>
      <c r="EB595" s="335">
        <f t="shared" si="349"/>
        <v>0</v>
      </c>
      <c r="EC595" s="335">
        <f t="shared" si="350"/>
        <v>0</v>
      </c>
    </row>
    <row r="596" spans="2:133" ht="27.75" customHeight="1" thickBot="1">
      <c r="B596" s="39"/>
      <c r="C596" s="146"/>
      <c r="D596" s="57"/>
      <c r="E596" s="43"/>
      <c r="F596" s="74"/>
      <c r="G596" s="147"/>
      <c r="H596" s="44"/>
      <c r="I596" s="283"/>
      <c r="J596" s="283"/>
      <c r="K596" s="37"/>
      <c r="L596" s="37"/>
      <c r="M596" s="37"/>
      <c r="N596" s="37"/>
      <c r="O596" s="22"/>
      <c r="P596" s="22"/>
      <c r="Q596" s="39"/>
      <c r="R596" s="39"/>
      <c r="S596" s="39"/>
      <c r="T596" s="39"/>
      <c r="U596" s="321"/>
      <c r="V596" s="330"/>
      <c r="W596" s="317" t="str">
        <f t="shared" si="339"/>
        <v>0</v>
      </c>
      <c r="X596" s="101"/>
      <c r="Y596" s="40"/>
      <c r="Z596" s="41"/>
      <c r="AA596" s="40"/>
      <c r="AB596" s="40"/>
      <c r="AC596" s="40"/>
      <c r="AD596" s="40" t="str">
        <f t="shared" si="319"/>
        <v/>
      </c>
      <c r="AE596" s="186"/>
      <c r="AF596" s="106" t="str">
        <f t="shared" si="326"/>
        <v>0</v>
      </c>
      <c r="AG596" s="99">
        <f t="shared" ref="AG596:AG659" si="351">SUM(S596:V596)+SUM(X596:AC596)+AE596</f>
        <v>0</v>
      </c>
      <c r="AH596" s="105" t="str">
        <f t="shared" ref="AH596:AH659" si="352">IF(DF596=2,DZ596,"0")</f>
        <v>0</v>
      </c>
      <c r="AI596" s="106" t="str">
        <f t="shared" si="340"/>
        <v>0</v>
      </c>
      <c r="AJ596" s="99" t="str">
        <f t="shared" si="341"/>
        <v/>
      </c>
      <c r="AK596" s="1" t="str">
        <f t="shared" si="342"/>
        <v/>
      </c>
      <c r="AL596" s="1" t="str">
        <f t="shared" si="343"/>
        <v/>
      </c>
      <c r="AM596" s="1" t="str">
        <f t="shared" si="344"/>
        <v/>
      </c>
      <c r="AN596" s="164" t="str">
        <f t="shared" si="345"/>
        <v/>
      </c>
      <c r="AO596" s="337">
        <f t="shared" si="346"/>
        <v>0</v>
      </c>
      <c r="AP596" s="261"/>
      <c r="AQ596" s="273">
        <f t="shared" si="347"/>
        <v>0</v>
      </c>
      <c r="DF596" s="104">
        <f t="shared" si="321"/>
        <v>0</v>
      </c>
      <c r="DG596" s="39" t="str">
        <f t="shared" si="327"/>
        <v/>
      </c>
      <c r="DH596" s="39" t="str">
        <f t="shared" si="328"/>
        <v/>
      </c>
      <c r="DJ596" s="98">
        <f t="shared" si="320"/>
        <v>0</v>
      </c>
      <c r="DK596" s="93" t="e">
        <f>VLOOKUP(H596,'PORT PRODUCTIVITY 1'!$A$25:$G$81,2,FALSE)</f>
        <v>#N/A</v>
      </c>
      <c r="DL596" s="97" t="str">
        <f t="shared" si="329"/>
        <v/>
      </c>
      <c r="DM596" s="97" t="str">
        <f t="shared" si="330"/>
        <v/>
      </c>
      <c r="DN596" s="97" t="str">
        <f t="shared" si="331"/>
        <v/>
      </c>
      <c r="DO596" s="97" t="str">
        <f t="shared" si="332"/>
        <v/>
      </c>
      <c r="DP596" s="94" t="e">
        <f>VLOOKUP(H596,'PORT PRODUCTIVITY 1'!$A$25:$G$83,3,FALSE)</f>
        <v>#N/A</v>
      </c>
      <c r="DQ596" s="276" t="str">
        <f t="shared" si="333"/>
        <v/>
      </c>
      <c r="DR596" s="276" t="str">
        <f t="shared" si="334"/>
        <v/>
      </c>
      <c r="DS596" s="276" t="str">
        <f t="shared" si="335"/>
        <v/>
      </c>
      <c r="DT596" s="276" t="str">
        <f t="shared" si="336"/>
        <v/>
      </c>
      <c r="DU596" s="276" t="str">
        <f t="shared" si="337"/>
        <v/>
      </c>
      <c r="DV596" s="276" t="str">
        <f t="shared" si="338"/>
        <v/>
      </c>
      <c r="DW596" s="277" t="str">
        <f t="shared" si="322"/>
        <v/>
      </c>
      <c r="DX596" s="278" t="str">
        <f t="shared" si="323"/>
        <v>0</v>
      </c>
      <c r="DY596" s="279" t="str">
        <f t="shared" si="324"/>
        <v>0</v>
      </c>
      <c r="DZ596" s="280" t="str">
        <f t="shared" si="325"/>
        <v/>
      </c>
      <c r="EA596" s="335">
        <f t="shared" si="348"/>
        <v>0</v>
      </c>
      <c r="EB596" s="335">
        <f t="shared" si="349"/>
        <v>0</v>
      </c>
      <c r="EC596" s="335">
        <f t="shared" si="350"/>
        <v>0</v>
      </c>
    </row>
    <row r="597" spans="2:133" ht="27.75" customHeight="1" thickBot="1">
      <c r="B597" s="39"/>
      <c r="C597" s="146"/>
      <c r="D597" s="57"/>
      <c r="E597" s="43"/>
      <c r="F597" s="74"/>
      <c r="G597" s="147"/>
      <c r="H597" s="44"/>
      <c r="I597" s="283"/>
      <c r="J597" s="283"/>
      <c r="K597" s="37"/>
      <c r="L597" s="37"/>
      <c r="M597" s="37"/>
      <c r="N597" s="37"/>
      <c r="O597" s="22"/>
      <c r="P597" s="22"/>
      <c r="Q597" s="39"/>
      <c r="R597" s="39"/>
      <c r="S597" s="39"/>
      <c r="T597" s="39"/>
      <c r="U597" s="321"/>
      <c r="V597" s="330"/>
      <c r="W597" s="317" t="str">
        <f t="shared" si="339"/>
        <v>0</v>
      </c>
      <c r="X597" s="101"/>
      <c r="Y597" s="40"/>
      <c r="Z597" s="41"/>
      <c r="AA597" s="40"/>
      <c r="AB597" s="40"/>
      <c r="AC597" s="40"/>
      <c r="AD597" s="40" t="str">
        <f t="shared" si="319"/>
        <v/>
      </c>
      <c r="AE597" s="186"/>
      <c r="AF597" s="106" t="str">
        <f t="shared" si="326"/>
        <v>0</v>
      </c>
      <c r="AG597" s="99">
        <f t="shared" si="351"/>
        <v>0</v>
      </c>
      <c r="AH597" s="105" t="str">
        <f t="shared" si="352"/>
        <v>0</v>
      </c>
      <c r="AI597" s="106" t="str">
        <f t="shared" si="340"/>
        <v>0</v>
      </c>
      <c r="AJ597" s="99" t="str">
        <f t="shared" si="341"/>
        <v/>
      </c>
      <c r="AK597" s="1" t="str">
        <f t="shared" si="342"/>
        <v/>
      </c>
      <c r="AL597" s="1" t="str">
        <f t="shared" si="343"/>
        <v/>
      </c>
      <c r="AM597" s="1" t="str">
        <f t="shared" si="344"/>
        <v/>
      </c>
      <c r="AN597" s="164" t="str">
        <f t="shared" si="345"/>
        <v/>
      </c>
      <c r="AO597" s="337">
        <f t="shared" si="346"/>
        <v>0</v>
      </c>
      <c r="AP597" s="261"/>
      <c r="AQ597" s="273">
        <f t="shared" si="347"/>
        <v>0</v>
      </c>
      <c r="DF597" s="104">
        <f t="shared" si="321"/>
        <v>0</v>
      </c>
      <c r="DG597" s="39" t="str">
        <f t="shared" si="327"/>
        <v/>
      </c>
      <c r="DH597" s="39" t="str">
        <f t="shared" si="328"/>
        <v/>
      </c>
      <c r="DJ597" s="98">
        <f t="shared" si="320"/>
        <v>0</v>
      </c>
      <c r="DK597" s="93" t="e">
        <f>VLOOKUP(H597,'PORT PRODUCTIVITY 1'!$A$25:$G$81,2,FALSE)</f>
        <v>#N/A</v>
      </c>
      <c r="DL597" s="97" t="str">
        <f t="shared" si="329"/>
        <v/>
      </c>
      <c r="DM597" s="97" t="str">
        <f t="shared" si="330"/>
        <v/>
      </c>
      <c r="DN597" s="97" t="str">
        <f t="shared" si="331"/>
        <v/>
      </c>
      <c r="DO597" s="97" t="str">
        <f t="shared" si="332"/>
        <v/>
      </c>
      <c r="DP597" s="94" t="e">
        <f>VLOOKUP(H597,'PORT PRODUCTIVITY 1'!$A$25:$G$83,3,FALSE)</f>
        <v>#N/A</v>
      </c>
      <c r="DQ597" s="276" t="str">
        <f t="shared" si="333"/>
        <v/>
      </c>
      <c r="DR597" s="276" t="str">
        <f t="shared" si="334"/>
        <v/>
      </c>
      <c r="DS597" s="276" t="str">
        <f t="shared" si="335"/>
        <v/>
      </c>
      <c r="DT597" s="276" t="str">
        <f t="shared" si="336"/>
        <v/>
      </c>
      <c r="DU597" s="276" t="str">
        <f t="shared" si="337"/>
        <v/>
      </c>
      <c r="DV597" s="276" t="str">
        <f t="shared" si="338"/>
        <v/>
      </c>
      <c r="DW597" s="277" t="str">
        <f t="shared" si="322"/>
        <v/>
      </c>
      <c r="DX597" s="278" t="str">
        <f t="shared" si="323"/>
        <v>0</v>
      </c>
      <c r="DY597" s="279" t="str">
        <f t="shared" si="324"/>
        <v>0</v>
      </c>
      <c r="DZ597" s="280" t="str">
        <f t="shared" si="325"/>
        <v/>
      </c>
      <c r="EA597" s="335">
        <f t="shared" si="348"/>
        <v>0</v>
      </c>
      <c r="EB597" s="335">
        <f t="shared" si="349"/>
        <v>0</v>
      </c>
      <c r="EC597" s="335">
        <f t="shared" si="350"/>
        <v>0</v>
      </c>
    </row>
    <row r="598" spans="2:133" ht="27.75" customHeight="1" thickBot="1">
      <c r="B598" s="39"/>
      <c r="C598" s="146"/>
      <c r="D598" s="57"/>
      <c r="E598" s="43"/>
      <c r="F598" s="74"/>
      <c r="G598" s="147"/>
      <c r="H598" s="44"/>
      <c r="I598" s="283"/>
      <c r="J598" s="283"/>
      <c r="K598" s="37"/>
      <c r="L598" s="37"/>
      <c r="M598" s="37"/>
      <c r="N598" s="37"/>
      <c r="O598" s="22"/>
      <c r="P598" s="22"/>
      <c r="Q598" s="39"/>
      <c r="R598" s="39"/>
      <c r="S598" s="39"/>
      <c r="T598" s="39"/>
      <c r="U598" s="321"/>
      <c r="V598" s="330"/>
      <c r="W598" s="317" t="str">
        <f t="shared" si="339"/>
        <v>0</v>
      </c>
      <c r="X598" s="101"/>
      <c r="Y598" s="40"/>
      <c r="Z598" s="41"/>
      <c r="AA598" s="40"/>
      <c r="AB598" s="40"/>
      <c r="AC598" s="40"/>
      <c r="AD598" s="40" t="str">
        <f t="shared" si="319"/>
        <v/>
      </c>
      <c r="AE598" s="186"/>
      <c r="AF598" s="106" t="str">
        <f t="shared" si="326"/>
        <v>0</v>
      </c>
      <c r="AG598" s="99">
        <f t="shared" si="351"/>
        <v>0</v>
      </c>
      <c r="AH598" s="105" t="str">
        <f t="shared" si="352"/>
        <v>0</v>
      </c>
      <c r="AI598" s="106" t="str">
        <f t="shared" si="340"/>
        <v>0</v>
      </c>
      <c r="AJ598" s="99" t="str">
        <f t="shared" si="341"/>
        <v/>
      </c>
      <c r="AK598" s="1" t="str">
        <f t="shared" si="342"/>
        <v/>
      </c>
      <c r="AL598" s="1" t="str">
        <f t="shared" si="343"/>
        <v/>
      </c>
      <c r="AM598" s="1" t="str">
        <f t="shared" si="344"/>
        <v/>
      </c>
      <c r="AN598" s="164" t="str">
        <f t="shared" si="345"/>
        <v/>
      </c>
      <c r="AO598" s="337">
        <f t="shared" si="346"/>
        <v>0</v>
      </c>
      <c r="AP598" s="263"/>
      <c r="AQ598" s="273">
        <f t="shared" si="347"/>
        <v>0</v>
      </c>
      <c r="DF598" s="104">
        <f t="shared" si="321"/>
        <v>0</v>
      </c>
      <c r="DG598" s="39" t="str">
        <f t="shared" si="327"/>
        <v/>
      </c>
      <c r="DH598" s="39" t="str">
        <f t="shared" si="328"/>
        <v/>
      </c>
      <c r="DJ598" s="98">
        <f t="shared" si="320"/>
        <v>0</v>
      </c>
      <c r="DK598" s="93" t="e">
        <f>VLOOKUP(H598,'PORT PRODUCTIVITY 1'!$A$25:$G$81,2,FALSE)</f>
        <v>#N/A</v>
      </c>
      <c r="DL598" s="97" t="str">
        <f t="shared" si="329"/>
        <v/>
      </c>
      <c r="DM598" s="97" t="str">
        <f t="shared" si="330"/>
        <v/>
      </c>
      <c r="DN598" s="97" t="str">
        <f t="shared" si="331"/>
        <v/>
      </c>
      <c r="DO598" s="97" t="str">
        <f t="shared" si="332"/>
        <v/>
      </c>
      <c r="DP598" s="94" t="e">
        <f>VLOOKUP(H598,'PORT PRODUCTIVITY 1'!$A$25:$G$83,3,FALSE)</f>
        <v>#N/A</v>
      </c>
      <c r="DQ598" s="276" t="str">
        <f t="shared" si="333"/>
        <v/>
      </c>
      <c r="DR598" s="276" t="str">
        <f t="shared" si="334"/>
        <v/>
      </c>
      <c r="DS598" s="276" t="str">
        <f t="shared" si="335"/>
        <v/>
      </c>
      <c r="DT598" s="276" t="str">
        <f t="shared" si="336"/>
        <v/>
      </c>
      <c r="DU598" s="276" t="str">
        <f t="shared" si="337"/>
        <v/>
      </c>
      <c r="DV598" s="276" t="str">
        <f t="shared" si="338"/>
        <v/>
      </c>
      <c r="DW598" s="277" t="str">
        <f t="shared" si="322"/>
        <v/>
      </c>
      <c r="DX598" s="278" t="str">
        <f t="shared" si="323"/>
        <v>0</v>
      </c>
      <c r="DY598" s="279" t="str">
        <f t="shared" si="324"/>
        <v>0</v>
      </c>
      <c r="DZ598" s="280" t="str">
        <f t="shared" si="325"/>
        <v/>
      </c>
      <c r="EA598" s="335">
        <f t="shared" si="348"/>
        <v>0</v>
      </c>
      <c r="EB598" s="335">
        <f t="shared" si="349"/>
        <v>0</v>
      </c>
      <c r="EC598" s="335">
        <f t="shared" si="350"/>
        <v>0</v>
      </c>
    </row>
    <row r="599" spans="2:133" ht="27.75" customHeight="1" thickBot="1">
      <c r="B599" s="39"/>
      <c r="C599" s="146"/>
      <c r="D599" s="57"/>
      <c r="E599" s="43"/>
      <c r="F599" s="74"/>
      <c r="G599" s="147"/>
      <c r="H599" s="44"/>
      <c r="I599" s="283"/>
      <c r="J599" s="283"/>
      <c r="K599" s="37"/>
      <c r="L599" s="37"/>
      <c r="M599" s="37"/>
      <c r="N599" s="37"/>
      <c r="O599" s="22"/>
      <c r="P599" s="22"/>
      <c r="Q599" s="39"/>
      <c r="R599" s="39"/>
      <c r="S599" s="39"/>
      <c r="T599" s="39"/>
      <c r="U599" s="321"/>
      <c r="V599" s="330"/>
      <c r="W599" s="317" t="str">
        <f t="shared" si="339"/>
        <v>0</v>
      </c>
      <c r="X599" s="101"/>
      <c r="Y599" s="40"/>
      <c r="Z599" s="41"/>
      <c r="AA599" s="40"/>
      <c r="AB599" s="40"/>
      <c r="AC599" s="40"/>
      <c r="AD599" s="40" t="str">
        <f t="shared" si="319"/>
        <v/>
      </c>
      <c r="AE599" s="186"/>
      <c r="AF599" s="106" t="str">
        <f t="shared" si="326"/>
        <v>0</v>
      </c>
      <c r="AG599" s="99">
        <f t="shared" si="351"/>
        <v>0</v>
      </c>
      <c r="AH599" s="105" t="str">
        <f t="shared" si="352"/>
        <v>0</v>
      </c>
      <c r="AI599" s="106" t="str">
        <f t="shared" si="340"/>
        <v>0</v>
      </c>
      <c r="AJ599" s="99" t="str">
        <f t="shared" si="341"/>
        <v/>
      </c>
      <c r="AK599" s="1" t="str">
        <f t="shared" si="342"/>
        <v/>
      </c>
      <c r="AL599" s="1" t="str">
        <f t="shared" si="343"/>
        <v/>
      </c>
      <c r="AM599" s="1" t="str">
        <f t="shared" si="344"/>
        <v/>
      </c>
      <c r="AN599" s="164" t="str">
        <f t="shared" si="345"/>
        <v/>
      </c>
      <c r="AO599" s="337">
        <f t="shared" si="346"/>
        <v>0</v>
      </c>
      <c r="AP599" s="263"/>
      <c r="AQ599" s="273">
        <f t="shared" si="347"/>
        <v>0</v>
      </c>
      <c r="DF599" s="104">
        <f t="shared" si="321"/>
        <v>0</v>
      </c>
      <c r="DG599" s="39" t="str">
        <f t="shared" si="327"/>
        <v/>
      </c>
      <c r="DH599" s="39" t="str">
        <f t="shared" si="328"/>
        <v/>
      </c>
      <c r="DJ599" s="98">
        <f t="shared" si="320"/>
        <v>0</v>
      </c>
      <c r="DK599" s="93" t="e">
        <f>VLOOKUP(H599,'PORT PRODUCTIVITY 1'!$A$25:$G$81,2,FALSE)</f>
        <v>#N/A</v>
      </c>
      <c r="DL599" s="97" t="str">
        <f t="shared" si="329"/>
        <v/>
      </c>
      <c r="DM599" s="97" t="str">
        <f t="shared" si="330"/>
        <v/>
      </c>
      <c r="DN599" s="97" t="str">
        <f t="shared" si="331"/>
        <v/>
      </c>
      <c r="DO599" s="97" t="str">
        <f t="shared" si="332"/>
        <v/>
      </c>
      <c r="DP599" s="94" t="e">
        <f>VLOOKUP(H599,'PORT PRODUCTIVITY 1'!$A$25:$G$83,3,FALSE)</f>
        <v>#N/A</v>
      </c>
      <c r="DQ599" s="276" t="str">
        <f t="shared" si="333"/>
        <v/>
      </c>
      <c r="DR599" s="276" t="str">
        <f t="shared" si="334"/>
        <v/>
      </c>
      <c r="DS599" s="276" t="str">
        <f t="shared" si="335"/>
        <v/>
      </c>
      <c r="DT599" s="276" t="str">
        <f t="shared" si="336"/>
        <v/>
      </c>
      <c r="DU599" s="276" t="str">
        <f t="shared" si="337"/>
        <v/>
      </c>
      <c r="DV599" s="276" t="str">
        <f t="shared" si="338"/>
        <v/>
      </c>
      <c r="DW599" s="277" t="str">
        <f t="shared" si="322"/>
        <v/>
      </c>
      <c r="DX599" s="278" t="str">
        <f t="shared" si="323"/>
        <v>0</v>
      </c>
      <c r="DY599" s="279" t="str">
        <f t="shared" si="324"/>
        <v>0</v>
      </c>
      <c r="DZ599" s="280" t="str">
        <f t="shared" si="325"/>
        <v/>
      </c>
      <c r="EA599" s="335">
        <f t="shared" si="348"/>
        <v>0</v>
      </c>
      <c r="EB599" s="335">
        <f t="shared" si="349"/>
        <v>0</v>
      </c>
      <c r="EC599" s="335">
        <f t="shared" si="350"/>
        <v>0</v>
      </c>
    </row>
    <row r="600" spans="2:133" ht="27.75" customHeight="1" thickBot="1">
      <c r="B600" s="39"/>
      <c r="C600" s="146"/>
      <c r="D600" s="57"/>
      <c r="E600" s="43"/>
      <c r="F600" s="74"/>
      <c r="G600" s="147"/>
      <c r="H600" s="44"/>
      <c r="I600" s="283"/>
      <c r="J600" s="283"/>
      <c r="K600" s="37"/>
      <c r="L600" s="37"/>
      <c r="M600" s="37"/>
      <c r="N600" s="37"/>
      <c r="O600" s="22"/>
      <c r="P600" s="22"/>
      <c r="Q600" s="39"/>
      <c r="R600" s="39"/>
      <c r="S600" s="39"/>
      <c r="T600" s="39"/>
      <c r="U600" s="321"/>
      <c r="V600" s="330"/>
      <c r="W600" s="317" t="str">
        <f t="shared" si="339"/>
        <v>0</v>
      </c>
      <c r="X600" s="101"/>
      <c r="Y600" s="40"/>
      <c r="Z600" s="41"/>
      <c r="AA600" s="40"/>
      <c r="AB600" s="40"/>
      <c r="AC600" s="40"/>
      <c r="AD600" s="40" t="str">
        <f t="shared" si="319"/>
        <v/>
      </c>
      <c r="AE600" s="186"/>
      <c r="AF600" s="106" t="str">
        <f t="shared" si="326"/>
        <v>0</v>
      </c>
      <c r="AG600" s="99">
        <f t="shared" si="351"/>
        <v>0</v>
      </c>
      <c r="AH600" s="105" t="str">
        <f t="shared" si="352"/>
        <v>0</v>
      </c>
      <c r="AI600" s="106" t="str">
        <f t="shared" si="340"/>
        <v>0</v>
      </c>
      <c r="AJ600" s="99" t="str">
        <f t="shared" si="341"/>
        <v/>
      </c>
      <c r="AK600" s="1" t="str">
        <f t="shared" si="342"/>
        <v/>
      </c>
      <c r="AL600" s="1" t="str">
        <f t="shared" si="343"/>
        <v/>
      </c>
      <c r="AM600" s="1" t="str">
        <f t="shared" si="344"/>
        <v/>
      </c>
      <c r="AN600" s="164" t="str">
        <f t="shared" si="345"/>
        <v/>
      </c>
      <c r="AO600" s="337">
        <f t="shared" si="346"/>
        <v>0</v>
      </c>
      <c r="AP600" s="263"/>
      <c r="AQ600" s="273">
        <f t="shared" si="347"/>
        <v>0</v>
      </c>
      <c r="DF600" s="104">
        <f t="shared" si="321"/>
        <v>0</v>
      </c>
      <c r="DG600" s="39" t="str">
        <f t="shared" si="327"/>
        <v/>
      </c>
      <c r="DH600" s="39" t="str">
        <f t="shared" si="328"/>
        <v/>
      </c>
      <c r="DJ600" s="98">
        <f t="shared" si="320"/>
        <v>0</v>
      </c>
      <c r="DK600" s="93" t="e">
        <f>VLOOKUP(H600,'PORT PRODUCTIVITY 1'!$A$25:$G$81,2,FALSE)</f>
        <v>#N/A</v>
      </c>
      <c r="DL600" s="97" t="str">
        <f t="shared" si="329"/>
        <v/>
      </c>
      <c r="DM600" s="97" t="str">
        <f t="shared" si="330"/>
        <v/>
      </c>
      <c r="DN600" s="97" t="str">
        <f t="shared" si="331"/>
        <v/>
      </c>
      <c r="DO600" s="97" t="str">
        <f t="shared" si="332"/>
        <v/>
      </c>
      <c r="DP600" s="94" t="e">
        <f>VLOOKUP(H600,'PORT PRODUCTIVITY 1'!$A$25:$G$83,3,FALSE)</f>
        <v>#N/A</v>
      </c>
      <c r="DQ600" s="276" t="str">
        <f t="shared" si="333"/>
        <v/>
      </c>
      <c r="DR600" s="276" t="str">
        <f t="shared" si="334"/>
        <v/>
      </c>
      <c r="DS600" s="276" t="str">
        <f t="shared" si="335"/>
        <v/>
      </c>
      <c r="DT600" s="276" t="str">
        <f t="shared" si="336"/>
        <v/>
      </c>
      <c r="DU600" s="276" t="str">
        <f t="shared" si="337"/>
        <v/>
      </c>
      <c r="DV600" s="276" t="str">
        <f t="shared" si="338"/>
        <v/>
      </c>
      <c r="DW600" s="277" t="str">
        <f t="shared" si="322"/>
        <v/>
      </c>
      <c r="DX600" s="278" t="str">
        <f t="shared" si="323"/>
        <v>0</v>
      </c>
      <c r="DY600" s="279" t="str">
        <f t="shared" si="324"/>
        <v>0</v>
      </c>
      <c r="DZ600" s="280" t="str">
        <f t="shared" si="325"/>
        <v/>
      </c>
      <c r="EA600" s="335">
        <f t="shared" si="348"/>
        <v>0</v>
      </c>
      <c r="EB600" s="335">
        <f t="shared" si="349"/>
        <v>0</v>
      </c>
      <c r="EC600" s="335">
        <f t="shared" si="350"/>
        <v>0</v>
      </c>
    </row>
    <row r="601" spans="2:133" ht="27.75" customHeight="1" thickBot="1">
      <c r="B601" s="39"/>
      <c r="C601" s="146"/>
      <c r="D601" s="57"/>
      <c r="E601" s="43"/>
      <c r="F601" s="74"/>
      <c r="G601" s="147"/>
      <c r="H601" s="44"/>
      <c r="I601" s="283"/>
      <c r="J601" s="283"/>
      <c r="K601" s="37"/>
      <c r="L601" s="37"/>
      <c r="M601" s="37"/>
      <c r="N601" s="37"/>
      <c r="O601" s="22"/>
      <c r="P601" s="22"/>
      <c r="Q601" s="42"/>
      <c r="R601" s="39"/>
      <c r="S601" s="39"/>
      <c r="T601" s="39"/>
      <c r="U601" s="321"/>
      <c r="V601" s="330"/>
      <c r="W601" s="317" t="str">
        <f t="shared" si="339"/>
        <v>0</v>
      </c>
      <c r="X601" s="101"/>
      <c r="Y601" s="40"/>
      <c r="Z601" s="41"/>
      <c r="AA601" s="40"/>
      <c r="AB601" s="40"/>
      <c r="AC601" s="40"/>
      <c r="AD601" s="40" t="str">
        <f t="shared" si="319"/>
        <v/>
      </c>
      <c r="AE601" s="186"/>
      <c r="AF601" s="106" t="str">
        <f t="shared" si="326"/>
        <v>0</v>
      </c>
      <c r="AG601" s="99">
        <f t="shared" si="351"/>
        <v>0</v>
      </c>
      <c r="AH601" s="105" t="str">
        <f t="shared" si="352"/>
        <v>0</v>
      </c>
      <c r="AI601" s="106" t="str">
        <f t="shared" si="340"/>
        <v>0</v>
      </c>
      <c r="AJ601" s="99" t="str">
        <f t="shared" si="341"/>
        <v/>
      </c>
      <c r="AK601" s="1" t="str">
        <f t="shared" si="342"/>
        <v/>
      </c>
      <c r="AL601" s="1" t="str">
        <f t="shared" si="343"/>
        <v/>
      </c>
      <c r="AM601" s="1" t="str">
        <f t="shared" si="344"/>
        <v/>
      </c>
      <c r="AN601" s="164" t="str">
        <f t="shared" si="345"/>
        <v/>
      </c>
      <c r="AO601" s="337">
        <f t="shared" si="346"/>
        <v>0</v>
      </c>
      <c r="AP601" s="259"/>
      <c r="AQ601" s="273">
        <f t="shared" si="347"/>
        <v>0</v>
      </c>
      <c r="DF601" s="104">
        <f t="shared" si="321"/>
        <v>0</v>
      </c>
      <c r="DG601" s="39" t="str">
        <f t="shared" si="327"/>
        <v/>
      </c>
      <c r="DH601" s="39" t="str">
        <f t="shared" si="328"/>
        <v/>
      </c>
      <c r="DJ601" s="98">
        <f t="shared" si="320"/>
        <v>0</v>
      </c>
      <c r="DK601" s="93" t="e">
        <f>VLOOKUP(H601,'PORT PRODUCTIVITY 1'!$A$25:$G$81,2,FALSE)</f>
        <v>#N/A</v>
      </c>
      <c r="DL601" s="97" t="str">
        <f t="shared" si="329"/>
        <v/>
      </c>
      <c r="DM601" s="97" t="str">
        <f t="shared" si="330"/>
        <v/>
      </c>
      <c r="DN601" s="97" t="str">
        <f t="shared" si="331"/>
        <v/>
      </c>
      <c r="DO601" s="97" t="str">
        <f t="shared" si="332"/>
        <v/>
      </c>
      <c r="DP601" s="94" t="e">
        <f>VLOOKUP(H601,'PORT PRODUCTIVITY 1'!$A$25:$G$83,3,FALSE)</f>
        <v>#N/A</v>
      </c>
      <c r="DQ601" s="276" t="str">
        <f t="shared" si="333"/>
        <v/>
      </c>
      <c r="DR601" s="276" t="str">
        <f t="shared" si="334"/>
        <v/>
      </c>
      <c r="DS601" s="276" t="str">
        <f t="shared" si="335"/>
        <v/>
      </c>
      <c r="DT601" s="276" t="str">
        <f t="shared" si="336"/>
        <v/>
      </c>
      <c r="DU601" s="276" t="str">
        <f t="shared" si="337"/>
        <v/>
      </c>
      <c r="DV601" s="276" t="str">
        <f t="shared" si="338"/>
        <v/>
      </c>
      <c r="DW601" s="277" t="str">
        <f t="shared" si="322"/>
        <v/>
      </c>
      <c r="DX601" s="278" t="str">
        <f t="shared" si="323"/>
        <v>0</v>
      </c>
      <c r="DY601" s="279" t="str">
        <f t="shared" si="324"/>
        <v>0</v>
      </c>
      <c r="DZ601" s="280" t="str">
        <f t="shared" si="325"/>
        <v/>
      </c>
      <c r="EA601" s="335">
        <f t="shared" si="348"/>
        <v>0</v>
      </c>
      <c r="EB601" s="335">
        <f t="shared" si="349"/>
        <v>0</v>
      </c>
      <c r="EC601" s="335">
        <f t="shared" si="350"/>
        <v>0</v>
      </c>
    </row>
    <row r="602" spans="2:133" ht="27.75" customHeight="1" thickBot="1">
      <c r="B602" s="39"/>
      <c r="C602" s="146"/>
      <c r="D602" s="57"/>
      <c r="E602" s="43"/>
      <c r="F602" s="74"/>
      <c r="G602" s="147"/>
      <c r="H602" s="44"/>
      <c r="I602" s="283"/>
      <c r="J602" s="283"/>
      <c r="K602" s="37"/>
      <c r="L602" s="37"/>
      <c r="M602" s="37"/>
      <c r="N602" s="37"/>
      <c r="O602" s="22"/>
      <c r="P602" s="22"/>
      <c r="Q602" s="42"/>
      <c r="R602" s="39"/>
      <c r="S602" s="39"/>
      <c r="T602" s="39"/>
      <c r="U602" s="321"/>
      <c r="V602" s="330"/>
      <c r="W602" s="317" t="str">
        <f t="shared" si="339"/>
        <v>0</v>
      </c>
      <c r="X602" s="101"/>
      <c r="Y602" s="40"/>
      <c r="Z602" s="41"/>
      <c r="AA602" s="40"/>
      <c r="AB602" s="40"/>
      <c r="AC602" s="40"/>
      <c r="AD602" s="40" t="str">
        <f t="shared" si="319"/>
        <v/>
      </c>
      <c r="AE602" s="186"/>
      <c r="AF602" s="106" t="str">
        <f t="shared" si="326"/>
        <v>0</v>
      </c>
      <c r="AG602" s="99">
        <f t="shared" si="351"/>
        <v>0</v>
      </c>
      <c r="AH602" s="105" t="str">
        <f t="shared" si="352"/>
        <v>0</v>
      </c>
      <c r="AI602" s="106" t="str">
        <f t="shared" si="340"/>
        <v>0</v>
      </c>
      <c r="AJ602" s="99" t="str">
        <f t="shared" si="341"/>
        <v/>
      </c>
      <c r="AK602" s="1" t="str">
        <f t="shared" si="342"/>
        <v/>
      </c>
      <c r="AL602" s="1" t="str">
        <f t="shared" si="343"/>
        <v/>
      </c>
      <c r="AM602" s="1" t="str">
        <f t="shared" si="344"/>
        <v/>
      </c>
      <c r="AN602" s="164" t="str">
        <f t="shared" si="345"/>
        <v/>
      </c>
      <c r="AO602" s="337">
        <f t="shared" si="346"/>
        <v>0</v>
      </c>
      <c r="AP602" s="259"/>
      <c r="AQ602" s="273">
        <f t="shared" si="347"/>
        <v>0</v>
      </c>
      <c r="DF602" s="104">
        <f t="shared" si="321"/>
        <v>0</v>
      </c>
      <c r="DG602" s="39" t="str">
        <f t="shared" si="327"/>
        <v/>
      </c>
      <c r="DH602" s="39" t="str">
        <f t="shared" si="328"/>
        <v/>
      </c>
      <c r="DJ602" s="98">
        <f t="shared" si="320"/>
        <v>0</v>
      </c>
      <c r="DK602" s="93" t="e">
        <f>VLOOKUP(H602,'PORT PRODUCTIVITY 1'!$A$25:$G$81,2,FALSE)</f>
        <v>#N/A</v>
      </c>
      <c r="DL602" s="97" t="str">
        <f t="shared" si="329"/>
        <v/>
      </c>
      <c r="DM602" s="97" t="str">
        <f t="shared" si="330"/>
        <v/>
      </c>
      <c r="DN602" s="97" t="str">
        <f t="shared" si="331"/>
        <v/>
      </c>
      <c r="DO602" s="97" t="str">
        <f t="shared" si="332"/>
        <v/>
      </c>
      <c r="DP602" s="94" t="e">
        <f>VLOOKUP(H602,'PORT PRODUCTIVITY 1'!$A$25:$G$83,3,FALSE)</f>
        <v>#N/A</v>
      </c>
      <c r="DQ602" s="276" t="str">
        <f t="shared" si="333"/>
        <v/>
      </c>
      <c r="DR602" s="276" t="str">
        <f t="shared" si="334"/>
        <v/>
      </c>
      <c r="DS602" s="276" t="str">
        <f t="shared" si="335"/>
        <v/>
      </c>
      <c r="DT602" s="276" t="str">
        <f t="shared" si="336"/>
        <v/>
      </c>
      <c r="DU602" s="276" t="str">
        <f t="shared" si="337"/>
        <v/>
      </c>
      <c r="DV602" s="276" t="str">
        <f t="shared" si="338"/>
        <v/>
      </c>
      <c r="DW602" s="277" t="str">
        <f t="shared" si="322"/>
        <v/>
      </c>
      <c r="DX602" s="278" t="str">
        <f t="shared" si="323"/>
        <v>0</v>
      </c>
      <c r="DY602" s="279" t="str">
        <f t="shared" si="324"/>
        <v>0</v>
      </c>
      <c r="DZ602" s="280" t="str">
        <f t="shared" si="325"/>
        <v/>
      </c>
      <c r="EA602" s="335">
        <f t="shared" si="348"/>
        <v>0</v>
      </c>
      <c r="EB602" s="335">
        <f t="shared" si="349"/>
        <v>0</v>
      </c>
      <c r="EC602" s="335">
        <f t="shared" si="350"/>
        <v>0</v>
      </c>
    </row>
    <row r="603" spans="2:133" ht="27.75" customHeight="1" thickBot="1">
      <c r="B603" s="39"/>
      <c r="C603" s="146"/>
      <c r="D603" s="57"/>
      <c r="E603" s="43"/>
      <c r="F603" s="74"/>
      <c r="G603" s="147"/>
      <c r="H603" s="44"/>
      <c r="I603" s="283"/>
      <c r="J603" s="283"/>
      <c r="K603" s="37"/>
      <c r="L603" s="37"/>
      <c r="M603" s="37"/>
      <c r="N603" s="37"/>
      <c r="O603" s="22"/>
      <c r="P603" s="22"/>
      <c r="Q603" s="42"/>
      <c r="R603" s="39"/>
      <c r="S603" s="39"/>
      <c r="T603" s="39"/>
      <c r="U603" s="321"/>
      <c r="V603" s="330"/>
      <c r="W603" s="317" t="str">
        <f t="shared" si="339"/>
        <v>0</v>
      </c>
      <c r="X603" s="101"/>
      <c r="Y603" s="40"/>
      <c r="Z603" s="41"/>
      <c r="AA603" s="40"/>
      <c r="AB603" s="40"/>
      <c r="AC603" s="40"/>
      <c r="AD603" s="40" t="str">
        <f t="shared" si="319"/>
        <v/>
      </c>
      <c r="AE603" s="186"/>
      <c r="AF603" s="106" t="str">
        <f t="shared" si="326"/>
        <v>0</v>
      </c>
      <c r="AG603" s="99">
        <f t="shared" si="351"/>
        <v>0</v>
      </c>
      <c r="AH603" s="105" t="str">
        <f t="shared" si="352"/>
        <v>0</v>
      </c>
      <c r="AI603" s="106" t="str">
        <f t="shared" si="340"/>
        <v>0</v>
      </c>
      <c r="AJ603" s="99" t="str">
        <f t="shared" si="341"/>
        <v/>
      </c>
      <c r="AK603" s="1" t="str">
        <f t="shared" si="342"/>
        <v/>
      </c>
      <c r="AL603" s="1" t="str">
        <f t="shared" si="343"/>
        <v/>
      </c>
      <c r="AM603" s="1" t="str">
        <f t="shared" si="344"/>
        <v/>
      </c>
      <c r="AN603" s="164" t="str">
        <f t="shared" si="345"/>
        <v/>
      </c>
      <c r="AO603" s="337">
        <f t="shared" si="346"/>
        <v>0</v>
      </c>
      <c r="AP603" s="259"/>
      <c r="AQ603" s="273">
        <f t="shared" si="347"/>
        <v>0</v>
      </c>
      <c r="DF603" s="104">
        <f t="shared" si="321"/>
        <v>0</v>
      </c>
      <c r="DG603" s="39" t="str">
        <f t="shared" si="327"/>
        <v/>
      </c>
      <c r="DH603" s="39" t="str">
        <f t="shared" si="328"/>
        <v/>
      </c>
      <c r="DJ603" s="98">
        <f t="shared" si="320"/>
        <v>0</v>
      </c>
      <c r="DK603" s="93" t="e">
        <f>VLOOKUP(H603,'PORT PRODUCTIVITY 1'!$A$25:$G$81,2,FALSE)</f>
        <v>#N/A</v>
      </c>
      <c r="DL603" s="97" t="str">
        <f t="shared" si="329"/>
        <v/>
      </c>
      <c r="DM603" s="97" t="str">
        <f t="shared" si="330"/>
        <v/>
      </c>
      <c r="DN603" s="97" t="str">
        <f t="shared" si="331"/>
        <v/>
      </c>
      <c r="DO603" s="97" t="str">
        <f t="shared" si="332"/>
        <v/>
      </c>
      <c r="DP603" s="94" t="e">
        <f>VLOOKUP(H603,'PORT PRODUCTIVITY 1'!$A$25:$G$83,3,FALSE)</f>
        <v>#N/A</v>
      </c>
      <c r="DQ603" s="276" t="str">
        <f t="shared" si="333"/>
        <v/>
      </c>
      <c r="DR603" s="276" t="str">
        <f t="shared" si="334"/>
        <v/>
      </c>
      <c r="DS603" s="276" t="str">
        <f t="shared" si="335"/>
        <v/>
      </c>
      <c r="DT603" s="276" t="str">
        <f t="shared" si="336"/>
        <v/>
      </c>
      <c r="DU603" s="276" t="str">
        <f t="shared" si="337"/>
        <v/>
      </c>
      <c r="DV603" s="276" t="str">
        <f t="shared" si="338"/>
        <v/>
      </c>
      <c r="DW603" s="277" t="str">
        <f t="shared" si="322"/>
        <v/>
      </c>
      <c r="DX603" s="278" t="str">
        <f t="shared" si="323"/>
        <v>0</v>
      </c>
      <c r="DY603" s="279" t="str">
        <f t="shared" si="324"/>
        <v>0</v>
      </c>
      <c r="DZ603" s="280" t="str">
        <f t="shared" si="325"/>
        <v/>
      </c>
      <c r="EA603" s="335">
        <f t="shared" si="348"/>
        <v>0</v>
      </c>
      <c r="EB603" s="335">
        <f t="shared" si="349"/>
        <v>0</v>
      </c>
      <c r="EC603" s="335">
        <f t="shared" si="350"/>
        <v>0</v>
      </c>
    </row>
    <row r="604" spans="2:133" ht="27.75" customHeight="1" thickBot="1">
      <c r="B604" s="39"/>
      <c r="C604" s="146"/>
      <c r="D604" s="57"/>
      <c r="E604" s="43"/>
      <c r="F604" s="74"/>
      <c r="G604" s="147"/>
      <c r="H604" s="44"/>
      <c r="I604" s="283"/>
      <c r="J604" s="283"/>
      <c r="K604" s="37"/>
      <c r="L604" s="37"/>
      <c r="M604" s="37"/>
      <c r="N604" s="37"/>
      <c r="O604" s="22"/>
      <c r="P604" s="22"/>
      <c r="Q604" s="42"/>
      <c r="R604" s="39"/>
      <c r="S604" s="39"/>
      <c r="T604" s="39"/>
      <c r="U604" s="321"/>
      <c r="V604" s="330"/>
      <c r="W604" s="317" t="str">
        <f t="shared" si="339"/>
        <v>0</v>
      </c>
      <c r="X604" s="101"/>
      <c r="Y604" s="40"/>
      <c r="Z604" s="41"/>
      <c r="AA604" s="40"/>
      <c r="AB604" s="40"/>
      <c r="AC604" s="40"/>
      <c r="AD604" s="40" t="str">
        <f t="shared" si="319"/>
        <v/>
      </c>
      <c r="AE604" s="186"/>
      <c r="AF604" s="106" t="str">
        <f t="shared" si="326"/>
        <v>0</v>
      </c>
      <c r="AG604" s="99">
        <f t="shared" si="351"/>
        <v>0</v>
      </c>
      <c r="AH604" s="105" t="str">
        <f t="shared" si="352"/>
        <v>0</v>
      </c>
      <c r="AI604" s="106" t="str">
        <f t="shared" si="340"/>
        <v>0</v>
      </c>
      <c r="AJ604" s="99" t="str">
        <f t="shared" si="341"/>
        <v/>
      </c>
      <c r="AK604" s="1" t="str">
        <f t="shared" si="342"/>
        <v/>
      </c>
      <c r="AL604" s="1" t="str">
        <f t="shared" si="343"/>
        <v/>
      </c>
      <c r="AM604" s="1" t="str">
        <f t="shared" si="344"/>
        <v/>
      </c>
      <c r="AN604" s="164" t="str">
        <f t="shared" si="345"/>
        <v/>
      </c>
      <c r="AO604" s="337">
        <f t="shared" si="346"/>
        <v>0</v>
      </c>
      <c r="AP604" s="259"/>
      <c r="AQ604" s="273">
        <f t="shared" si="347"/>
        <v>0</v>
      </c>
      <c r="DF604" s="104">
        <f t="shared" si="321"/>
        <v>0</v>
      </c>
      <c r="DG604" s="39" t="str">
        <f t="shared" si="327"/>
        <v/>
      </c>
      <c r="DH604" s="39" t="str">
        <f t="shared" si="328"/>
        <v/>
      </c>
      <c r="DJ604" s="98">
        <f t="shared" si="320"/>
        <v>0</v>
      </c>
      <c r="DK604" s="93" t="e">
        <f>VLOOKUP(H604,'PORT PRODUCTIVITY 1'!$A$25:$G$81,2,FALSE)</f>
        <v>#N/A</v>
      </c>
      <c r="DL604" s="97" t="str">
        <f t="shared" si="329"/>
        <v/>
      </c>
      <c r="DM604" s="97" t="str">
        <f t="shared" si="330"/>
        <v/>
      </c>
      <c r="DN604" s="97" t="str">
        <f t="shared" si="331"/>
        <v/>
      </c>
      <c r="DO604" s="97" t="str">
        <f t="shared" si="332"/>
        <v/>
      </c>
      <c r="DP604" s="94" t="e">
        <f>VLOOKUP(H604,'PORT PRODUCTIVITY 1'!$A$25:$G$83,3,FALSE)</f>
        <v>#N/A</v>
      </c>
      <c r="DQ604" s="276" t="str">
        <f t="shared" si="333"/>
        <v/>
      </c>
      <c r="DR604" s="276" t="str">
        <f t="shared" si="334"/>
        <v/>
      </c>
      <c r="DS604" s="276" t="str">
        <f t="shared" si="335"/>
        <v/>
      </c>
      <c r="DT604" s="276" t="str">
        <f t="shared" si="336"/>
        <v/>
      </c>
      <c r="DU604" s="276" t="str">
        <f t="shared" si="337"/>
        <v/>
      </c>
      <c r="DV604" s="276" t="str">
        <f t="shared" si="338"/>
        <v/>
      </c>
      <c r="DW604" s="277" t="str">
        <f t="shared" si="322"/>
        <v/>
      </c>
      <c r="DX604" s="278" t="str">
        <f t="shared" si="323"/>
        <v>0</v>
      </c>
      <c r="DY604" s="279" t="str">
        <f t="shared" si="324"/>
        <v>0</v>
      </c>
      <c r="DZ604" s="280" t="str">
        <f t="shared" si="325"/>
        <v/>
      </c>
      <c r="EA604" s="335">
        <f t="shared" si="348"/>
        <v>0</v>
      </c>
      <c r="EB604" s="335">
        <f t="shared" si="349"/>
        <v>0</v>
      </c>
      <c r="EC604" s="335">
        <f t="shared" si="350"/>
        <v>0</v>
      </c>
    </row>
    <row r="605" spans="2:133" ht="27.75" customHeight="1" thickBot="1">
      <c r="B605" s="39"/>
      <c r="C605" s="146"/>
      <c r="D605" s="57"/>
      <c r="E605" s="43"/>
      <c r="F605" s="74"/>
      <c r="G605" s="147"/>
      <c r="H605" s="44"/>
      <c r="I605" s="283"/>
      <c r="J605" s="283"/>
      <c r="K605" s="37"/>
      <c r="L605" s="37"/>
      <c r="M605" s="37"/>
      <c r="N605" s="37"/>
      <c r="O605" s="22"/>
      <c r="P605" s="22"/>
      <c r="Q605" s="42"/>
      <c r="R605" s="39"/>
      <c r="S605" s="39"/>
      <c r="T605" s="39"/>
      <c r="U605" s="321"/>
      <c r="V605" s="330"/>
      <c r="W605" s="317" t="str">
        <f t="shared" si="339"/>
        <v>0</v>
      </c>
      <c r="X605" s="101"/>
      <c r="Y605" s="40"/>
      <c r="Z605" s="41"/>
      <c r="AA605" s="40"/>
      <c r="AB605" s="40"/>
      <c r="AC605" s="40"/>
      <c r="AD605" s="40" t="str">
        <f t="shared" si="319"/>
        <v/>
      </c>
      <c r="AE605" s="186"/>
      <c r="AF605" s="106" t="str">
        <f t="shared" si="326"/>
        <v>0</v>
      </c>
      <c r="AG605" s="99">
        <f t="shared" si="351"/>
        <v>0</v>
      </c>
      <c r="AH605" s="105" t="str">
        <f t="shared" si="352"/>
        <v>0</v>
      </c>
      <c r="AI605" s="106" t="str">
        <f t="shared" si="340"/>
        <v>0</v>
      </c>
      <c r="AJ605" s="99" t="str">
        <f t="shared" si="341"/>
        <v/>
      </c>
      <c r="AK605" s="1" t="str">
        <f t="shared" si="342"/>
        <v/>
      </c>
      <c r="AL605" s="1" t="str">
        <f t="shared" si="343"/>
        <v/>
      </c>
      <c r="AM605" s="1" t="str">
        <f t="shared" si="344"/>
        <v/>
      </c>
      <c r="AN605" s="164" t="str">
        <f t="shared" si="345"/>
        <v/>
      </c>
      <c r="AO605" s="337">
        <f t="shared" si="346"/>
        <v>0</v>
      </c>
      <c r="AP605" s="259"/>
      <c r="AQ605" s="273">
        <f t="shared" si="347"/>
        <v>0</v>
      </c>
      <c r="DF605" s="104">
        <f t="shared" si="321"/>
        <v>0</v>
      </c>
      <c r="DG605" s="39" t="str">
        <f t="shared" si="327"/>
        <v/>
      </c>
      <c r="DH605" s="39" t="str">
        <f t="shared" si="328"/>
        <v/>
      </c>
      <c r="DJ605" s="98">
        <f t="shared" si="320"/>
        <v>0</v>
      </c>
      <c r="DK605" s="93" t="e">
        <f>VLOOKUP(H605,'PORT PRODUCTIVITY 1'!$A$25:$G$81,2,FALSE)</f>
        <v>#N/A</v>
      </c>
      <c r="DL605" s="97" t="str">
        <f t="shared" si="329"/>
        <v/>
      </c>
      <c r="DM605" s="97" t="str">
        <f t="shared" si="330"/>
        <v/>
      </c>
      <c r="DN605" s="97" t="str">
        <f t="shared" si="331"/>
        <v/>
      </c>
      <c r="DO605" s="97" t="str">
        <f t="shared" si="332"/>
        <v/>
      </c>
      <c r="DP605" s="94" t="e">
        <f>VLOOKUP(H605,'PORT PRODUCTIVITY 1'!$A$25:$G$83,3,FALSE)</f>
        <v>#N/A</v>
      </c>
      <c r="DQ605" s="276" t="str">
        <f t="shared" si="333"/>
        <v/>
      </c>
      <c r="DR605" s="276" t="str">
        <f t="shared" si="334"/>
        <v/>
      </c>
      <c r="DS605" s="276" t="str">
        <f t="shared" si="335"/>
        <v/>
      </c>
      <c r="DT605" s="276" t="str">
        <f t="shared" si="336"/>
        <v/>
      </c>
      <c r="DU605" s="276" t="str">
        <f t="shared" si="337"/>
        <v/>
      </c>
      <c r="DV605" s="276" t="str">
        <f t="shared" si="338"/>
        <v/>
      </c>
      <c r="DW605" s="277" t="str">
        <f t="shared" si="322"/>
        <v/>
      </c>
      <c r="DX605" s="278" t="str">
        <f t="shared" si="323"/>
        <v>0</v>
      </c>
      <c r="DY605" s="279" t="str">
        <f t="shared" si="324"/>
        <v>0</v>
      </c>
      <c r="DZ605" s="280" t="str">
        <f t="shared" si="325"/>
        <v/>
      </c>
      <c r="EA605" s="335">
        <f t="shared" si="348"/>
        <v>0</v>
      </c>
      <c r="EB605" s="335">
        <f t="shared" si="349"/>
        <v>0</v>
      </c>
      <c r="EC605" s="335">
        <f t="shared" si="350"/>
        <v>0</v>
      </c>
    </row>
    <row r="606" spans="2:133" ht="27.75" customHeight="1" thickBot="1">
      <c r="B606" s="39"/>
      <c r="C606" s="146"/>
      <c r="D606" s="57"/>
      <c r="E606" s="43"/>
      <c r="F606" s="74"/>
      <c r="G606" s="147"/>
      <c r="H606" s="44"/>
      <c r="I606" s="283"/>
      <c r="J606" s="283"/>
      <c r="K606" s="37"/>
      <c r="L606" s="37"/>
      <c r="M606" s="37"/>
      <c r="N606" s="37"/>
      <c r="O606" s="22"/>
      <c r="P606" s="22"/>
      <c r="Q606" s="42"/>
      <c r="R606" s="39"/>
      <c r="S606" s="39"/>
      <c r="T606" s="39"/>
      <c r="U606" s="321"/>
      <c r="V606" s="330"/>
      <c r="W606" s="317" t="str">
        <f t="shared" si="339"/>
        <v>0</v>
      </c>
      <c r="X606" s="101"/>
      <c r="Y606" s="40"/>
      <c r="Z606" s="41"/>
      <c r="AA606" s="40"/>
      <c r="AB606" s="40"/>
      <c r="AC606" s="40"/>
      <c r="AD606" s="40" t="str">
        <f t="shared" si="319"/>
        <v/>
      </c>
      <c r="AE606" s="186"/>
      <c r="AF606" s="106" t="str">
        <f t="shared" si="326"/>
        <v>0</v>
      </c>
      <c r="AG606" s="99">
        <f t="shared" si="351"/>
        <v>0</v>
      </c>
      <c r="AH606" s="105" t="str">
        <f t="shared" si="352"/>
        <v>0</v>
      </c>
      <c r="AI606" s="106" t="str">
        <f t="shared" si="340"/>
        <v>0</v>
      </c>
      <c r="AJ606" s="99" t="str">
        <f t="shared" si="341"/>
        <v/>
      </c>
      <c r="AK606" s="1" t="str">
        <f t="shared" si="342"/>
        <v/>
      </c>
      <c r="AL606" s="1" t="str">
        <f t="shared" si="343"/>
        <v/>
      </c>
      <c r="AM606" s="1" t="str">
        <f t="shared" si="344"/>
        <v/>
      </c>
      <c r="AN606" s="164" t="str">
        <f t="shared" si="345"/>
        <v/>
      </c>
      <c r="AO606" s="337">
        <f t="shared" si="346"/>
        <v>0</v>
      </c>
      <c r="AP606" s="259"/>
      <c r="AQ606" s="273">
        <f t="shared" si="347"/>
        <v>0</v>
      </c>
      <c r="DF606" s="104">
        <f t="shared" si="321"/>
        <v>0</v>
      </c>
      <c r="DG606" s="39" t="str">
        <f t="shared" si="327"/>
        <v/>
      </c>
      <c r="DH606" s="39" t="str">
        <f t="shared" si="328"/>
        <v/>
      </c>
      <c r="DJ606" s="98">
        <f t="shared" si="320"/>
        <v>0</v>
      </c>
      <c r="DK606" s="93" t="e">
        <f>VLOOKUP(H606,'PORT PRODUCTIVITY 1'!$A$25:$G$81,2,FALSE)</f>
        <v>#N/A</v>
      </c>
      <c r="DL606" s="97" t="str">
        <f t="shared" si="329"/>
        <v/>
      </c>
      <c r="DM606" s="97" t="str">
        <f t="shared" si="330"/>
        <v/>
      </c>
      <c r="DN606" s="97" t="str">
        <f t="shared" si="331"/>
        <v/>
      </c>
      <c r="DO606" s="97" t="str">
        <f t="shared" si="332"/>
        <v/>
      </c>
      <c r="DP606" s="94" t="e">
        <f>VLOOKUP(H606,'PORT PRODUCTIVITY 1'!$A$25:$G$83,3,FALSE)</f>
        <v>#N/A</v>
      </c>
      <c r="DQ606" s="276" t="str">
        <f t="shared" si="333"/>
        <v/>
      </c>
      <c r="DR606" s="276" t="str">
        <f t="shared" si="334"/>
        <v/>
      </c>
      <c r="DS606" s="276" t="str">
        <f t="shared" si="335"/>
        <v/>
      </c>
      <c r="DT606" s="276" t="str">
        <f t="shared" si="336"/>
        <v/>
      </c>
      <c r="DU606" s="276" t="str">
        <f t="shared" si="337"/>
        <v/>
      </c>
      <c r="DV606" s="276" t="str">
        <f t="shared" si="338"/>
        <v/>
      </c>
      <c r="DW606" s="277" t="str">
        <f t="shared" si="322"/>
        <v/>
      </c>
      <c r="DX606" s="278" t="str">
        <f t="shared" si="323"/>
        <v>0</v>
      </c>
      <c r="DY606" s="279" t="str">
        <f t="shared" si="324"/>
        <v>0</v>
      </c>
      <c r="DZ606" s="280" t="str">
        <f t="shared" si="325"/>
        <v/>
      </c>
      <c r="EA606" s="335">
        <f t="shared" si="348"/>
        <v>0</v>
      </c>
      <c r="EB606" s="335">
        <f t="shared" si="349"/>
        <v>0</v>
      </c>
      <c r="EC606" s="335">
        <f t="shared" si="350"/>
        <v>0</v>
      </c>
    </row>
    <row r="607" spans="2:133" ht="27.75" customHeight="1" thickBot="1">
      <c r="B607" s="39"/>
      <c r="C607" s="146"/>
      <c r="D607" s="57"/>
      <c r="E607" s="43"/>
      <c r="F607" s="74"/>
      <c r="G607" s="147"/>
      <c r="H607" s="44"/>
      <c r="I607" s="283"/>
      <c r="J607" s="283"/>
      <c r="K607" s="37"/>
      <c r="L607" s="37"/>
      <c r="M607" s="37"/>
      <c r="N607" s="37"/>
      <c r="O607" s="22"/>
      <c r="P607" s="22"/>
      <c r="Q607" s="42"/>
      <c r="R607" s="39"/>
      <c r="S607" s="39"/>
      <c r="T607" s="39"/>
      <c r="U607" s="321"/>
      <c r="V607" s="330"/>
      <c r="W607" s="317" t="str">
        <f t="shared" si="339"/>
        <v>0</v>
      </c>
      <c r="X607" s="101"/>
      <c r="Y607" s="40"/>
      <c r="Z607" s="41"/>
      <c r="AA607" s="40"/>
      <c r="AB607" s="40"/>
      <c r="AC607" s="40"/>
      <c r="AD607" s="40" t="str">
        <f t="shared" si="319"/>
        <v/>
      </c>
      <c r="AE607" s="186"/>
      <c r="AF607" s="106" t="str">
        <f t="shared" si="326"/>
        <v>0</v>
      </c>
      <c r="AG607" s="99">
        <f t="shared" si="351"/>
        <v>0</v>
      </c>
      <c r="AH607" s="105" t="str">
        <f t="shared" si="352"/>
        <v>0</v>
      </c>
      <c r="AI607" s="106" t="str">
        <f t="shared" si="340"/>
        <v>0</v>
      </c>
      <c r="AJ607" s="99" t="str">
        <f t="shared" si="341"/>
        <v/>
      </c>
      <c r="AK607" s="1" t="str">
        <f t="shared" si="342"/>
        <v/>
      </c>
      <c r="AL607" s="1" t="str">
        <f t="shared" si="343"/>
        <v/>
      </c>
      <c r="AM607" s="1" t="str">
        <f t="shared" si="344"/>
        <v/>
      </c>
      <c r="AN607" s="164" t="str">
        <f t="shared" si="345"/>
        <v/>
      </c>
      <c r="AO607" s="337">
        <f t="shared" si="346"/>
        <v>0</v>
      </c>
      <c r="AP607" s="259"/>
      <c r="AQ607" s="273">
        <f t="shared" si="347"/>
        <v>0</v>
      </c>
      <c r="DF607" s="104">
        <f t="shared" si="321"/>
        <v>0</v>
      </c>
      <c r="DG607" s="39" t="str">
        <f t="shared" si="327"/>
        <v/>
      </c>
      <c r="DH607" s="39" t="str">
        <f t="shared" si="328"/>
        <v/>
      </c>
      <c r="DJ607" s="98">
        <f t="shared" si="320"/>
        <v>0</v>
      </c>
      <c r="DK607" s="93" t="e">
        <f>VLOOKUP(H607,'PORT PRODUCTIVITY 1'!$A$25:$G$81,2,FALSE)</f>
        <v>#N/A</v>
      </c>
      <c r="DL607" s="97" t="str">
        <f t="shared" si="329"/>
        <v/>
      </c>
      <c r="DM607" s="97" t="str">
        <f t="shared" si="330"/>
        <v/>
      </c>
      <c r="DN607" s="97" t="str">
        <f t="shared" si="331"/>
        <v/>
      </c>
      <c r="DO607" s="97" t="str">
        <f t="shared" si="332"/>
        <v/>
      </c>
      <c r="DP607" s="94" t="e">
        <f>VLOOKUP(H607,'PORT PRODUCTIVITY 1'!$A$25:$G$83,3,FALSE)</f>
        <v>#N/A</v>
      </c>
      <c r="DQ607" s="276" t="str">
        <f t="shared" si="333"/>
        <v/>
      </c>
      <c r="DR607" s="276" t="str">
        <f t="shared" si="334"/>
        <v/>
      </c>
      <c r="DS607" s="276" t="str">
        <f t="shared" si="335"/>
        <v/>
      </c>
      <c r="DT607" s="276" t="str">
        <f t="shared" si="336"/>
        <v/>
      </c>
      <c r="DU607" s="276" t="str">
        <f t="shared" si="337"/>
        <v/>
      </c>
      <c r="DV607" s="276" t="str">
        <f t="shared" si="338"/>
        <v/>
      </c>
      <c r="DW607" s="277" t="str">
        <f t="shared" si="322"/>
        <v/>
      </c>
      <c r="DX607" s="278" t="str">
        <f t="shared" si="323"/>
        <v>0</v>
      </c>
      <c r="DY607" s="279" t="str">
        <f t="shared" si="324"/>
        <v>0</v>
      </c>
      <c r="DZ607" s="280" t="str">
        <f t="shared" si="325"/>
        <v/>
      </c>
      <c r="EA607" s="335">
        <f t="shared" si="348"/>
        <v>0</v>
      </c>
      <c r="EB607" s="335">
        <f t="shared" si="349"/>
        <v>0</v>
      </c>
      <c r="EC607" s="335">
        <f t="shared" si="350"/>
        <v>0</v>
      </c>
    </row>
    <row r="608" spans="2:133" ht="27.75" customHeight="1" thickBot="1">
      <c r="B608" s="39"/>
      <c r="C608" s="146"/>
      <c r="D608" s="57"/>
      <c r="E608" s="43"/>
      <c r="F608" s="74"/>
      <c r="G608" s="147"/>
      <c r="H608" s="44"/>
      <c r="I608" s="283"/>
      <c r="J608" s="283"/>
      <c r="K608" s="37"/>
      <c r="L608" s="37"/>
      <c r="M608" s="37"/>
      <c r="N608" s="37"/>
      <c r="O608" s="22"/>
      <c r="P608" s="22"/>
      <c r="Q608" s="42"/>
      <c r="R608" s="39"/>
      <c r="S608" s="39"/>
      <c r="T608" s="39"/>
      <c r="U608" s="321"/>
      <c r="V608" s="330"/>
      <c r="W608" s="317" t="str">
        <f t="shared" si="339"/>
        <v>0</v>
      </c>
      <c r="X608" s="101"/>
      <c r="Y608" s="40"/>
      <c r="Z608" s="41"/>
      <c r="AA608" s="40"/>
      <c r="AB608" s="40"/>
      <c r="AC608" s="40"/>
      <c r="AD608" s="40" t="str">
        <f t="shared" si="319"/>
        <v/>
      </c>
      <c r="AE608" s="186"/>
      <c r="AF608" s="106" t="str">
        <f t="shared" si="326"/>
        <v>0</v>
      </c>
      <c r="AG608" s="99">
        <f t="shared" si="351"/>
        <v>0</v>
      </c>
      <c r="AH608" s="105" t="str">
        <f t="shared" si="352"/>
        <v>0</v>
      </c>
      <c r="AI608" s="106" t="str">
        <f t="shared" si="340"/>
        <v>0</v>
      </c>
      <c r="AJ608" s="99" t="str">
        <f t="shared" si="341"/>
        <v/>
      </c>
      <c r="AK608" s="1" t="str">
        <f t="shared" si="342"/>
        <v/>
      </c>
      <c r="AL608" s="1" t="str">
        <f t="shared" si="343"/>
        <v/>
      </c>
      <c r="AM608" s="1" t="str">
        <f t="shared" si="344"/>
        <v/>
      </c>
      <c r="AN608" s="164" t="str">
        <f t="shared" si="345"/>
        <v/>
      </c>
      <c r="AO608" s="337">
        <f t="shared" si="346"/>
        <v>0</v>
      </c>
      <c r="AP608" s="259"/>
      <c r="AQ608" s="273">
        <f t="shared" si="347"/>
        <v>0</v>
      </c>
      <c r="DF608" s="104">
        <f t="shared" si="321"/>
        <v>0</v>
      </c>
      <c r="DG608" s="39" t="str">
        <f t="shared" si="327"/>
        <v/>
      </c>
      <c r="DH608" s="39" t="str">
        <f t="shared" si="328"/>
        <v/>
      </c>
      <c r="DJ608" s="98">
        <f t="shared" si="320"/>
        <v>0</v>
      </c>
      <c r="DK608" s="93" t="e">
        <f>VLOOKUP(H608,'PORT PRODUCTIVITY 1'!$A$25:$G$81,2,FALSE)</f>
        <v>#N/A</v>
      </c>
      <c r="DL608" s="97" t="str">
        <f t="shared" si="329"/>
        <v/>
      </c>
      <c r="DM608" s="97" t="str">
        <f t="shared" si="330"/>
        <v/>
      </c>
      <c r="DN608" s="97" t="str">
        <f t="shared" si="331"/>
        <v/>
      </c>
      <c r="DO608" s="97" t="str">
        <f t="shared" si="332"/>
        <v/>
      </c>
      <c r="DP608" s="94" t="e">
        <f>VLOOKUP(H608,'PORT PRODUCTIVITY 1'!$A$25:$G$83,3,FALSE)</f>
        <v>#N/A</v>
      </c>
      <c r="DQ608" s="276" t="str">
        <f t="shared" si="333"/>
        <v/>
      </c>
      <c r="DR608" s="276" t="str">
        <f t="shared" si="334"/>
        <v/>
      </c>
      <c r="DS608" s="276" t="str">
        <f t="shared" si="335"/>
        <v/>
      </c>
      <c r="DT608" s="276" t="str">
        <f t="shared" si="336"/>
        <v/>
      </c>
      <c r="DU608" s="276" t="str">
        <f t="shared" si="337"/>
        <v/>
      </c>
      <c r="DV608" s="276" t="str">
        <f t="shared" si="338"/>
        <v/>
      </c>
      <c r="DW608" s="277" t="str">
        <f t="shared" si="322"/>
        <v/>
      </c>
      <c r="DX608" s="278" t="str">
        <f t="shared" si="323"/>
        <v>0</v>
      </c>
      <c r="DY608" s="279" t="str">
        <f t="shared" si="324"/>
        <v>0</v>
      </c>
      <c r="DZ608" s="280" t="str">
        <f t="shared" si="325"/>
        <v/>
      </c>
      <c r="EA608" s="335">
        <f t="shared" si="348"/>
        <v>0</v>
      </c>
      <c r="EB608" s="335">
        <f t="shared" si="349"/>
        <v>0</v>
      </c>
      <c r="EC608" s="335">
        <f t="shared" si="350"/>
        <v>0</v>
      </c>
    </row>
    <row r="609" spans="2:133" ht="27.75" customHeight="1" thickBot="1">
      <c r="B609" s="39"/>
      <c r="C609" s="146"/>
      <c r="D609" s="57"/>
      <c r="E609" s="43"/>
      <c r="F609" s="74"/>
      <c r="G609" s="147"/>
      <c r="H609" s="44"/>
      <c r="I609" s="283"/>
      <c r="J609" s="283"/>
      <c r="K609" s="37"/>
      <c r="L609" s="37"/>
      <c r="M609" s="37"/>
      <c r="N609" s="37"/>
      <c r="O609" s="22"/>
      <c r="P609" s="22"/>
      <c r="Q609" s="42"/>
      <c r="R609" s="39"/>
      <c r="S609" s="39"/>
      <c r="T609" s="39"/>
      <c r="U609" s="321"/>
      <c r="V609" s="330"/>
      <c r="W609" s="317" t="str">
        <f t="shared" si="339"/>
        <v>0</v>
      </c>
      <c r="X609" s="101"/>
      <c r="Y609" s="40"/>
      <c r="Z609" s="41"/>
      <c r="AA609" s="40"/>
      <c r="AB609" s="40"/>
      <c r="AC609" s="40"/>
      <c r="AD609" s="40" t="str">
        <f t="shared" si="319"/>
        <v/>
      </c>
      <c r="AE609" s="186"/>
      <c r="AF609" s="106" t="str">
        <f t="shared" ref="AF609:AF672" si="353">IFERROR((STDEV(X609:AD609)/100),"0")</f>
        <v>0</v>
      </c>
      <c r="AG609" s="99">
        <f t="shared" si="351"/>
        <v>0</v>
      </c>
      <c r="AH609" s="105" t="str">
        <f t="shared" si="352"/>
        <v>0</v>
      </c>
      <c r="AI609" s="106" t="str">
        <f t="shared" si="340"/>
        <v>0</v>
      </c>
      <c r="AJ609" s="99" t="str">
        <f t="shared" si="341"/>
        <v/>
      </c>
      <c r="AK609" s="1" t="str">
        <f t="shared" si="342"/>
        <v/>
      </c>
      <c r="AL609" s="1" t="str">
        <f t="shared" si="343"/>
        <v/>
      </c>
      <c r="AM609" s="1" t="str">
        <f t="shared" si="344"/>
        <v/>
      </c>
      <c r="AN609" s="164" t="str">
        <f t="shared" si="345"/>
        <v/>
      </c>
      <c r="AO609" s="337">
        <f t="shared" si="346"/>
        <v>0</v>
      </c>
      <c r="AP609" s="259"/>
      <c r="AQ609" s="273">
        <f t="shared" si="347"/>
        <v>0</v>
      </c>
      <c r="DF609" s="104">
        <f t="shared" si="321"/>
        <v>0</v>
      </c>
      <c r="DG609" s="39" t="str">
        <f t="shared" si="327"/>
        <v/>
      </c>
      <c r="DH609" s="39" t="str">
        <f t="shared" si="328"/>
        <v/>
      </c>
      <c r="DJ609" s="98">
        <f t="shared" si="320"/>
        <v>0</v>
      </c>
      <c r="DK609" s="93" t="e">
        <f>VLOOKUP(H609,'PORT PRODUCTIVITY 1'!$A$25:$G$81,2,FALSE)</f>
        <v>#N/A</v>
      </c>
      <c r="DL609" s="97" t="str">
        <f t="shared" si="329"/>
        <v/>
      </c>
      <c r="DM609" s="97" t="str">
        <f t="shared" si="330"/>
        <v/>
      </c>
      <c r="DN609" s="97" t="str">
        <f t="shared" si="331"/>
        <v/>
      </c>
      <c r="DO609" s="97" t="str">
        <f t="shared" si="332"/>
        <v/>
      </c>
      <c r="DP609" s="94" t="e">
        <f>VLOOKUP(H609,'PORT PRODUCTIVITY 1'!$A$25:$G$83,3,FALSE)</f>
        <v>#N/A</v>
      </c>
      <c r="DQ609" s="276" t="str">
        <f t="shared" si="333"/>
        <v/>
      </c>
      <c r="DR609" s="276" t="str">
        <f t="shared" si="334"/>
        <v/>
      </c>
      <c r="DS609" s="276" t="str">
        <f t="shared" si="335"/>
        <v/>
      </c>
      <c r="DT609" s="276" t="str">
        <f t="shared" si="336"/>
        <v/>
      </c>
      <c r="DU609" s="276" t="str">
        <f t="shared" si="337"/>
        <v/>
      </c>
      <c r="DV609" s="276" t="str">
        <f t="shared" si="338"/>
        <v/>
      </c>
      <c r="DW609" s="277" t="str">
        <f t="shared" si="322"/>
        <v/>
      </c>
      <c r="DX609" s="278" t="str">
        <f t="shared" si="323"/>
        <v>0</v>
      </c>
      <c r="DY609" s="279" t="str">
        <f t="shared" si="324"/>
        <v>0</v>
      </c>
      <c r="DZ609" s="280" t="str">
        <f t="shared" si="325"/>
        <v/>
      </c>
      <c r="EA609" s="335">
        <f t="shared" si="348"/>
        <v>0</v>
      </c>
      <c r="EB609" s="335">
        <f t="shared" si="349"/>
        <v>0</v>
      </c>
      <c r="EC609" s="335">
        <f t="shared" si="350"/>
        <v>0</v>
      </c>
    </row>
    <row r="610" spans="2:133" ht="27.75" customHeight="1" thickBot="1">
      <c r="B610" s="39"/>
      <c r="C610" s="146"/>
      <c r="D610" s="57"/>
      <c r="E610" s="43"/>
      <c r="F610" s="74"/>
      <c r="G610" s="147"/>
      <c r="H610" s="44"/>
      <c r="I610" s="283"/>
      <c r="J610" s="283"/>
      <c r="K610" s="37"/>
      <c r="L610" s="37"/>
      <c r="M610" s="37"/>
      <c r="N610" s="37"/>
      <c r="O610" s="22"/>
      <c r="P610" s="22"/>
      <c r="Q610" s="42"/>
      <c r="R610" s="39"/>
      <c r="S610" s="39"/>
      <c r="T610" s="39"/>
      <c r="U610" s="321"/>
      <c r="V610" s="330"/>
      <c r="W610" s="317" t="str">
        <f t="shared" si="339"/>
        <v>0</v>
      </c>
      <c r="X610" s="101"/>
      <c r="Y610" s="40"/>
      <c r="Z610" s="41"/>
      <c r="AA610" s="40"/>
      <c r="AB610" s="40"/>
      <c r="AC610" s="40"/>
      <c r="AD610" s="40" t="str">
        <f t="shared" si="319"/>
        <v/>
      </c>
      <c r="AE610" s="186"/>
      <c r="AF610" s="106" t="str">
        <f t="shared" si="353"/>
        <v>0</v>
      </c>
      <c r="AG610" s="99">
        <f t="shared" si="351"/>
        <v>0</v>
      </c>
      <c r="AH610" s="105" t="str">
        <f t="shared" si="352"/>
        <v>0</v>
      </c>
      <c r="AI610" s="106" t="str">
        <f t="shared" si="340"/>
        <v>0</v>
      </c>
      <c r="AJ610" s="99" t="str">
        <f t="shared" si="341"/>
        <v/>
      </c>
      <c r="AK610" s="1" t="str">
        <f t="shared" si="342"/>
        <v/>
      </c>
      <c r="AL610" s="1" t="str">
        <f t="shared" si="343"/>
        <v/>
      </c>
      <c r="AM610" s="1" t="str">
        <f t="shared" si="344"/>
        <v/>
      </c>
      <c r="AN610" s="164" t="str">
        <f t="shared" si="345"/>
        <v/>
      </c>
      <c r="AO610" s="337">
        <f t="shared" si="346"/>
        <v>0</v>
      </c>
      <c r="AP610" s="259"/>
      <c r="AQ610" s="273">
        <f t="shared" si="347"/>
        <v>0</v>
      </c>
      <c r="DF610" s="104">
        <f t="shared" si="321"/>
        <v>0</v>
      </c>
      <c r="DG610" s="39" t="str">
        <f t="shared" si="327"/>
        <v/>
      </c>
      <c r="DH610" s="39" t="str">
        <f t="shared" si="328"/>
        <v/>
      </c>
      <c r="DJ610" s="98">
        <f t="shared" si="320"/>
        <v>0</v>
      </c>
      <c r="DK610" s="93" t="e">
        <f>VLOOKUP(H610,'PORT PRODUCTIVITY 1'!$A$25:$G$81,2,FALSE)</f>
        <v>#N/A</v>
      </c>
      <c r="DL610" s="97" t="str">
        <f t="shared" si="329"/>
        <v/>
      </c>
      <c r="DM610" s="97" t="str">
        <f t="shared" si="330"/>
        <v/>
      </c>
      <c r="DN610" s="97" t="str">
        <f t="shared" si="331"/>
        <v/>
      </c>
      <c r="DO610" s="97" t="str">
        <f t="shared" si="332"/>
        <v/>
      </c>
      <c r="DP610" s="94" t="e">
        <f>VLOOKUP(H610,'PORT PRODUCTIVITY 1'!$A$25:$G$83,3,FALSE)</f>
        <v>#N/A</v>
      </c>
      <c r="DQ610" s="276" t="str">
        <f t="shared" si="333"/>
        <v/>
      </c>
      <c r="DR610" s="276" t="str">
        <f t="shared" si="334"/>
        <v/>
      </c>
      <c r="DS610" s="276" t="str">
        <f t="shared" si="335"/>
        <v/>
      </c>
      <c r="DT610" s="276" t="str">
        <f t="shared" si="336"/>
        <v/>
      </c>
      <c r="DU610" s="276" t="str">
        <f t="shared" si="337"/>
        <v/>
      </c>
      <c r="DV610" s="276" t="str">
        <f t="shared" si="338"/>
        <v/>
      </c>
      <c r="DW610" s="277" t="str">
        <f t="shared" si="322"/>
        <v/>
      </c>
      <c r="DX610" s="278" t="str">
        <f t="shared" si="323"/>
        <v>0</v>
      </c>
      <c r="DY610" s="279" t="str">
        <f t="shared" si="324"/>
        <v>0</v>
      </c>
      <c r="DZ610" s="280" t="str">
        <f t="shared" si="325"/>
        <v/>
      </c>
      <c r="EA610" s="335">
        <f t="shared" si="348"/>
        <v>0</v>
      </c>
      <c r="EB610" s="335">
        <f t="shared" si="349"/>
        <v>0</v>
      </c>
      <c r="EC610" s="335">
        <f t="shared" si="350"/>
        <v>0</v>
      </c>
    </row>
    <row r="611" spans="2:133" ht="27.75" customHeight="1" thickBot="1">
      <c r="B611" s="39"/>
      <c r="C611" s="146"/>
      <c r="D611" s="57"/>
      <c r="E611" s="43"/>
      <c r="F611" s="74"/>
      <c r="G611" s="147"/>
      <c r="H611" s="44"/>
      <c r="I611" s="283"/>
      <c r="J611" s="283"/>
      <c r="K611" s="37"/>
      <c r="L611" s="37"/>
      <c r="M611" s="37"/>
      <c r="N611" s="37"/>
      <c r="O611" s="22"/>
      <c r="P611" s="22"/>
      <c r="Q611" s="42"/>
      <c r="R611" s="39"/>
      <c r="S611" s="39"/>
      <c r="T611" s="39"/>
      <c r="U611" s="321"/>
      <c r="V611" s="330"/>
      <c r="W611" s="317" t="str">
        <f t="shared" si="339"/>
        <v>0</v>
      </c>
      <c r="X611" s="101"/>
      <c r="Y611" s="40"/>
      <c r="Z611" s="41"/>
      <c r="AA611" s="40"/>
      <c r="AB611" s="40"/>
      <c r="AC611" s="40"/>
      <c r="AD611" s="40" t="str">
        <f t="shared" si="319"/>
        <v/>
      </c>
      <c r="AE611" s="186"/>
      <c r="AF611" s="106" t="str">
        <f t="shared" si="353"/>
        <v>0</v>
      </c>
      <c r="AG611" s="99">
        <f t="shared" si="351"/>
        <v>0</v>
      </c>
      <c r="AH611" s="105" t="str">
        <f t="shared" si="352"/>
        <v>0</v>
      </c>
      <c r="AI611" s="106" t="str">
        <f t="shared" si="340"/>
        <v>0</v>
      </c>
      <c r="AJ611" s="99" t="str">
        <f t="shared" si="341"/>
        <v/>
      </c>
      <c r="AK611" s="1" t="str">
        <f t="shared" si="342"/>
        <v/>
      </c>
      <c r="AL611" s="1" t="str">
        <f t="shared" si="343"/>
        <v/>
      </c>
      <c r="AM611" s="1" t="str">
        <f t="shared" si="344"/>
        <v/>
      </c>
      <c r="AN611" s="164" t="str">
        <f t="shared" si="345"/>
        <v/>
      </c>
      <c r="AO611" s="337">
        <f t="shared" si="346"/>
        <v>0</v>
      </c>
      <c r="AP611" s="259"/>
      <c r="AQ611" s="273">
        <f t="shared" si="347"/>
        <v>0</v>
      </c>
      <c r="DF611" s="104">
        <f t="shared" si="321"/>
        <v>0</v>
      </c>
      <c r="DG611" s="39" t="str">
        <f t="shared" si="327"/>
        <v/>
      </c>
      <c r="DH611" s="39" t="str">
        <f t="shared" si="328"/>
        <v/>
      </c>
      <c r="DJ611" s="98">
        <f t="shared" si="320"/>
        <v>0</v>
      </c>
      <c r="DK611" s="93" t="e">
        <f>VLOOKUP(H611,'PORT PRODUCTIVITY 1'!$A$25:$G$81,2,FALSE)</f>
        <v>#N/A</v>
      </c>
      <c r="DL611" s="97" t="str">
        <f t="shared" si="329"/>
        <v/>
      </c>
      <c r="DM611" s="97" t="str">
        <f t="shared" si="330"/>
        <v/>
      </c>
      <c r="DN611" s="97" t="str">
        <f t="shared" si="331"/>
        <v/>
      </c>
      <c r="DO611" s="97" t="str">
        <f t="shared" si="332"/>
        <v/>
      </c>
      <c r="DP611" s="94" t="e">
        <f>VLOOKUP(H611,'PORT PRODUCTIVITY 1'!$A$25:$G$83,3,FALSE)</f>
        <v>#N/A</v>
      </c>
      <c r="DQ611" s="276" t="str">
        <f t="shared" si="333"/>
        <v/>
      </c>
      <c r="DR611" s="276" t="str">
        <f t="shared" si="334"/>
        <v/>
      </c>
      <c r="DS611" s="276" t="str">
        <f t="shared" si="335"/>
        <v/>
      </c>
      <c r="DT611" s="276" t="str">
        <f t="shared" si="336"/>
        <v/>
      </c>
      <c r="DU611" s="276" t="str">
        <f t="shared" si="337"/>
        <v/>
      </c>
      <c r="DV611" s="276" t="str">
        <f t="shared" si="338"/>
        <v/>
      </c>
      <c r="DW611" s="277" t="str">
        <f t="shared" si="322"/>
        <v/>
      </c>
      <c r="DX611" s="278" t="str">
        <f t="shared" si="323"/>
        <v>0</v>
      </c>
      <c r="DY611" s="279" t="str">
        <f t="shared" si="324"/>
        <v>0</v>
      </c>
      <c r="DZ611" s="280" t="str">
        <f t="shared" si="325"/>
        <v/>
      </c>
      <c r="EA611" s="335">
        <f t="shared" si="348"/>
        <v>0</v>
      </c>
      <c r="EB611" s="335">
        <f t="shared" si="349"/>
        <v>0</v>
      </c>
      <c r="EC611" s="335">
        <f t="shared" si="350"/>
        <v>0</v>
      </c>
    </row>
    <row r="612" spans="2:133" ht="27.75" customHeight="1" thickBot="1">
      <c r="B612" s="39"/>
      <c r="C612" s="146"/>
      <c r="D612" s="57"/>
      <c r="E612" s="43"/>
      <c r="F612" s="74"/>
      <c r="G612" s="147"/>
      <c r="H612" s="44"/>
      <c r="I612" s="283"/>
      <c r="J612" s="283"/>
      <c r="K612" s="37"/>
      <c r="L612" s="37"/>
      <c r="M612" s="37"/>
      <c r="N612" s="37"/>
      <c r="O612" s="22"/>
      <c r="P612" s="22"/>
      <c r="Q612" s="42"/>
      <c r="R612" s="39"/>
      <c r="S612" s="39"/>
      <c r="T612" s="39"/>
      <c r="U612" s="321"/>
      <c r="V612" s="330"/>
      <c r="W612" s="317" t="str">
        <f t="shared" si="339"/>
        <v>0</v>
      </c>
      <c r="X612" s="101"/>
      <c r="Y612" s="40"/>
      <c r="Z612" s="41"/>
      <c r="AA612" s="40"/>
      <c r="AB612" s="40"/>
      <c r="AC612" s="40"/>
      <c r="AD612" s="40" t="str">
        <f t="shared" si="319"/>
        <v/>
      </c>
      <c r="AE612" s="186"/>
      <c r="AF612" s="106" t="str">
        <f t="shared" si="353"/>
        <v>0</v>
      </c>
      <c r="AG612" s="99">
        <f t="shared" si="351"/>
        <v>0</v>
      </c>
      <c r="AH612" s="105" t="str">
        <f t="shared" si="352"/>
        <v>0</v>
      </c>
      <c r="AI612" s="106" t="str">
        <f t="shared" si="340"/>
        <v>0</v>
      </c>
      <c r="AJ612" s="99" t="str">
        <f t="shared" si="341"/>
        <v/>
      </c>
      <c r="AK612" s="1" t="str">
        <f t="shared" si="342"/>
        <v/>
      </c>
      <c r="AL612" s="1" t="str">
        <f t="shared" si="343"/>
        <v/>
      </c>
      <c r="AM612" s="1" t="str">
        <f t="shared" si="344"/>
        <v/>
      </c>
      <c r="AN612" s="164" t="str">
        <f t="shared" si="345"/>
        <v/>
      </c>
      <c r="AO612" s="337">
        <f t="shared" si="346"/>
        <v>0</v>
      </c>
      <c r="AP612" s="259"/>
      <c r="AQ612" s="273">
        <f t="shared" si="347"/>
        <v>0</v>
      </c>
      <c r="DF612" s="104">
        <f t="shared" si="321"/>
        <v>0</v>
      </c>
      <c r="DG612" s="39" t="str">
        <f t="shared" si="327"/>
        <v/>
      </c>
      <c r="DH612" s="39" t="str">
        <f t="shared" si="328"/>
        <v/>
      </c>
      <c r="DJ612" s="98">
        <f t="shared" si="320"/>
        <v>0</v>
      </c>
      <c r="DK612" s="93" t="e">
        <f>VLOOKUP(H612,'PORT PRODUCTIVITY 1'!$A$25:$G$81,2,FALSE)</f>
        <v>#N/A</v>
      </c>
      <c r="DL612" s="97" t="str">
        <f t="shared" si="329"/>
        <v/>
      </c>
      <c r="DM612" s="97" t="str">
        <f t="shared" si="330"/>
        <v/>
      </c>
      <c r="DN612" s="97" t="str">
        <f t="shared" si="331"/>
        <v/>
      </c>
      <c r="DO612" s="97" t="str">
        <f t="shared" si="332"/>
        <v/>
      </c>
      <c r="DP612" s="94" t="e">
        <f>VLOOKUP(H612,'PORT PRODUCTIVITY 1'!$A$25:$G$83,3,FALSE)</f>
        <v>#N/A</v>
      </c>
      <c r="DQ612" s="276" t="str">
        <f t="shared" si="333"/>
        <v/>
      </c>
      <c r="DR612" s="276" t="str">
        <f t="shared" si="334"/>
        <v/>
      </c>
      <c r="DS612" s="276" t="str">
        <f t="shared" si="335"/>
        <v/>
      </c>
      <c r="DT612" s="276" t="str">
        <f t="shared" si="336"/>
        <v/>
      </c>
      <c r="DU612" s="276" t="str">
        <f t="shared" si="337"/>
        <v/>
      </c>
      <c r="DV612" s="276" t="str">
        <f t="shared" si="338"/>
        <v/>
      </c>
      <c r="DW612" s="277" t="str">
        <f t="shared" si="322"/>
        <v/>
      </c>
      <c r="DX612" s="278" t="str">
        <f t="shared" si="323"/>
        <v>0</v>
      </c>
      <c r="DY612" s="279" t="str">
        <f t="shared" si="324"/>
        <v>0</v>
      </c>
      <c r="DZ612" s="280" t="str">
        <f t="shared" si="325"/>
        <v/>
      </c>
      <c r="EA612" s="335">
        <f t="shared" si="348"/>
        <v>0</v>
      </c>
      <c r="EB612" s="335">
        <f t="shared" si="349"/>
        <v>0</v>
      </c>
      <c r="EC612" s="335">
        <f t="shared" si="350"/>
        <v>0</v>
      </c>
    </row>
    <row r="613" spans="2:133" ht="27.75" customHeight="1" thickBot="1">
      <c r="B613" s="39"/>
      <c r="C613" s="146"/>
      <c r="D613" s="57"/>
      <c r="E613" s="43"/>
      <c r="F613" s="74"/>
      <c r="G613" s="147"/>
      <c r="H613" s="44"/>
      <c r="I613" s="283"/>
      <c r="J613" s="283"/>
      <c r="K613" s="37"/>
      <c r="L613" s="37"/>
      <c r="M613" s="37"/>
      <c r="N613" s="37"/>
      <c r="O613" s="22"/>
      <c r="P613" s="22"/>
      <c r="Q613" s="42"/>
      <c r="R613" s="39"/>
      <c r="S613" s="39"/>
      <c r="T613" s="39"/>
      <c r="U613" s="321"/>
      <c r="V613" s="330"/>
      <c r="W613" s="317" t="str">
        <f t="shared" si="339"/>
        <v>0</v>
      </c>
      <c r="X613" s="101"/>
      <c r="Y613" s="40"/>
      <c r="Z613" s="41"/>
      <c r="AA613" s="40"/>
      <c r="AB613" s="40"/>
      <c r="AC613" s="40"/>
      <c r="AD613" s="40" t="str">
        <f t="shared" si="319"/>
        <v/>
      </c>
      <c r="AE613" s="186"/>
      <c r="AF613" s="106" t="str">
        <f t="shared" si="353"/>
        <v>0</v>
      </c>
      <c r="AG613" s="99">
        <f t="shared" si="351"/>
        <v>0</v>
      </c>
      <c r="AH613" s="105" t="str">
        <f t="shared" si="352"/>
        <v>0</v>
      </c>
      <c r="AI613" s="106" t="str">
        <f t="shared" si="340"/>
        <v>0</v>
      </c>
      <c r="AJ613" s="99" t="str">
        <f t="shared" si="341"/>
        <v/>
      </c>
      <c r="AK613" s="1" t="str">
        <f t="shared" si="342"/>
        <v/>
      </c>
      <c r="AL613" s="1" t="str">
        <f t="shared" si="343"/>
        <v/>
      </c>
      <c r="AM613" s="1" t="str">
        <f t="shared" si="344"/>
        <v/>
      </c>
      <c r="AN613" s="164" t="str">
        <f t="shared" si="345"/>
        <v/>
      </c>
      <c r="AO613" s="337">
        <f t="shared" si="346"/>
        <v>0</v>
      </c>
      <c r="AP613" s="259"/>
      <c r="AQ613" s="273">
        <f t="shared" si="347"/>
        <v>0</v>
      </c>
      <c r="DF613" s="104">
        <f t="shared" si="321"/>
        <v>0</v>
      </c>
      <c r="DG613" s="39" t="str">
        <f t="shared" si="327"/>
        <v/>
      </c>
      <c r="DH613" s="39" t="str">
        <f t="shared" si="328"/>
        <v/>
      </c>
      <c r="DJ613" s="98">
        <f t="shared" si="320"/>
        <v>0</v>
      </c>
      <c r="DK613" s="93" t="e">
        <f>VLOOKUP(H613,'PORT PRODUCTIVITY 1'!$A$25:$G$81,2,FALSE)</f>
        <v>#N/A</v>
      </c>
      <c r="DL613" s="97" t="str">
        <f t="shared" si="329"/>
        <v/>
      </c>
      <c r="DM613" s="97" t="str">
        <f t="shared" si="330"/>
        <v/>
      </c>
      <c r="DN613" s="97" t="str">
        <f t="shared" si="331"/>
        <v/>
      </c>
      <c r="DO613" s="97" t="str">
        <f t="shared" si="332"/>
        <v/>
      </c>
      <c r="DP613" s="94" t="e">
        <f>VLOOKUP(H613,'PORT PRODUCTIVITY 1'!$A$25:$G$83,3,FALSE)</f>
        <v>#N/A</v>
      </c>
      <c r="DQ613" s="276" t="str">
        <f t="shared" si="333"/>
        <v/>
      </c>
      <c r="DR613" s="276" t="str">
        <f t="shared" si="334"/>
        <v/>
      </c>
      <c r="DS613" s="276" t="str">
        <f t="shared" si="335"/>
        <v/>
      </c>
      <c r="DT613" s="276" t="str">
        <f t="shared" si="336"/>
        <v/>
      </c>
      <c r="DU613" s="276" t="str">
        <f t="shared" si="337"/>
        <v/>
      </c>
      <c r="DV613" s="276" t="str">
        <f t="shared" si="338"/>
        <v/>
      </c>
      <c r="DW613" s="277" t="str">
        <f t="shared" si="322"/>
        <v/>
      </c>
      <c r="DX613" s="278" t="str">
        <f t="shared" si="323"/>
        <v>0</v>
      </c>
      <c r="DY613" s="279" t="str">
        <f t="shared" si="324"/>
        <v>0</v>
      </c>
      <c r="DZ613" s="280" t="str">
        <f t="shared" si="325"/>
        <v/>
      </c>
      <c r="EA613" s="335">
        <f t="shared" si="348"/>
        <v>0</v>
      </c>
      <c r="EB613" s="335">
        <f t="shared" si="349"/>
        <v>0</v>
      </c>
      <c r="EC613" s="335">
        <f t="shared" si="350"/>
        <v>0</v>
      </c>
    </row>
    <row r="614" spans="2:133" ht="27.75" customHeight="1" thickBot="1">
      <c r="B614" s="39"/>
      <c r="C614" s="146"/>
      <c r="D614" s="57"/>
      <c r="E614" s="43"/>
      <c r="F614" s="74"/>
      <c r="G614" s="147"/>
      <c r="H614" s="44"/>
      <c r="I614" s="283"/>
      <c r="J614" s="283"/>
      <c r="K614" s="37"/>
      <c r="L614" s="37"/>
      <c r="M614" s="37"/>
      <c r="N614" s="37"/>
      <c r="O614" s="22"/>
      <c r="P614" s="22"/>
      <c r="Q614" s="42"/>
      <c r="R614" s="39"/>
      <c r="S614" s="39"/>
      <c r="T614" s="39"/>
      <c r="U614" s="321"/>
      <c r="V614" s="330"/>
      <c r="W614" s="317" t="str">
        <f t="shared" si="339"/>
        <v>0</v>
      </c>
      <c r="X614" s="101"/>
      <c r="Y614" s="40"/>
      <c r="Z614" s="41"/>
      <c r="AA614" s="40"/>
      <c r="AB614" s="40"/>
      <c r="AC614" s="40"/>
      <c r="AD614" s="40" t="str">
        <f t="shared" si="319"/>
        <v/>
      </c>
      <c r="AE614" s="186"/>
      <c r="AF614" s="106" t="str">
        <f t="shared" si="353"/>
        <v>0</v>
      </c>
      <c r="AG614" s="99">
        <f t="shared" si="351"/>
        <v>0</v>
      </c>
      <c r="AH614" s="105" t="str">
        <f t="shared" si="352"/>
        <v>0</v>
      </c>
      <c r="AI614" s="106" t="str">
        <f t="shared" si="340"/>
        <v>0</v>
      </c>
      <c r="AJ614" s="99" t="str">
        <f t="shared" si="341"/>
        <v/>
      </c>
      <c r="AK614" s="1" t="str">
        <f t="shared" si="342"/>
        <v/>
      </c>
      <c r="AL614" s="1" t="str">
        <f t="shared" si="343"/>
        <v/>
      </c>
      <c r="AM614" s="1" t="str">
        <f t="shared" si="344"/>
        <v/>
      </c>
      <c r="AN614" s="164" t="str">
        <f t="shared" si="345"/>
        <v/>
      </c>
      <c r="AO614" s="337">
        <f t="shared" si="346"/>
        <v>0</v>
      </c>
      <c r="AP614" s="259"/>
      <c r="AQ614" s="273">
        <f t="shared" si="347"/>
        <v>0</v>
      </c>
      <c r="DF614" s="104">
        <f t="shared" si="321"/>
        <v>0</v>
      </c>
      <c r="DG614" s="39" t="str">
        <f t="shared" si="327"/>
        <v/>
      </c>
      <c r="DH614" s="39" t="str">
        <f t="shared" si="328"/>
        <v/>
      </c>
      <c r="DJ614" s="98">
        <f t="shared" si="320"/>
        <v>0</v>
      </c>
      <c r="DK614" s="93" t="e">
        <f>VLOOKUP(H614,'PORT PRODUCTIVITY 1'!$A$25:$G$81,2,FALSE)</f>
        <v>#N/A</v>
      </c>
      <c r="DL614" s="97" t="str">
        <f t="shared" si="329"/>
        <v/>
      </c>
      <c r="DM614" s="97" t="str">
        <f t="shared" si="330"/>
        <v/>
      </c>
      <c r="DN614" s="97" t="str">
        <f t="shared" si="331"/>
        <v/>
      </c>
      <c r="DO614" s="97" t="str">
        <f t="shared" si="332"/>
        <v/>
      </c>
      <c r="DP614" s="94" t="e">
        <f>VLOOKUP(H614,'PORT PRODUCTIVITY 1'!$A$25:$G$83,3,FALSE)</f>
        <v>#N/A</v>
      </c>
      <c r="DQ614" s="276" t="str">
        <f t="shared" si="333"/>
        <v/>
      </c>
      <c r="DR614" s="276" t="str">
        <f t="shared" si="334"/>
        <v/>
      </c>
      <c r="DS614" s="276" t="str">
        <f t="shared" si="335"/>
        <v/>
      </c>
      <c r="DT614" s="276" t="str">
        <f t="shared" si="336"/>
        <v/>
      </c>
      <c r="DU614" s="276" t="str">
        <f t="shared" si="337"/>
        <v/>
      </c>
      <c r="DV614" s="276" t="str">
        <f t="shared" si="338"/>
        <v/>
      </c>
      <c r="DW614" s="277" t="str">
        <f t="shared" si="322"/>
        <v/>
      </c>
      <c r="DX614" s="278" t="str">
        <f t="shared" si="323"/>
        <v>0</v>
      </c>
      <c r="DY614" s="279" t="str">
        <f t="shared" si="324"/>
        <v>0</v>
      </c>
      <c r="DZ614" s="280" t="str">
        <f t="shared" si="325"/>
        <v/>
      </c>
      <c r="EA614" s="335">
        <f t="shared" si="348"/>
        <v>0</v>
      </c>
      <c r="EB614" s="335">
        <f t="shared" si="349"/>
        <v>0</v>
      </c>
      <c r="EC614" s="335">
        <f t="shared" si="350"/>
        <v>0</v>
      </c>
    </row>
    <row r="615" spans="2:133" ht="27.75" customHeight="1" thickBot="1">
      <c r="B615" s="39"/>
      <c r="C615" s="146"/>
      <c r="D615" s="57"/>
      <c r="E615" s="43"/>
      <c r="F615" s="74"/>
      <c r="G615" s="147"/>
      <c r="H615" s="44"/>
      <c r="I615" s="283"/>
      <c r="J615" s="283"/>
      <c r="K615" s="37"/>
      <c r="L615" s="37"/>
      <c r="M615" s="37"/>
      <c r="N615" s="37"/>
      <c r="O615" s="22"/>
      <c r="P615" s="22"/>
      <c r="Q615" s="42"/>
      <c r="R615" s="39"/>
      <c r="S615" s="39"/>
      <c r="T615" s="39"/>
      <c r="U615" s="321"/>
      <c r="V615" s="330"/>
      <c r="W615" s="317" t="str">
        <f t="shared" si="339"/>
        <v>0</v>
      </c>
      <c r="X615" s="101"/>
      <c r="Y615" s="40"/>
      <c r="Z615" s="41"/>
      <c r="AA615" s="40"/>
      <c r="AB615" s="40"/>
      <c r="AC615" s="40"/>
      <c r="AD615" s="40" t="str">
        <f t="shared" si="319"/>
        <v/>
      </c>
      <c r="AE615" s="186"/>
      <c r="AF615" s="106" t="str">
        <f t="shared" si="353"/>
        <v>0</v>
      </c>
      <c r="AG615" s="99">
        <f t="shared" si="351"/>
        <v>0</v>
      </c>
      <c r="AH615" s="105" t="str">
        <f t="shared" si="352"/>
        <v>0</v>
      </c>
      <c r="AI615" s="106" t="str">
        <f t="shared" si="340"/>
        <v>0</v>
      </c>
      <c r="AJ615" s="99" t="str">
        <f t="shared" si="341"/>
        <v/>
      </c>
      <c r="AK615" s="1" t="str">
        <f t="shared" si="342"/>
        <v/>
      </c>
      <c r="AL615" s="1" t="str">
        <f t="shared" si="343"/>
        <v/>
      </c>
      <c r="AM615" s="1" t="str">
        <f t="shared" si="344"/>
        <v/>
      </c>
      <c r="AN615" s="164" t="str">
        <f t="shared" si="345"/>
        <v/>
      </c>
      <c r="AO615" s="337">
        <f t="shared" si="346"/>
        <v>0</v>
      </c>
      <c r="AP615" s="259"/>
      <c r="AQ615" s="273">
        <f t="shared" si="347"/>
        <v>0</v>
      </c>
      <c r="DF615" s="104">
        <f t="shared" si="321"/>
        <v>0</v>
      </c>
      <c r="DG615" s="39" t="str">
        <f t="shared" si="327"/>
        <v/>
      </c>
      <c r="DH615" s="39" t="str">
        <f t="shared" si="328"/>
        <v/>
      </c>
      <c r="DJ615" s="98">
        <f t="shared" si="320"/>
        <v>0</v>
      </c>
      <c r="DK615" s="93" t="e">
        <f>VLOOKUP(H615,'PORT PRODUCTIVITY 1'!$A$25:$G$81,2,FALSE)</f>
        <v>#N/A</v>
      </c>
      <c r="DL615" s="97" t="str">
        <f t="shared" si="329"/>
        <v/>
      </c>
      <c r="DM615" s="97" t="str">
        <f t="shared" si="330"/>
        <v/>
      </c>
      <c r="DN615" s="97" t="str">
        <f t="shared" si="331"/>
        <v/>
      </c>
      <c r="DO615" s="97" t="str">
        <f t="shared" si="332"/>
        <v/>
      </c>
      <c r="DP615" s="94" t="e">
        <f>VLOOKUP(H615,'PORT PRODUCTIVITY 1'!$A$25:$G$83,3,FALSE)</f>
        <v>#N/A</v>
      </c>
      <c r="DQ615" s="276" t="str">
        <f t="shared" si="333"/>
        <v/>
      </c>
      <c r="DR615" s="276" t="str">
        <f t="shared" si="334"/>
        <v/>
      </c>
      <c r="DS615" s="276" t="str">
        <f t="shared" si="335"/>
        <v/>
      </c>
      <c r="DT615" s="276" t="str">
        <f t="shared" si="336"/>
        <v/>
      </c>
      <c r="DU615" s="276" t="str">
        <f t="shared" si="337"/>
        <v/>
      </c>
      <c r="DV615" s="276" t="str">
        <f t="shared" si="338"/>
        <v/>
      </c>
      <c r="DW615" s="277" t="str">
        <f t="shared" si="322"/>
        <v/>
      </c>
      <c r="DX615" s="278" t="str">
        <f t="shared" si="323"/>
        <v>0</v>
      </c>
      <c r="DY615" s="279" t="str">
        <f t="shared" si="324"/>
        <v>0</v>
      </c>
      <c r="DZ615" s="280" t="str">
        <f t="shared" si="325"/>
        <v/>
      </c>
      <c r="EA615" s="335">
        <f t="shared" si="348"/>
        <v>0</v>
      </c>
      <c r="EB615" s="335">
        <f t="shared" si="349"/>
        <v>0</v>
      </c>
      <c r="EC615" s="335">
        <f t="shared" si="350"/>
        <v>0</v>
      </c>
    </row>
    <row r="616" spans="2:133" ht="27.75" customHeight="1" thickBot="1">
      <c r="B616" s="39"/>
      <c r="C616" s="146"/>
      <c r="D616" s="57"/>
      <c r="E616" s="43"/>
      <c r="F616" s="74"/>
      <c r="G616" s="147"/>
      <c r="H616" s="44"/>
      <c r="I616" s="283"/>
      <c r="J616" s="283"/>
      <c r="K616" s="37"/>
      <c r="L616" s="37"/>
      <c r="M616" s="37"/>
      <c r="N616" s="37"/>
      <c r="O616" s="22"/>
      <c r="P616" s="22"/>
      <c r="Q616" s="42"/>
      <c r="R616" s="39"/>
      <c r="S616" s="39"/>
      <c r="T616" s="39"/>
      <c r="U616" s="321"/>
      <c r="V616" s="332"/>
      <c r="W616" s="317" t="str">
        <f t="shared" si="339"/>
        <v>0</v>
      </c>
      <c r="X616" s="101"/>
      <c r="Y616" s="40"/>
      <c r="Z616" s="41"/>
      <c r="AA616" s="40"/>
      <c r="AB616" s="40"/>
      <c r="AC616" s="40"/>
      <c r="AD616" s="40" t="str">
        <f t="shared" si="319"/>
        <v/>
      </c>
      <c r="AE616" s="186"/>
      <c r="AF616" s="106" t="str">
        <f t="shared" si="353"/>
        <v>0</v>
      </c>
      <c r="AG616" s="99">
        <f t="shared" si="351"/>
        <v>0</v>
      </c>
      <c r="AH616" s="105" t="str">
        <f t="shared" si="352"/>
        <v>0</v>
      </c>
      <c r="AI616" s="106" t="str">
        <f t="shared" si="340"/>
        <v>0</v>
      </c>
      <c r="AJ616" s="99" t="str">
        <f t="shared" si="341"/>
        <v/>
      </c>
      <c r="AK616" s="1" t="str">
        <f t="shared" si="342"/>
        <v/>
      </c>
      <c r="AL616" s="1" t="str">
        <f t="shared" si="343"/>
        <v/>
      </c>
      <c r="AM616" s="1" t="str">
        <f t="shared" si="344"/>
        <v/>
      </c>
      <c r="AN616" s="164" t="str">
        <f t="shared" si="345"/>
        <v/>
      </c>
      <c r="AO616" s="337">
        <f t="shared" si="346"/>
        <v>0</v>
      </c>
      <c r="AP616" s="259"/>
      <c r="AQ616" s="273">
        <f t="shared" si="347"/>
        <v>0</v>
      </c>
      <c r="DF616" s="104">
        <f t="shared" si="321"/>
        <v>0</v>
      </c>
      <c r="DG616" s="39" t="str">
        <f t="shared" si="327"/>
        <v/>
      </c>
      <c r="DH616" s="39" t="str">
        <f t="shared" si="328"/>
        <v/>
      </c>
      <c r="DJ616" s="98">
        <f t="shared" si="320"/>
        <v>0</v>
      </c>
      <c r="DK616" s="93" t="e">
        <f>VLOOKUP(H616,'PORT PRODUCTIVITY 1'!$A$25:$G$81,2,FALSE)</f>
        <v>#N/A</v>
      </c>
      <c r="DL616" s="97" t="str">
        <f t="shared" si="329"/>
        <v/>
      </c>
      <c r="DM616" s="97" t="str">
        <f t="shared" si="330"/>
        <v/>
      </c>
      <c r="DN616" s="97" t="str">
        <f t="shared" si="331"/>
        <v/>
      </c>
      <c r="DO616" s="97" t="str">
        <f t="shared" si="332"/>
        <v/>
      </c>
      <c r="DP616" s="94" t="e">
        <f>VLOOKUP(H616,'PORT PRODUCTIVITY 1'!$A$25:$G$83,3,FALSE)</f>
        <v>#N/A</v>
      </c>
      <c r="DQ616" s="276" t="str">
        <f t="shared" si="333"/>
        <v/>
      </c>
      <c r="DR616" s="276" t="str">
        <f t="shared" si="334"/>
        <v/>
      </c>
      <c r="DS616" s="276" t="str">
        <f t="shared" si="335"/>
        <v/>
      </c>
      <c r="DT616" s="276" t="str">
        <f t="shared" si="336"/>
        <v/>
      </c>
      <c r="DU616" s="276" t="str">
        <f t="shared" si="337"/>
        <v/>
      </c>
      <c r="DV616" s="276" t="str">
        <f t="shared" si="338"/>
        <v/>
      </c>
      <c r="DW616" s="277" t="str">
        <f t="shared" si="322"/>
        <v/>
      </c>
      <c r="DX616" s="278" t="str">
        <f t="shared" si="323"/>
        <v>0</v>
      </c>
      <c r="DY616" s="279" t="str">
        <f t="shared" si="324"/>
        <v>0</v>
      </c>
      <c r="DZ616" s="280" t="str">
        <f t="shared" si="325"/>
        <v/>
      </c>
      <c r="EA616" s="335">
        <f t="shared" si="348"/>
        <v>0</v>
      </c>
      <c r="EB616" s="335">
        <f t="shared" si="349"/>
        <v>0</v>
      </c>
      <c r="EC616" s="335">
        <f t="shared" si="350"/>
        <v>0</v>
      </c>
    </row>
    <row r="617" spans="2:133" ht="27.75" customHeight="1" thickBot="1">
      <c r="B617" s="39"/>
      <c r="C617" s="146"/>
      <c r="D617" s="57"/>
      <c r="E617" s="43"/>
      <c r="F617" s="74"/>
      <c r="G617" s="147"/>
      <c r="H617" s="44"/>
      <c r="I617" s="283"/>
      <c r="J617" s="283"/>
      <c r="K617" s="37"/>
      <c r="L617" s="37"/>
      <c r="M617" s="37"/>
      <c r="N617" s="37"/>
      <c r="O617" s="22"/>
      <c r="P617" s="22"/>
      <c r="Q617" s="42"/>
      <c r="R617" s="39"/>
      <c r="S617" s="39"/>
      <c r="T617" s="39"/>
      <c r="U617" s="321"/>
      <c r="V617" s="332"/>
      <c r="W617" s="317" t="str">
        <f t="shared" si="339"/>
        <v>0</v>
      </c>
      <c r="X617" s="101"/>
      <c r="Y617" s="40"/>
      <c r="Z617" s="41"/>
      <c r="AA617" s="40"/>
      <c r="AB617" s="40"/>
      <c r="AC617" s="40"/>
      <c r="AD617" s="40" t="str">
        <f t="shared" si="319"/>
        <v/>
      </c>
      <c r="AE617" s="186"/>
      <c r="AF617" s="106" t="str">
        <f t="shared" si="353"/>
        <v>0</v>
      </c>
      <c r="AG617" s="99">
        <f t="shared" si="351"/>
        <v>0</v>
      </c>
      <c r="AH617" s="105" t="str">
        <f t="shared" si="352"/>
        <v>0</v>
      </c>
      <c r="AI617" s="106" t="str">
        <f t="shared" si="340"/>
        <v>0</v>
      </c>
      <c r="AJ617" s="99" t="str">
        <f t="shared" si="341"/>
        <v/>
      </c>
      <c r="AK617" s="1" t="str">
        <f t="shared" si="342"/>
        <v/>
      </c>
      <c r="AL617" s="1" t="str">
        <f t="shared" si="343"/>
        <v/>
      </c>
      <c r="AM617" s="1" t="str">
        <f t="shared" si="344"/>
        <v/>
      </c>
      <c r="AN617" s="164" t="str">
        <f t="shared" si="345"/>
        <v/>
      </c>
      <c r="AO617" s="337">
        <f t="shared" si="346"/>
        <v>0</v>
      </c>
      <c r="AP617" s="259"/>
      <c r="AQ617" s="273">
        <f t="shared" si="347"/>
        <v>0</v>
      </c>
      <c r="DF617" s="104">
        <f t="shared" si="321"/>
        <v>0</v>
      </c>
      <c r="DG617" s="39" t="str">
        <f t="shared" si="327"/>
        <v/>
      </c>
      <c r="DH617" s="39" t="str">
        <f t="shared" si="328"/>
        <v/>
      </c>
      <c r="DJ617" s="98">
        <f t="shared" si="320"/>
        <v>0</v>
      </c>
      <c r="DK617" s="93" t="e">
        <f>VLOOKUP(H617,'PORT PRODUCTIVITY 1'!$A$25:$G$81,2,FALSE)</f>
        <v>#N/A</v>
      </c>
      <c r="DL617" s="97" t="str">
        <f t="shared" si="329"/>
        <v/>
      </c>
      <c r="DM617" s="97" t="str">
        <f t="shared" si="330"/>
        <v/>
      </c>
      <c r="DN617" s="97" t="str">
        <f t="shared" si="331"/>
        <v/>
      </c>
      <c r="DO617" s="97" t="str">
        <f t="shared" si="332"/>
        <v/>
      </c>
      <c r="DP617" s="94" t="e">
        <f>VLOOKUP(H617,'PORT PRODUCTIVITY 1'!$A$25:$G$83,3,FALSE)</f>
        <v>#N/A</v>
      </c>
      <c r="DQ617" s="276" t="str">
        <f t="shared" si="333"/>
        <v/>
      </c>
      <c r="DR617" s="276" t="str">
        <f t="shared" si="334"/>
        <v/>
      </c>
      <c r="DS617" s="276" t="str">
        <f t="shared" si="335"/>
        <v/>
      </c>
      <c r="DT617" s="276" t="str">
        <f t="shared" si="336"/>
        <v/>
      </c>
      <c r="DU617" s="276" t="str">
        <f t="shared" si="337"/>
        <v/>
      </c>
      <c r="DV617" s="276" t="str">
        <f t="shared" si="338"/>
        <v/>
      </c>
      <c r="DW617" s="277" t="str">
        <f t="shared" si="322"/>
        <v/>
      </c>
      <c r="DX617" s="278" t="str">
        <f t="shared" si="323"/>
        <v>0</v>
      </c>
      <c r="DY617" s="279" t="str">
        <f t="shared" si="324"/>
        <v>0</v>
      </c>
      <c r="DZ617" s="280" t="str">
        <f t="shared" si="325"/>
        <v/>
      </c>
      <c r="EA617" s="335">
        <f t="shared" si="348"/>
        <v>0</v>
      </c>
      <c r="EB617" s="335">
        <f t="shared" si="349"/>
        <v>0</v>
      </c>
      <c r="EC617" s="335">
        <f t="shared" si="350"/>
        <v>0</v>
      </c>
    </row>
    <row r="618" spans="2:133" ht="27.75" customHeight="1" thickBot="1">
      <c r="B618" s="39"/>
      <c r="C618" s="146"/>
      <c r="D618" s="57"/>
      <c r="E618" s="43"/>
      <c r="F618" s="74"/>
      <c r="G618" s="147"/>
      <c r="H618" s="44"/>
      <c r="I618" s="283"/>
      <c r="J618" s="283"/>
      <c r="K618" s="37"/>
      <c r="L618" s="37"/>
      <c r="M618" s="37"/>
      <c r="N618" s="37"/>
      <c r="O618" s="22"/>
      <c r="P618" s="22"/>
      <c r="Q618" s="42"/>
      <c r="R618" s="39"/>
      <c r="S618" s="39"/>
      <c r="T618" s="39"/>
      <c r="U618" s="321"/>
      <c r="V618" s="332"/>
      <c r="W618" s="317" t="str">
        <f t="shared" si="339"/>
        <v>0</v>
      </c>
      <c r="X618" s="101"/>
      <c r="Y618" s="40"/>
      <c r="Z618" s="41"/>
      <c r="AA618" s="40"/>
      <c r="AB618" s="40"/>
      <c r="AC618" s="40"/>
      <c r="AD618" s="40" t="str">
        <f t="shared" si="319"/>
        <v/>
      </c>
      <c r="AE618" s="186"/>
      <c r="AF618" s="106" t="str">
        <f t="shared" si="353"/>
        <v>0</v>
      </c>
      <c r="AG618" s="99">
        <f t="shared" si="351"/>
        <v>0</v>
      </c>
      <c r="AH618" s="105" t="str">
        <f t="shared" si="352"/>
        <v>0</v>
      </c>
      <c r="AI618" s="106" t="str">
        <f t="shared" si="340"/>
        <v>0</v>
      </c>
      <c r="AJ618" s="99" t="str">
        <f t="shared" si="341"/>
        <v/>
      </c>
      <c r="AK618" s="1" t="str">
        <f t="shared" si="342"/>
        <v/>
      </c>
      <c r="AL618" s="1" t="str">
        <f t="shared" si="343"/>
        <v/>
      </c>
      <c r="AM618" s="1" t="str">
        <f t="shared" si="344"/>
        <v/>
      </c>
      <c r="AN618" s="164" t="str">
        <f t="shared" si="345"/>
        <v/>
      </c>
      <c r="AO618" s="337">
        <f t="shared" si="346"/>
        <v>0</v>
      </c>
      <c r="AP618" s="259"/>
      <c r="AQ618" s="273">
        <f t="shared" si="347"/>
        <v>0</v>
      </c>
      <c r="DF618" s="104">
        <f t="shared" si="321"/>
        <v>0</v>
      </c>
      <c r="DG618" s="39" t="str">
        <f t="shared" si="327"/>
        <v/>
      </c>
      <c r="DH618" s="39" t="str">
        <f t="shared" si="328"/>
        <v/>
      </c>
      <c r="DJ618" s="98">
        <f t="shared" si="320"/>
        <v>0</v>
      </c>
      <c r="DK618" s="93" t="e">
        <f>VLOOKUP(H618,'PORT PRODUCTIVITY 1'!$A$25:$G$81,2,FALSE)</f>
        <v>#N/A</v>
      </c>
      <c r="DL618" s="97" t="str">
        <f t="shared" si="329"/>
        <v/>
      </c>
      <c r="DM618" s="97" t="str">
        <f t="shared" si="330"/>
        <v/>
      </c>
      <c r="DN618" s="97" t="str">
        <f t="shared" si="331"/>
        <v/>
      </c>
      <c r="DO618" s="97" t="str">
        <f t="shared" si="332"/>
        <v/>
      </c>
      <c r="DP618" s="94" t="e">
        <f>VLOOKUP(H618,'PORT PRODUCTIVITY 1'!$A$25:$G$83,3,FALSE)</f>
        <v>#N/A</v>
      </c>
      <c r="DQ618" s="276" t="str">
        <f t="shared" si="333"/>
        <v/>
      </c>
      <c r="DR618" s="276" t="str">
        <f t="shared" si="334"/>
        <v/>
      </c>
      <c r="DS618" s="276" t="str">
        <f t="shared" si="335"/>
        <v/>
      </c>
      <c r="DT618" s="276" t="str">
        <f t="shared" si="336"/>
        <v/>
      </c>
      <c r="DU618" s="276" t="str">
        <f t="shared" si="337"/>
        <v/>
      </c>
      <c r="DV618" s="276" t="str">
        <f t="shared" si="338"/>
        <v/>
      </c>
      <c r="DW618" s="277" t="str">
        <f t="shared" si="322"/>
        <v/>
      </c>
      <c r="DX618" s="278" t="str">
        <f t="shared" si="323"/>
        <v>0</v>
      </c>
      <c r="DY618" s="279" t="str">
        <f t="shared" si="324"/>
        <v>0</v>
      </c>
      <c r="DZ618" s="280" t="str">
        <f t="shared" si="325"/>
        <v/>
      </c>
      <c r="EA618" s="335">
        <f t="shared" si="348"/>
        <v>0</v>
      </c>
      <c r="EB618" s="335">
        <f t="shared" si="349"/>
        <v>0</v>
      </c>
      <c r="EC618" s="335">
        <f t="shared" si="350"/>
        <v>0</v>
      </c>
    </row>
    <row r="619" spans="2:133" ht="27.75" customHeight="1" thickBot="1">
      <c r="B619" s="39"/>
      <c r="C619" s="146"/>
      <c r="D619" s="57"/>
      <c r="E619" s="43"/>
      <c r="F619" s="74"/>
      <c r="G619" s="147"/>
      <c r="H619" s="44"/>
      <c r="I619" s="283"/>
      <c r="J619" s="283"/>
      <c r="K619" s="37"/>
      <c r="L619" s="37"/>
      <c r="M619" s="37"/>
      <c r="N619" s="37"/>
      <c r="O619" s="22"/>
      <c r="P619" s="22"/>
      <c r="Q619" s="42"/>
      <c r="R619" s="39"/>
      <c r="S619" s="39"/>
      <c r="T619" s="39"/>
      <c r="U619" s="321"/>
      <c r="V619" s="332"/>
      <c r="W619" s="317" t="str">
        <f t="shared" si="339"/>
        <v>0</v>
      </c>
      <c r="X619" s="101"/>
      <c r="Y619" s="40"/>
      <c r="Z619" s="41"/>
      <c r="AA619" s="40"/>
      <c r="AB619" s="40"/>
      <c r="AC619" s="40"/>
      <c r="AD619" s="40" t="str">
        <f t="shared" si="319"/>
        <v/>
      </c>
      <c r="AE619" s="186"/>
      <c r="AF619" s="106" t="str">
        <f t="shared" si="353"/>
        <v>0</v>
      </c>
      <c r="AG619" s="99">
        <f t="shared" si="351"/>
        <v>0</v>
      </c>
      <c r="AH619" s="105" t="str">
        <f t="shared" si="352"/>
        <v>0</v>
      </c>
      <c r="AI619" s="106" t="str">
        <f t="shared" si="340"/>
        <v>0</v>
      </c>
      <c r="AJ619" s="99" t="str">
        <f t="shared" si="341"/>
        <v/>
      </c>
      <c r="AK619" s="1" t="str">
        <f t="shared" si="342"/>
        <v/>
      </c>
      <c r="AL619" s="1" t="str">
        <f t="shared" si="343"/>
        <v/>
      </c>
      <c r="AM619" s="1" t="str">
        <f t="shared" si="344"/>
        <v/>
      </c>
      <c r="AN619" s="164" t="str">
        <f t="shared" si="345"/>
        <v/>
      </c>
      <c r="AO619" s="337">
        <f t="shared" si="346"/>
        <v>0</v>
      </c>
      <c r="AP619" s="259"/>
      <c r="AQ619" s="273">
        <f t="shared" si="347"/>
        <v>0</v>
      </c>
      <c r="DF619" s="104">
        <f t="shared" si="321"/>
        <v>0</v>
      </c>
      <c r="DG619" s="39" t="str">
        <f t="shared" si="327"/>
        <v/>
      </c>
      <c r="DH619" s="39" t="str">
        <f t="shared" si="328"/>
        <v/>
      </c>
      <c r="DJ619" s="98">
        <f t="shared" si="320"/>
        <v>0</v>
      </c>
      <c r="DK619" s="93" t="e">
        <f>VLOOKUP(H619,'PORT PRODUCTIVITY 1'!$A$25:$G$81,2,FALSE)</f>
        <v>#N/A</v>
      </c>
      <c r="DL619" s="97" t="str">
        <f t="shared" si="329"/>
        <v/>
      </c>
      <c r="DM619" s="97" t="str">
        <f t="shared" si="330"/>
        <v/>
      </c>
      <c r="DN619" s="97" t="str">
        <f t="shared" si="331"/>
        <v/>
      </c>
      <c r="DO619" s="97" t="str">
        <f t="shared" si="332"/>
        <v/>
      </c>
      <c r="DP619" s="94" t="e">
        <f>VLOOKUP(H619,'PORT PRODUCTIVITY 1'!$A$25:$G$83,3,FALSE)</f>
        <v>#N/A</v>
      </c>
      <c r="DQ619" s="276" t="str">
        <f t="shared" si="333"/>
        <v/>
      </c>
      <c r="DR619" s="276" t="str">
        <f t="shared" si="334"/>
        <v/>
      </c>
      <c r="DS619" s="276" t="str">
        <f t="shared" si="335"/>
        <v/>
      </c>
      <c r="DT619" s="276" t="str">
        <f t="shared" si="336"/>
        <v/>
      </c>
      <c r="DU619" s="276" t="str">
        <f t="shared" si="337"/>
        <v/>
      </c>
      <c r="DV619" s="276" t="str">
        <f t="shared" si="338"/>
        <v/>
      </c>
      <c r="DW619" s="277" t="str">
        <f t="shared" si="322"/>
        <v/>
      </c>
      <c r="DX619" s="278" t="str">
        <f t="shared" si="323"/>
        <v>0</v>
      </c>
      <c r="DY619" s="279" t="str">
        <f t="shared" si="324"/>
        <v>0</v>
      </c>
      <c r="DZ619" s="280" t="str">
        <f t="shared" si="325"/>
        <v/>
      </c>
      <c r="EA619" s="335">
        <f t="shared" si="348"/>
        <v>0</v>
      </c>
      <c r="EB619" s="335">
        <f t="shared" si="349"/>
        <v>0</v>
      </c>
      <c r="EC619" s="335">
        <f t="shared" si="350"/>
        <v>0</v>
      </c>
    </row>
    <row r="620" spans="2:133" ht="27.75" customHeight="1" thickBot="1">
      <c r="B620" s="39"/>
      <c r="C620" s="146"/>
      <c r="D620" s="57"/>
      <c r="E620" s="43"/>
      <c r="F620" s="74"/>
      <c r="G620" s="147"/>
      <c r="H620" s="44"/>
      <c r="I620" s="283"/>
      <c r="J620" s="283"/>
      <c r="K620" s="37"/>
      <c r="L620" s="37"/>
      <c r="M620" s="37"/>
      <c r="N620" s="37"/>
      <c r="O620" s="22"/>
      <c r="P620" s="22"/>
      <c r="Q620" s="42"/>
      <c r="R620" s="39"/>
      <c r="S620" s="39"/>
      <c r="T620" s="39"/>
      <c r="U620" s="321"/>
      <c r="V620" s="332"/>
      <c r="W620" s="317" t="str">
        <f t="shared" si="339"/>
        <v>0</v>
      </c>
      <c r="X620" s="101"/>
      <c r="Y620" s="40"/>
      <c r="Z620" s="41"/>
      <c r="AA620" s="40"/>
      <c r="AB620" s="40"/>
      <c r="AC620" s="40"/>
      <c r="AD620" s="40" t="str">
        <f t="shared" si="319"/>
        <v/>
      </c>
      <c r="AE620" s="186"/>
      <c r="AF620" s="106" t="str">
        <f t="shared" si="353"/>
        <v>0</v>
      </c>
      <c r="AG620" s="99">
        <f t="shared" si="351"/>
        <v>0</v>
      </c>
      <c r="AH620" s="105" t="str">
        <f t="shared" si="352"/>
        <v>0</v>
      </c>
      <c r="AI620" s="106" t="str">
        <f t="shared" si="340"/>
        <v>0</v>
      </c>
      <c r="AJ620" s="99" t="str">
        <f t="shared" si="341"/>
        <v/>
      </c>
      <c r="AK620" s="1" t="str">
        <f t="shared" si="342"/>
        <v/>
      </c>
      <c r="AL620" s="1" t="str">
        <f t="shared" si="343"/>
        <v/>
      </c>
      <c r="AM620" s="1" t="str">
        <f t="shared" si="344"/>
        <v/>
      </c>
      <c r="AN620" s="164" t="str">
        <f t="shared" si="345"/>
        <v/>
      </c>
      <c r="AO620" s="337">
        <f t="shared" si="346"/>
        <v>0</v>
      </c>
      <c r="AP620" s="259"/>
      <c r="AQ620" s="273">
        <f t="shared" si="347"/>
        <v>0</v>
      </c>
      <c r="DF620" s="104">
        <f t="shared" si="321"/>
        <v>0</v>
      </c>
      <c r="DG620" s="39" t="str">
        <f t="shared" si="327"/>
        <v/>
      </c>
      <c r="DH620" s="39" t="str">
        <f t="shared" si="328"/>
        <v/>
      </c>
      <c r="DJ620" s="98">
        <f t="shared" si="320"/>
        <v>0</v>
      </c>
      <c r="DK620" s="93" t="e">
        <f>VLOOKUP(H620,'PORT PRODUCTIVITY 1'!$A$25:$G$81,2,FALSE)</f>
        <v>#N/A</v>
      </c>
      <c r="DL620" s="97" t="str">
        <f t="shared" si="329"/>
        <v/>
      </c>
      <c r="DM620" s="97" t="str">
        <f t="shared" si="330"/>
        <v/>
      </c>
      <c r="DN620" s="97" t="str">
        <f t="shared" si="331"/>
        <v/>
      </c>
      <c r="DO620" s="97" t="str">
        <f t="shared" si="332"/>
        <v/>
      </c>
      <c r="DP620" s="94" t="e">
        <f>VLOOKUP(H620,'PORT PRODUCTIVITY 1'!$A$25:$G$83,3,FALSE)</f>
        <v>#N/A</v>
      </c>
      <c r="DQ620" s="276" t="str">
        <f t="shared" si="333"/>
        <v/>
      </c>
      <c r="DR620" s="276" t="str">
        <f t="shared" si="334"/>
        <v/>
      </c>
      <c r="DS620" s="276" t="str">
        <f t="shared" si="335"/>
        <v/>
      </c>
      <c r="DT620" s="276" t="str">
        <f t="shared" si="336"/>
        <v/>
      </c>
      <c r="DU620" s="276" t="str">
        <f t="shared" si="337"/>
        <v/>
      </c>
      <c r="DV620" s="276" t="str">
        <f t="shared" si="338"/>
        <v/>
      </c>
      <c r="DW620" s="277" t="str">
        <f t="shared" si="322"/>
        <v/>
      </c>
      <c r="DX620" s="278" t="str">
        <f t="shared" si="323"/>
        <v>0</v>
      </c>
      <c r="DY620" s="279" t="str">
        <f t="shared" si="324"/>
        <v>0</v>
      </c>
      <c r="DZ620" s="280" t="str">
        <f t="shared" si="325"/>
        <v/>
      </c>
      <c r="EA620" s="335">
        <f t="shared" si="348"/>
        <v>0</v>
      </c>
      <c r="EB620" s="335">
        <f t="shared" si="349"/>
        <v>0</v>
      </c>
      <c r="EC620" s="335">
        <f t="shared" si="350"/>
        <v>0</v>
      </c>
    </row>
    <row r="621" spans="2:133" ht="27.75" customHeight="1" thickBot="1">
      <c r="B621" s="39"/>
      <c r="C621" s="146"/>
      <c r="D621" s="57"/>
      <c r="E621" s="43"/>
      <c r="F621" s="74"/>
      <c r="G621" s="147"/>
      <c r="H621" s="44"/>
      <c r="I621" s="283"/>
      <c r="J621" s="283"/>
      <c r="K621" s="37"/>
      <c r="L621" s="37"/>
      <c r="M621" s="37"/>
      <c r="N621" s="37"/>
      <c r="O621" s="22"/>
      <c r="P621" s="22"/>
      <c r="Q621" s="42"/>
      <c r="R621" s="39"/>
      <c r="S621" s="39"/>
      <c r="T621" s="39"/>
      <c r="U621" s="321"/>
      <c r="V621" s="332"/>
      <c r="W621" s="317" t="str">
        <f t="shared" si="339"/>
        <v>0</v>
      </c>
      <c r="X621" s="101"/>
      <c r="Y621" s="40"/>
      <c r="Z621" s="41"/>
      <c r="AA621" s="40"/>
      <c r="AB621" s="40"/>
      <c r="AC621" s="40"/>
      <c r="AD621" s="40" t="str">
        <f t="shared" si="319"/>
        <v/>
      </c>
      <c r="AE621" s="186"/>
      <c r="AF621" s="106" t="str">
        <f t="shared" si="353"/>
        <v>0</v>
      </c>
      <c r="AG621" s="99">
        <f t="shared" si="351"/>
        <v>0</v>
      </c>
      <c r="AH621" s="105" t="str">
        <f t="shared" si="352"/>
        <v>0</v>
      </c>
      <c r="AI621" s="106" t="str">
        <f t="shared" si="340"/>
        <v>0</v>
      </c>
      <c r="AJ621" s="99" t="str">
        <f t="shared" si="341"/>
        <v/>
      </c>
      <c r="AK621" s="1" t="str">
        <f t="shared" si="342"/>
        <v/>
      </c>
      <c r="AL621" s="1" t="str">
        <f t="shared" si="343"/>
        <v/>
      </c>
      <c r="AM621" s="1" t="str">
        <f t="shared" si="344"/>
        <v/>
      </c>
      <c r="AN621" s="164" t="str">
        <f t="shared" si="345"/>
        <v/>
      </c>
      <c r="AO621" s="337">
        <f t="shared" si="346"/>
        <v>0</v>
      </c>
      <c r="AP621" s="263"/>
      <c r="AQ621" s="273">
        <f t="shared" si="347"/>
        <v>0</v>
      </c>
      <c r="DF621" s="104">
        <f t="shared" si="321"/>
        <v>0</v>
      </c>
      <c r="DG621" s="39" t="str">
        <f t="shared" si="327"/>
        <v/>
      </c>
      <c r="DH621" s="39" t="str">
        <f t="shared" si="328"/>
        <v/>
      </c>
      <c r="DJ621" s="98">
        <f t="shared" si="320"/>
        <v>0</v>
      </c>
      <c r="DK621" s="93" t="e">
        <f>VLOOKUP(H621,'PORT PRODUCTIVITY 1'!$A$25:$G$81,2,FALSE)</f>
        <v>#N/A</v>
      </c>
      <c r="DL621" s="97" t="str">
        <f t="shared" si="329"/>
        <v/>
      </c>
      <c r="DM621" s="97" t="str">
        <f t="shared" si="330"/>
        <v/>
      </c>
      <c r="DN621" s="97" t="str">
        <f t="shared" si="331"/>
        <v/>
      </c>
      <c r="DO621" s="97" t="str">
        <f t="shared" si="332"/>
        <v/>
      </c>
      <c r="DP621" s="94" t="e">
        <f>VLOOKUP(H621,'PORT PRODUCTIVITY 1'!$A$25:$G$83,3,FALSE)</f>
        <v>#N/A</v>
      </c>
      <c r="DQ621" s="276" t="str">
        <f t="shared" si="333"/>
        <v/>
      </c>
      <c r="DR621" s="276" t="str">
        <f t="shared" si="334"/>
        <v/>
      </c>
      <c r="DS621" s="276" t="str">
        <f t="shared" si="335"/>
        <v/>
      </c>
      <c r="DT621" s="276" t="str">
        <f t="shared" si="336"/>
        <v/>
      </c>
      <c r="DU621" s="276" t="str">
        <f t="shared" si="337"/>
        <v/>
      </c>
      <c r="DV621" s="276" t="str">
        <f t="shared" si="338"/>
        <v/>
      </c>
      <c r="DW621" s="277" t="str">
        <f t="shared" si="322"/>
        <v/>
      </c>
      <c r="DX621" s="278" t="str">
        <f t="shared" si="323"/>
        <v>0</v>
      </c>
      <c r="DY621" s="279" t="str">
        <f t="shared" si="324"/>
        <v>0</v>
      </c>
      <c r="DZ621" s="280" t="str">
        <f t="shared" si="325"/>
        <v/>
      </c>
      <c r="EA621" s="335">
        <f t="shared" si="348"/>
        <v>0</v>
      </c>
      <c r="EB621" s="335">
        <f t="shared" si="349"/>
        <v>0</v>
      </c>
      <c r="EC621" s="335">
        <f t="shared" si="350"/>
        <v>0</v>
      </c>
    </row>
    <row r="622" spans="2:133" ht="27.75" customHeight="1" thickBot="1">
      <c r="B622" s="39"/>
      <c r="C622" s="146"/>
      <c r="D622" s="57"/>
      <c r="E622" s="43"/>
      <c r="F622" s="74"/>
      <c r="G622" s="147"/>
      <c r="H622" s="44"/>
      <c r="I622" s="283"/>
      <c r="J622" s="283"/>
      <c r="K622" s="37"/>
      <c r="L622" s="37"/>
      <c r="M622" s="37"/>
      <c r="N622" s="37"/>
      <c r="O622" s="22"/>
      <c r="P622" s="22"/>
      <c r="Q622" s="42"/>
      <c r="R622" s="39"/>
      <c r="S622" s="39"/>
      <c r="T622" s="39"/>
      <c r="U622" s="321"/>
      <c r="V622" s="332"/>
      <c r="W622" s="317" t="str">
        <f t="shared" si="339"/>
        <v>0</v>
      </c>
      <c r="X622" s="101"/>
      <c r="Y622" s="40"/>
      <c r="Z622" s="41"/>
      <c r="AA622" s="40"/>
      <c r="AB622" s="40"/>
      <c r="AC622" s="40"/>
      <c r="AD622" s="40" t="str">
        <f t="shared" si="319"/>
        <v/>
      </c>
      <c r="AE622" s="186"/>
      <c r="AF622" s="106" t="str">
        <f t="shared" si="353"/>
        <v>0</v>
      </c>
      <c r="AG622" s="99">
        <f t="shared" si="351"/>
        <v>0</v>
      </c>
      <c r="AH622" s="105" t="str">
        <f t="shared" si="352"/>
        <v>0</v>
      </c>
      <c r="AI622" s="106" t="str">
        <f t="shared" si="340"/>
        <v>0</v>
      </c>
      <c r="AJ622" s="99" t="str">
        <f t="shared" si="341"/>
        <v/>
      </c>
      <c r="AK622" s="1" t="str">
        <f t="shared" si="342"/>
        <v/>
      </c>
      <c r="AL622" s="1" t="str">
        <f t="shared" si="343"/>
        <v/>
      </c>
      <c r="AM622" s="1" t="str">
        <f t="shared" si="344"/>
        <v/>
      </c>
      <c r="AN622" s="164" t="str">
        <f t="shared" si="345"/>
        <v/>
      </c>
      <c r="AO622" s="337">
        <f t="shared" si="346"/>
        <v>0</v>
      </c>
      <c r="AP622" s="263"/>
      <c r="AQ622" s="273">
        <f t="shared" si="347"/>
        <v>0</v>
      </c>
      <c r="DF622" s="104">
        <f t="shared" si="321"/>
        <v>0</v>
      </c>
      <c r="DG622" s="39" t="str">
        <f t="shared" si="327"/>
        <v/>
      </c>
      <c r="DH622" s="39" t="str">
        <f t="shared" si="328"/>
        <v/>
      </c>
      <c r="DJ622" s="98">
        <f t="shared" si="320"/>
        <v>0</v>
      </c>
      <c r="DK622" s="93" t="e">
        <f>VLOOKUP(H622,'PORT PRODUCTIVITY 1'!$A$25:$G$81,2,FALSE)</f>
        <v>#N/A</v>
      </c>
      <c r="DL622" s="97" t="str">
        <f t="shared" si="329"/>
        <v/>
      </c>
      <c r="DM622" s="97" t="str">
        <f t="shared" si="330"/>
        <v/>
      </c>
      <c r="DN622" s="97" t="str">
        <f t="shared" si="331"/>
        <v/>
      </c>
      <c r="DO622" s="97" t="str">
        <f t="shared" si="332"/>
        <v/>
      </c>
      <c r="DP622" s="94" t="e">
        <f>VLOOKUP(H622,'PORT PRODUCTIVITY 1'!$A$25:$G$83,3,FALSE)</f>
        <v>#N/A</v>
      </c>
      <c r="DQ622" s="276" t="str">
        <f t="shared" si="333"/>
        <v/>
      </c>
      <c r="DR622" s="276" t="str">
        <f t="shared" si="334"/>
        <v/>
      </c>
      <c r="DS622" s="276" t="str">
        <f t="shared" si="335"/>
        <v/>
      </c>
      <c r="DT622" s="276" t="str">
        <f t="shared" si="336"/>
        <v/>
      </c>
      <c r="DU622" s="276" t="str">
        <f t="shared" si="337"/>
        <v/>
      </c>
      <c r="DV622" s="276" t="str">
        <f t="shared" si="338"/>
        <v/>
      </c>
      <c r="DW622" s="277" t="str">
        <f t="shared" si="322"/>
        <v/>
      </c>
      <c r="DX622" s="278" t="str">
        <f t="shared" si="323"/>
        <v>0</v>
      </c>
      <c r="DY622" s="279" t="str">
        <f t="shared" si="324"/>
        <v>0</v>
      </c>
      <c r="DZ622" s="280" t="str">
        <f t="shared" si="325"/>
        <v/>
      </c>
      <c r="EA622" s="335">
        <f t="shared" si="348"/>
        <v>0</v>
      </c>
      <c r="EB622" s="335">
        <f t="shared" si="349"/>
        <v>0</v>
      </c>
      <c r="EC622" s="335">
        <f t="shared" si="350"/>
        <v>0</v>
      </c>
    </row>
    <row r="623" spans="2:133" ht="27.75" customHeight="1" thickBot="1">
      <c r="B623" s="39"/>
      <c r="C623" s="146"/>
      <c r="D623" s="57"/>
      <c r="E623" s="43"/>
      <c r="F623" s="74"/>
      <c r="G623" s="147"/>
      <c r="H623" s="44"/>
      <c r="I623" s="283"/>
      <c r="J623" s="283"/>
      <c r="K623" s="37"/>
      <c r="L623" s="37"/>
      <c r="M623" s="37"/>
      <c r="N623" s="37"/>
      <c r="O623" s="22"/>
      <c r="P623" s="22"/>
      <c r="Q623" s="42"/>
      <c r="R623" s="39"/>
      <c r="S623" s="39"/>
      <c r="T623" s="39"/>
      <c r="U623" s="321"/>
      <c r="V623" s="332"/>
      <c r="W623" s="317" t="str">
        <f t="shared" si="339"/>
        <v>0</v>
      </c>
      <c r="X623" s="101"/>
      <c r="Y623" s="40"/>
      <c r="Z623" s="41"/>
      <c r="AA623" s="40"/>
      <c r="AB623" s="40"/>
      <c r="AC623" s="40"/>
      <c r="AD623" s="40" t="str">
        <f t="shared" si="319"/>
        <v/>
      </c>
      <c r="AE623" s="186"/>
      <c r="AF623" s="106" t="str">
        <f t="shared" si="353"/>
        <v>0</v>
      </c>
      <c r="AG623" s="99">
        <f t="shared" si="351"/>
        <v>0</v>
      </c>
      <c r="AH623" s="105" t="str">
        <f t="shared" si="352"/>
        <v>0</v>
      </c>
      <c r="AI623" s="106" t="str">
        <f t="shared" si="340"/>
        <v>0</v>
      </c>
      <c r="AJ623" s="99" t="str">
        <f t="shared" si="341"/>
        <v/>
      </c>
      <c r="AK623" s="1" t="str">
        <f t="shared" si="342"/>
        <v/>
      </c>
      <c r="AL623" s="1" t="str">
        <f t="shared" si="343"/>
        <v/>
      </c>
      <c r="AM623" s="1" t="str">
        <f t="shared" si="344"/>
        <v/>
      </c>
      <c r="AN623" s="164" t="str">
        <f t="shared" si="345"/>
        <v/>
      </c>
      <c r="AO623" s="337">
        <f t="shared" si="346"/>
        <v>0</v>
      </c>
      <c r="AP623" s="265"/>
      <c r="AQ623" s="273">
        <f t="shared" si="347"/>
        <v>0</v>
      </c>
      <c r="DF623" s="104">
        <f t="shared" si="321"/>
        <v>0</v>
      </c>
      <c r="DG623" s="39" t="str">
        <f t="shared" si="327"/>
        <v/>
      </c>
      <c r="DH623" s="39" t="str">
        <f t="shared" si="328"/>
        <v/>
      </c>
      <c r="DJ623" s="98">
        <f t="shared" si="320"/>
        <v>0</v>
      </c>
      <c r="DK623" s="93" t="e">
        <f>VLOOKUP(H623,'PORT PRODUCTIVITY 1'!$A$25:$G$81,2,FALSE)</f>
        <v>#N/A</v>
      </c>
      <c r="DL623" s="97" t="str">
        <f t="shared" si="329"/>
        <v/>
      </c>
      <c r="DM623" s="97" t="str">
        <f t="shared" si="330"/>
        <v/>
      </c>
      <c r="DN623" s="97" t="str">
        <f t="shared" si="331"/>
        <v/>
      </c>
      <c r="DO623" s="97" t="str">
        <f t="shared" si="332"/>
        <v/>
      </c>
      <c r="DP623" s="94" t="e">
        <f>VLOOKUP(H623,'PORT PRODUCTIVITY 1'!$A$25:$G$83,3,FALSE)</f>
        <v>#N/A</v>
      </c>
      <c r="DQ623" s="276" t="str">
        <f t="shared" si="333"/>
        <v/>
      </c>
      <c r="DR623" s="276" t="str">
        <f t="shared" si="334"/>
        <v/>
      </c>
      <c r="DS623" s="276" t="str">
        <f t="shared" si="335"/>
        <v/>
      </c>
      <c r="DT623" s="276" t="str">
        <f t="shared" si="336"/>
        <v/>
      </c>
      <c r="DU623" s="276" t="str">
        <f t="shared" si="337"/>
        <v/>
      </c>
      <c r="DV623" s="276" t="str">
        <f t="shared" si="338"/>
        <v/>
      </c>
      <c r="DW623" s="277" t="str">
        <f t="shared" si="322"/>
        <v/>
      </c>
      <c r="DX623" s="278" t="str">
        <f t="shared" si="323"/>
        <v>0</v>
      </c>
      <c r="DY623" s="279" t="str">
        <f t="shared" si="324"/>
        <v>0</v>
      </c>
      <c r="DZ623" s="280" t="str">
        <f t="shared" si="325"/>
        <v/>
      </c>
      <c r="EA623" s="335">
        <f t="shared" si="348"/>
        <v>0</v>
      </c>
      <c r="EB623" s="335">
        <f t="shared" si="349"/>
        <v>0</v>
      </c>
      <c r="EC623" s="335">
        <f t="shared" si="350"/>
        <v>0</v>
      </c>
    </row>
    <row r="624" spans="2:133" ht="27.75" customHeight="1" thickBot="1">
      <c r="B624" s="39"/>
      <c r="C624" s="146"/>
      <c r="D624" s="57"/>
      <c r="E624" s="43"/>
      <c r="F624" s="74"/>
      <c r="G624" s="147"/>
      <c r="H624" s="44"/>
      <c r="I624" s="283"/>
      <c r="J624" s="283"/>
      <c r="K624" s="37"/>
      <c r="L624" s="37"/>
      <c r="M624" s="37"/>
      <c r="N624" s="37"/>
      <c r="O624" s="22"/>
      <c r="P624" s="22"/>
      <c r="Q624" s="42"/>
      <c r="R624" s="39"/>
      <c r="S624" s="39"/>
      <c r="T624" s="39"/>
      <c r="U624" s="321"/>
      <c r="V624" s="332"/>
      <c r="W624" s="317" t="str">
        <f t="shared" si="339"/>
        <v>0</v>
      </c>
      <c r="X624" s="101"/>
      <c r="Y624" s="40"/>
      <c r="Z624" s="41"/>
      <c r="AA624" s="40"/>
      <c r="AB624" s="40"/>
      <c r="AC624" s="40"/>
      <c r="AD624" s="40" t="str">
        <f t="shared" si="319"/>
        <v/>
      </c>
      <c r="AE624" s="186"/>
      <c r="AF624" s="106" t="str">
        <f t="shared" si="353"/>
        <v>0</v>
      </c>
      <c r="AG624" s="99">
        <f t="shared" si="351"/>
        <v>0</v>
      </c>
      <c r="AH624" s="105" t="str">
        <f t="shared" si="352"/>
        <v>0</v>
      </c>
      <c r="AI624" s="106" t="str">
        <f t="shared" si="340"/>
        <v>0</v>
      </c>
      <c r="AJ624" s="99" t="str">
        <f t="shared" si="341"/>
        <v/>
      </c>
      <c r="AK624" s="1" t="str">
        <f t="shared" si="342"/>
        <v/>
      </c>
      <c r="AL624" s="1" t="str">
        <f t="shared" si="343"/>
        <v/>
      </c>
      <c r="AM624" s="1" t="str">
        <f t="shared" si="344"/>
        <v/>
      </c>
      <c r="AN624" s="164" t="str">
        <f t="shared" si="345"/>
        <v/>
      </c>
      <c r="AO624" s="337">
        <f t="shared" si="346"/>
        <v>0</v>
      </c>
      <c r="AP624" s="265"/>
      <c r="AQ624" s="273">
        <f t="shared" si="347"/>
        <v>0</v>
      </c>
      <c r="DF624" s="104">
        <f t="shared" si="321"/>
        <v>0</v>
      </c>
      <c r="DG624" s="39" t="str">
        <f t="shared" si="327"/>
        <v/>
      </c>
      <c r="DH624" s="39" t="str">
        <f t="shared" si="328"/>
        <v/>
      </c>
      <c r="DJ624" s="98">
        <f t="shared" si="320"/>
        <v>0</v>
      </c>
      <c r="DK624" s="93" t="e">
        <f>VLOOKUP(H624,'PORT PRODUCTIVITY 1'!$A$25:$G$81,2,FALSE)</f>
        <v>#N/A</v>
      </c>
      <c r="DL624" s="97" t="str">
        <f t="shared" si="329"/>
        <v/>
      </c>
      <c r="DM624" s="97" t="str">
        <f t="shared" si="330"/>
        <v/>
      </c>
      <c r="DN624" s="97" t="str">
        <f t="shared" si="331"/>
        <v/>
      </c>
      <c r="DO624" s="97" t="str">
        <f t="shared" si="332"/>
        <v/>
      </c>
      <c r="DP624" s="94" t="e">
        <f>VLOOKUP(H624,'PORT PRODUCTIVITY 1'!$A$25:$G$83,3,FALSE)</f>
        <v>#N/A</v>
      </c>
      <c r="DQ624" s="276" t="str">
        <f t="shared" si="333"/>
        <v/>
      </c>
      <c r="DR624" s="276" t="str">
        <f t="shared" si="334"/>
        <v/>
      </c>
      <c r="DS624" s="276" t="str">
        <f t="shared" si="335"/>
        <v/>
      </c>
      <c r="DT624" s="276" t="str">
        <f t="shared" si="336"/>
        <v/>
      </c>
      <c r="DU624" s="276" t="str">
        <f t="shared" si="337"/>
        <v/>
      </c>
      <c r="DV624" s="276" t="str">
        <f t="shared" si="338"/>
        <v/>
      </c>
      <c r="DW624" s="277" t="str">
        <f t="shared" si="322"/>
        <v/>
      </c>
      <c r="DX624" s="278" t="str">
        <f t="shared" si="323"/>
        <v>0</v>
      </c>
      <c r="DY624" s="279" t="str">
        <f t="shared" si="324"/>
        <v>0</v>
      </c>
      <c r="DZ624" s="280" t="str">
        <f t="shared" si="325"/>
        <v/>
      </c>
      <c r="EA624" s="335">
        <f t="shared" si="348"/>
        <v>0</v>
      </c>
      <c r="EB624" s="335">
        <f t="shared" si="349"/>
        <v>0</v>
      </c>
      <c r="EC624" s="335">
        <f t="shared" si="350"/>
        <v>0</v>
      </c>
    </row>
    <row r="625" spans="2:133" ht="27.75" customHeight="1" thickBot="1">
      <c r="B625" s="39"/>
      <c r="C625" s="146"/>
      <c r="D625" s="57"/>
      <c r="E625" s="43"/>
      <c r="F625" s="75"/>
      <c r="G625" s="147"/>
      <c r="H625" s="44"/>
      <c r="I625" s="283"/>
      <c r="J625" s="283"/>
      <c r="K625" s="37"/>
      <c r="L625" s="37"/>
      <c r="M625" s="37"/>
      <c r="N625" s="37"/>
      <c r="O625" s="22"/>
      <c r="P625" s="22"/>
      <c r="Q625" s="42"/>
      <c r="R625" s="39"/>
      <c r="S625" s="39"/>
      <c r="T625" s="39"/>
      <c r="U625" s="321"/>
      <c r="V625" s="332"/>
      <c r="W625" s="317" t="str">
        <f t="shared" si="339"/>
        <v>0</v>
      </c>
      <c r="X625" s="101"/>
      <c r="Y625" s="40"/>
      <c r="Z625" s="41"/>
      <c r="AA625" s="40"/>
      <c r="AB625" s="40"/>
      <c r="AC625" s="40"/>
      <c r="AD625" s="40" t="str">
        <f t="shared" si="319"/>
        <v/>
      </c>
      <c r="AE625" s="186"/>
      <c r="AF625" s="106" t="str">
        <f t="shared" si="353"/>
        <v>0</v>
      </c>
      <c r="AG625" s="99">
        <f t="shared" si="351"/>
        <v>0</v>
      </c>
      <c r="AH625" s="105" t="str">
        <f t="shared" si="352"/>
        <v>0</v>
      </c>
      <c r="AI625" s="106" t="str">
        <f t="shared" si="340"/>
        <v>0</v>
      </c>
      <c r="AJ625" s="99" t="str">
        <f t="shared" si="341"/>
        <v/>
      </c>
      <c r="AK625" s="1" t="str">
        <f t="shared" si="342"/>
        <v/>
      </c>
      <c r="AL625" s="1" t="str">
        <f t="shared" si="343"/>
        <v/>
      </c>
      <c r="AM625" s="1" t="str">
        <f t="shared" si="344"/>
        <v/>
      </c>
      <c r="AN625" s="164" t="str">
        <f t="shared" si="345"/>
        <v/>
      </c>
      <c r="AO625" s="337">
        <f t="shared" si="346"/>
        <v>0</v>
      </c>
      <c r="AP625" s="261"/>
      <c r="AQ625" s="273">
        <f t="shared" si="347"/>
        <v>0</v>
      </c>
      <c r="DF625" s="104">
        <f t="shared" si="321"/>
        <v>0</v>
      </c>
      <c r="DG625" s="39" t="str">
        <f t="shared" si="327"/>
        <v/>
      </c>
      <c r="DH625" s="39" t="str">
        <f t="shared" si="328"/>
        <v/>
      </c>
      <c r="DJ625" s="98">
        <f t="shared" si="320"/>
        <v>0</v>
      </c>
      <c r="DK625" s="93" t="e">
        <f>VLOOKUP(H625,'PORT PRODUCTIVITY 1'!$A$25:$G$81,2,FALSE)</f>
        <v>#N/A</v>
      </c>
      <c r="DL625" s="97" t="str">
        <f t="shared" si="329"/>
        <v/>
      </c>
      <c r="DM625" s="97" t="str">
        <f t="shared" si="330"/>
        <v/>
      </c>
      <c r="DN625" s="97" t="str">
        <f t="shared" si="331"/>
        <v/>
      </c>
      <c r="DO625" s="97" t="str">
        <f t="shared" si="332"/>
        <v/>
      </c>
      <c r="DP625" s="94" t="e">
        <f>VLOOKUP(H625,'PORT PRODUCTIVITY 1'!$A$25:$G$83,3,FALSE)</f>
        <v>#N/A</v>
      </c>
      <c r="DQ625" s="276" t="str">
        <f t="shared" si="333"/>
        <v/>
      </c>
      <c r="DR625" s="276" t="str">
        <f t="shared" si="334"/>
        <v/>
      </c>
      <c r="DS625" s="276" t="str">
        <f t="shared" si="335"/>
        <v/>
      </c>
      <c r="DT625" s="276" t="str">
        <f t="shared" si="336"/>
        <v/>
      </c>
      <c r="DU625" s="276" t="str">
        <f t="shared" si="337"/>
        <v/>
      </c>
      <c r="DV625" s="276" t="str">
        <f t="shared" si="338"/>
        <v/>
      </c>
      <c r="DW625" s="277" t="str">
        <f t="shared" si="322"/>
        <v/>
      </c>
      <c r="DX625" s="278" t="str">
        <f t="shared" si="323"/>
        <v>0</v>
      </c>
      <c r="DY625" s="279" t="str">
        <f t="shared" si="324"/>
        <v>0</v>
      </c>
      <c r="DZ625" s="280" t="str">
        <f t="shared" si="325"/>
        <v/>
      </c>
      <c r="EA625" s="335">
        <f t="shared" si="348"/>
        <v>0</v>
      </c>
      <c r="EB625" s="335">
        <f t="shared" si="349"/>
        <v>0</v>
      </c>
      <c r="EC625" s="335">
        <f t="shared" si="350"/>
        <v>0</v>
      </c>
    </row>
    <row r="626" spans="2:133" ht="27.75" customHeight="1" thickBot="1">
      <c r="B626" s="39"/>
      <c r="C626" s="146"/>
      <c r="D626" s="57"/>
      <c r="E626" s="43"/>
      <c r="F626" s="75"/>
      <c r="G626" s="147"/>
      <c r="H626" s="44"/>
      <c r="I626" s="283"/>
      <c r="J626" s="283"/>
      <c r="K626" s="37"/>
      <c r="L626" s="37"/>
      <c r="M626" s="37"/>
      <c r="N626" s="37"/>
      <c r="O626" s="22"/>
      <c r="P626" s="22"/>
      <c r="Q626" s="42"/>
      <c r="R626" s="39"/>
      <c r="S626" s="39"/>
      <c r="T626" s="39"/>
      <c r="U626" s="321"/>
      <c r="V626" s="332"/>
      <c r="W626" s="317" t="str">
        <f t="shared" si="339"/>
        <v>0</v>
      </c>
      <c r="X626" s="101"/>
      <c r="Y626" s="40"/>
      <c r="Z626" s="41"/>
      <c r="AA626" s="40"/>
      <c r="AB626" s="40"/>
      <c r="AC626" s="40"/>
      <c r="AD626" s="40" t="str">
        <f t="shared" si="319"/>
        <v/>
      </c>
      <c r="AE626" s="186"/>
      <c r="AF626" s="106" t="str">
        <f t="shared" si="353"/>
        <v>0</v>
      </c>
      <c r="AG626" s="99">
        <f t="shared" si="351"/>
        <v>0</v>
      </c>
      <c r="AH626" s="105" t="str">
        <f t="shared" si="352"/>
        <v>0</v>
      </c>
      <c r="AI626" s="106" t="str">
        <f t="shared" si="340"/>
        <v>0</v>
      </c>
      <c r="AJ626" s="99" t="str">
        <f t="shared" si="341"/>
        <v/>
      </c>
      <c r="AK626" s="1" t="str">
        <f t="shared" si="342"/>
        <v/>
      </c>
      <c r="AL626" s="1" t="str">
        <f t="shared" si="343"/>
        <v/>
      </c>
      <c r="AM626" s="1" t="str">
        <f t="shared" si="344"/>
        <v/>
      </c>
      <c r="AN626" s="164" t="str">
        <f t="shared" si="345"/>
        <v/>
      </c>
      <c r="AO626" s="337">
        <f t="shared" si="346"/>
        <v>0</v>
      </c>
      <c r="AP626" s="261"/>
      <c r="AQ626" s="273">
        <f t="shared" si="347"/>
        <v>0</v>
      </c>
      <c r="DF626" s="104">
        <f t="shared" si="321"/>
        <v>0</v>
      </c>
      <c r="DG626" s="39" t="str">
        <f t="shared" si="327"/>
        <v/>
      </c>
      <c r="DH626" s="39" t="str">
        <f t="shared" si="328"/>
        <v/>
      </c>
      <c r="DJ626" s="98">
        <f t="shared" si="320"/>
        <v>0</v>
      </c>
      <c r="DK626" s="93" t="e">
        <f>VLOOKUP(H626,'PORT PRODUCTIVITY 1'!$A$25:$G$81,2,FALSE)</f>
        <v>#N/A</v>
      </c>
      <c r="DL626" s="97" t="str">
        <f t="shared" si="329"/>
        <v/>
      </c>
      <c r="DM626" s="97" t="str">
        <f t="shared" si="330"/>
        <v/>
      </c>
      <c r="DN626" s="97" t="str">
        <f t="shared" si="331"/>
        <v/>
      </c>
      <c r="DO626" s="97" t="str">
        <f t="shared" si="332"/>
        <v/>
      </c>
      <c r="DP626" s="94" t="e">
        <f>VLOOKUP(H626,'PORT PRODUCTIVITY 1'!$A$25:$G$83,3,FALSE)</f>
        <v>#N/A</v>
      </c>
      <c r="DQ626" s="276" t="str">
        <f t="shared" si="333"/>
        <v/>
      </c>
      <c r="DR626" s="276" t="str">
        <f t="shared" si="334"/>
        <v/>
      </c>
      <c r="DS626" s="276" t="str">
        <f t="shared" si="335"/>
        <v/>
      </c>
      <c r="DT626" s="276" t="str">
        <f t="shared" si="336"/>
        <v/>
      </c>
      <c r="DU626" s="276" t="str">
        <f t="shared" si="337"/>
        <v/>
      </c>
      <c r="DV626" s="276" t="str">
        <f t="shared" si="338"/>
        <v/>
      </c>
      <c r="DW626" s="277" t="str">
        <f t="shared" si="322"/>
        <v/>
      </c>
      <c r="DX626" s="278" t="str">
        <f t="shared" si="323"/>
        <v>0</v>
      </c>
      <c r="DY626" s="279" t="str">
        <f t="shared" si="324"/>
        <v>0</v>
      </c>
      <c r="DZ626" s="280" t="str">
        <f t="shared" si="325"/>
        <v/>
      </c>
      <c r="EA626" s="335">
        <f t="shared" si="348"/>
        <v>0</v>
      </c>
      <c r="EB626" s="335">
        <f t="shared" si="349"/>
        <v>0</v>
      </c>
      <c r="EC626" s="335">
        <f t="shared" si="350"/>
        <v>0</v>
      </c>
    </row>
    <row r="627" spans="2:133" ht="27.75" customHeight="1" thickBot="1">
      <c r="B627" s="39"/>
      <c r="C627" s="146"/>
      <c r="D627" s="57"/>
      <c r="E627" s="43"/>
      <c r="F627" s="75"/>
      <c r="G627" s="147"/>
      <c r="H627" s="44"/>
      <c r="I627" s="283"/>
      <c r="J627" s="283"/>
      <c r="K627" s="37"/>
      <c r="L627" s="37"/>
      <c r="M627" s="37"/>
      <c r="N627" s="37"/>
      <c r="O627" s="22"/>
      <c r="P627" s="22"/>
      <c r="Q627" s="42"/>
      <c r="R627" s="39"/>
      <c r="S627" s="39"/>
      <c r="T627" s="39"/>
      <c r="U627" s="321"/>
      <c r="V627" s="332"/>
      <c r="W627" s="317" t="str">
        <f t="shared" si="339"/>
        <v>0</v>
      </c>
      <c r="X627" s="101"/>
      <c r="Y627" s="40"/>
      <c r="Z627" s="41"/>
      <c r="AA627" s="40"/>
      <c r="AB627" s="40"/>
      <c r="AC627" s="40"/>
      <c r="AD627" s="40" t="str">
        <f t="shared" si="319"/>
        <v/>
      </c>
      <c r="AE627" s="186"/>
      <c r="AF627" s="106" t="str">
        <f t="shared" si="353"/>
        <v>0</v>
      </c>
      <c r="AG627" s="99">
        <f t="shared" si="351"/>
        <v>0</v>
      </c>
      <c r="AH627" s="105" t="str">
        <f t="shared" si="352"/>
        <v>0</v>
      </c>
      <c r="AI627" s="106" t="str">
        <f t="shared" si="340"/>
        <v>0</v>
      </c>
      <c r="AJ627" s="99" t="str">
        <f t="shared" si="341"/>
        <v/>
      </c>
      <c r="AK627" s="1" t="str">
        <f t="shared" si="342"/>
        <v/>
      </c>
      <c r="AL627" s="1" t="str">
        <f t="shared" si="343"/>
        <v/>
      </c>
      <c r="AM627" s="1" t="str">
        <f t="shared" si="344"/>
        <v/>
      </c>
      <c r="AN627" s="164" t="str">
        <f t="shared" si="345"/>
        <v/>
      </c>
      <c r="AO627" s="337">
        <f t="shared" si="346"/>
        <v>0</v>
      </c>
      <c r="AP627" s="260"/>
      <c r="AQ627" s="273">
        <f t="shared" si="347"/>
        <v>0</v>
      </c>
      <c r="DF627" s="104">
        <f t="shared" si="321"/>
        <v>0</v>
      </c>
      <c r="DG627" s="39" t="str">
        <f t="shared" si="327"/>
        <v/>
      </c>
      <c r="DH627" s="39" t="str">
        <f t="shared" si="328"/>
        <v/>
      </c>
      <c r="DJ627" s="98">
        <f t="shared" si="320"/>
        <v>0</v>
      </c>
      <c r="DK627" s="93" t="e">
        <f>VLOOKUP(H627,'PORT PRODUCTIVITY 1'!$A$25:$G$81,2,FALSE)</f>
        <v>#N/A</v>
      </c>
      <c r="DL627" s="97" t="str">
        <f t="shared" si="329"/>
        <v/>
      </c>
      <c r="DM627" s="97" t="str">
        <f t="shared" si="330"/>
        <v/>
      </c>
      <c r="DN627" s="97" t="str">
        <f t="shared" si="331"/>
        <v/>
      </c>
      <c r="DO627" s="97" t="str">
        <f t="shared" si="332"/>
        <v/>
      </c>
      <c r="DP627" s="94" t="e">
        <f>VLOOKUP(H627,'PORT PRODUCTIVITY 1'!$A$25:$G$83,3,FALSE)</f>
        <v>#N/A</v>
      </c>
      <c r="DQ627" s="276" t="str">
        <f t="shared" si="333"/>
        <v/>
      </c>
      <c r="DR627" s="276" t="str">
        <f t="shared" si="334"/>
        <v/>
      </c>
      <c r="DS627" s="276" t="str">
        <f t="shared" si="335"/>
        <v/>
      </c>
      <c r="DT627" s="276" t="str">
        <f t="shared" si="336"/>
        <v/>
      </c>
      <c r="DU627" s="276" t="str">
        <f t="shared" si="337"/>
        <v/>
      </c>
      <c r="DV627" s="276" t="str">
        <f t="shared" si="338"/>
        <v/>
      </c>
      <c r="DW627" s="277" t="str">
        <f t="shared" si="322"/>
        <v/>
      </c>
      <c r="DX627" s="278" t="str">
        <f t="shared" si="323"/>
        <v>0</v>
      </c>
      <c r="DY627" s="279" t="str">
        <f t="shared" si="324"/>
        <v>0</v>
      </c>
      <c r="DZ627" s="280" t="str">
        <f t="shared" si="325"/>
        <v/>
      </c>
      <c r="EA627" s="335">
        <f t="shared" si="348"/>
        <v>0</v>
      </c>
      <c r="EB627" s="335">
        <f t="shared" si="349"/>
        <v>0</v>
      </c>
      <c r="EC627" s="335">
        <f t="shared" si="350"/>
        <v>0</v>
      </c>
    </row>
    <row r="628" spans="2:133" ht="27.75" customHeight="1" thickBot="1">
      <c r="B628" s="39"/>
      <c r="C628" s="146"/>
      <c r="D628" s="57"/>
      <c r="E628" s="43"/>
      <c r="F628" s="79"/>
      <c r="G628" s="147"/>
      <c r="H628" s="44"/>
      <c r="I628" s="283"/>
      <c r="J628" s="283"/>
      <c r="K628" s="37"/>
      <c r="L628" s="37"/>
      <c r="M628" s="37"/>
      <c r="N628" s="37"/>
      <c r="O628" s="22"/>
      <c r="P628" s="22"/>
      <c r="Q628" s="42"/>
      <c r="R628" s="39"/>
      <c r="S628" s="39"/>
      <c r="T628" s="39"/>
      <c r="U628" s="321"/>
      <c r="V628" s="332"/>
      <c r="W628" s="317" t="str">
        <f t="shared" si="339"/>
        <v>0</v>
      </c>
      <c r="X628" s="101"/>
      <c r="Y628" s="40"/>
      <c r="Z628" s="41"/>
      <c r="AA628" s="40"/>
      <c r="AB628" s="40"/>
      <c r="AC628" s="40"/>
      <c r="AD628" s="40" t="str">
        <f t="shared" si="319"/>
        <v/>
      </c>
      <c r="AE628" s="186"/>
      <c r="AF628" s="106" t="str">
        <f t="shared" si="353"/>
        <v>0</v>
      </c>
      <c r="AG628" s="99">
        <f t="shared" si="351"/>
        <v>0</v>
      </c>
      <c r="AH628" s="105" t="str">
        <f t="shared" si="352"/>
        <v>0</v>
      </c>
      <c r="AI628" s="106" t="str">
        <f t="shared" si="340"/>
        <v>0</v>
      </c>
      <c r="AJ628" s="99" t="str">
        <f t="shared" si="341"/>
        <v/>
      </c>
      <c r="AK628" s="1" t="str">
        <f t="shared" si="342"/>
        <v/>
      </c>
      <c r="AL628" s="1" t="str">
        <f t="shared" si="343"/>
        <v/>
      </c>
      <c r="AM628" s="1" t="str">
        <f t="shared" si="344"/>
        <v/>
      </c>
      <c r="AN628" s="164" t="str">
        <f t="shared" si="345"/>
        <v/>
      </c>
      <c r="AO628" s="337">
        <f t="shared" si="346"/>
        <v>0</v>
      </c>
      <c r="AP628" s="260"/>
      <c r="AQ628" s="273">
        <f t="shared" si="347"/>
        <v>0</v>
      </c>
      <c r="DF628" s="104">
        <f t="shared" si="321"/>
        <v>0</v>
      </c>
      <c r="DG628" s="39" t="str">
        <f t="shared" si="327"/>
        <v/>
      </c>
      <c r="DH628" s="39" t="str">
        <f t="shared" si="328"/>
        <v/>
      </c>
      <c r="DJ628" s="98">
        <f t="shared" si="320"/>
        <v>0</v>
      </c>
      <c r="DK628" s="93" t="e">
        <f>VLOOKUP(H628,'PORT PRODUCTIVITY 1'!$A$25:$G$81,2,FALSE)</f>
        <v>#N/A</v>
      </c>
      <c r="DL628" s="97" t="str">
        <f t="shared" si="329"/>
        <v/>
      </c>
      <c r="DM628" s="97" t="str">
        <f t="shared" si="330"/>
        <v/>
      </c>
      <c r="DN628" s="97" t="str">
        <f t="shared" si="331"/>
        <v/>
      </c>
      <c r="DO628" s="97" t="str">
        <f t="shared" si="332"/>
        <v/>
      </c>
      <c r="DP628" s="94" t="e">
        <f>VLOOKUP(H628,'PORT PRODUCTIVITY 1'!$A$25:$G$83,3,FALSE)</f>
        <v>#N/A</v>
      </c>
      <c r="DQ628" s="276" t="str">
        <f t="shared" si="333"/>
        <v/>
      </c>
      <c r="DR628" s="276" t="str">
        <f t="shared" si="334"/>
        <v/>
      </c>
      <c r="DS628" s="276" t="str">
        <f t="shared" si="335"/>
        <v/>
      </c>
      <c r="DT628" s="276" t="str">
        <f t="shared" si="336"/>
        <v/>
      </c>
      <c r="DU628" s="276" t="str">
        <f t="shared" si="337"/>
        <v/>
      </c>
      <c r="DV628" s="276" t="str">
        <f t="shared" si="338"/>
        <v/>
      </c>
      <c r="DW628" s="277" t="str">
        <f t="shared" si="322"/>
        <v/>
      </c>
      <c r="DX628" s="278" t="str">
        <f t="shared" si="323"/>
        <v>0</v>
      </c>
      <c r="DY628" s="279" t="str">
        <f t="shared" si="324"/>
        <v>0</v>
      </c>
      <c r="DZ628" s="280" t="str">
        <f t="shared" si="325"/>
        <v/>
      </c>
      <c r="EA628" s="335">
        <f t="shared" si="348"/>
        <v>0</v>
      </c>
      <c r="EB628" s="335">
        <f t="shared" si="349"/>
        <v>0</v>
      </c>
      <c r="EC628" s="335">
        <f t="shared" si="350"/>
        <v>0</v>
      </c>
    </row>
    <row r="629" spans="2:133" ht="27.75" customHeight="1" thickBot="1">
      <c r="B629" s="39"/>
      <c r="C629" s="146"/>
      <c r="D629" s="57"/>
      <c r="E629" s="43"/>
      <c r="F629" s="75"/>
      <c r="G629" s="147"/>
      <c r="H629" s="44"/>
      <c r="I629" s="283"/>
      <c r="J629" s="283"/>
      <c r="K629" s="37"/>
      <c r="L629" s="37"/>
      <c r="M629" s="37"/>
      <c r="N629" s="37"/>
      <c r="O629" s="22"/>
      <c r="P629" s="22"/>
      <c r="Q629" s="42"/>
      <c r="R629" s="39"/>
      <c r="S629" s="39"/>
      <c r="T629" s="39"/>
      <c r="U629" s="321"/>
      <c r="V629" s="332"/>
      <c r="W629" s="317" t="str">
        <f t="shared" si="339"/>
        <v>0</v>
      </c>
      <c r="X629" s="101"/>
      <c r="Y629" s="40"/>
      <c r="Z629" s="41"/>
      <c r="AA629" s="40"/>
      <c r="AB629" s="40"/>
      <c r="AC629" s="40"/>
      <c r="AD629" s="40" t="str">
        <f t="shared" ref="AD629:AD692" si="354">IF(AE629&gt;0, AE629*2,"")</f>
        <v/>
      </c>
      <c r="AE629" s="186"/>
      <c r="AF629" s="106" t="str">
        <f t="shared" si="353"/>
        <v>0</v>
      </c>
      <c r="AG629" s="99">
        <f t="shared" si="351"/>
        <v>0</v>
      </c>
      <c r="AH629" s="105" t="str">
        <f t="shared" si="352"/>
        <v>0</v>
      </c>
      <c r="AI629" s="106" t="str">
        <f t="shared" si="340"/>
        <v>0</v>
      </c>
      <c r="AJ629" s="99" t="str">
        <f t="shared" si="341"/>
        <v/>
      </c>
      <c r="AK629" s="1" t="str">
        <f t="shared" si="342"/>
        <v/>
      </c>
      <c r="AL629" s="1" t="str">
        <f t="shared" si="343"/>
        <v/>
      </c>
      <c r="AM629" s="1" t="str">
        <f t="shared" si="344"/>
        <v/>
      </c>
      <c r="AN629" s="164" t="str">
        <f t="shared" si="345"/>
        <v/>
      </c>
      <c r="AO629" s="337">
        <f t="shared" si="346"/>
        <v>0</v>
      </c>
      <c r="AP629" s="260"/>
      <c r="AQ629" s="273">
        <f t="shared" si="347"/>
        <v>0</v>
      </c>
      <c r="DF629" s="104">
        <f t="shared" si="321"/>
        <v>0</v>
      </c>
      <c r="DG629" s="39" t="str">
        <f t="shared" si="327"/>
        <v/>
      </c>
      <c r="DH629" s="39" t="str">
        <f t="shared" si="328"/>
        <v/>
      </c>
      <c r="DJ629" s="98">
        <f t="shared" si="320"/>
        <v>0</v>
      </c>
      <c r="DK629" s="93" t="e">
        <f>VLOOKUP(H629,'PORT PRODUCTIVITY 1'!$A$25:$G$81,2,FALSE)</f>
        <v>#N/A</v>
      </c>
      <c r="DL629" s="97" t="str">
        <f t="shared" si="329"/>
        <v/>
      </c>
      <c r="DM629" s="97" t="str">
        <f t="shared" si="330"/>
        <v/>
      </c>
      <c r="DN629" s="97" t="str">
        <f t="shared" si="331"/>
        <v/>
      </c>
      <c r="DO629" s="97" t="str">
        <f t="shared" si="332"/>
        <v/>
      </c>
      <c r="DP629" s="94" t="e">
        <f>VLOOKUP(H629,'PORT PRODUCTIVITY 1'!$A$25:$G$83,3,FALSE)</f>
        <v>#N/A</v>
      </c>
      <c r="DQ629" s="276" t="str">
        <f t="shared" si="333"/>
        <v/>
      </c>
      <c r="DR629" s="276" t="str">
        <f t="shared" si="334"/>
        <v/>
      </c>
      <c r="DS629" s="276" t="str">
        <f t="shared" si="335"/>
        <v/>
      </c>
      <c r="DT629" s="276" t="str">
        <f t="shared" si="336"/>
        <v/>
      </c>
      <c r="DU629" s="276" t="str">
        <f t="shared" si="337"/>
        <v/>
      </c>
      <c r="DV629" s="276" t="str">
        <f t="shared" si="338"/>
        <v/>
      </c>
      <c r="DW629" s="277" t="str">
        <f t="shared" si="322"/>
        <v/>
      </c>
      <c r="DX629" s="278" t="str">
        <f t="shared" si="323"/>
        <v>0</v>
      </c>
      <c r="DY629" s="279" t="str">
        <f t="shared" si="324"/>
        <v>0</v>
      </c>
      <c r="DZ629" s="280" t="str">
        <f t="shared" si="325"/>
        <v/>
      </c>
      <c r="EA629" s="335">
        <f t="shared" si="348"/>
        <v>0</v>
      </c>
      <c r="EB629" s="335">
        <f t="shared" si="349"/>
        <v>0</v>
      </c>
      <c r="EC629" s="335">
        <f t="shared" si="350"/>
        <v>0</v>
      </c>
    </row>
    <row r="630" spans="2:133" ht="27.75" customHeight="1" thickBot="1">
      <c r="B630" s="39"/>
      <c r="C630" s="146"/>
      <c r="D630" s="57"/>
      <c r="E630" s="43"/>
      <c r="F630" s="75"/>
      <c r="G630" s="147"/>
      <c r="H630" s="44"/>
      <c r="I630" s="283"/>
      <c r="J630" s="283"/>
      <c r="K630" s="37"/>
      <c r="L630" s="37"/>
      <c r="M630" s="37"/>
      <c r="N630" s="37"/>
      <c r="O630" s="22"/>
      <c r="P630" s="22"/>
      <c r="Q630" s="42"/>
      <c r="R630" s="39"/>
      <c r="S630" s="39"/>
      <c r="T630" s="39"/>
      <c r="U630" s="321"/>
      <c r="V630" s="332"/>
      <c r="W630" s="317" t="str">
        <f t="shared" si="339"/>
        <v>0</v>
      </c>
      <c r="X630" s="101"/>
      <c r="Y630" s="40"/>
      <c r="Z630" s="41"/>
      <c r="AA630" s="40"/>
      <c r="AB630" s="40"/>
      <c r="AC630" s="40"/>
      <c r="AD630" s="40" t="str">
        <f t="shared" si="354"/>
        <v/>
      </c>
      <c r="AE630" s="186"/>
      <c r="AF630" s="106" t="str">
        <f t="shared" si="353"/>
        <v>0</v>
      </c>
      <c r="AG630" s="99">
        <f t="shared" si="351"/>
        <v>0</v>
      </c>
      <c r="AH630" s="105" t="str">
        <f t="shared" si="352"/>
        <v>0</v>
      </c>
      <c r="AI630" s="106" t="str">
        <f t="shared" si="340"/>
        <v>0</v>
      </c>
      <c r="AJ630" s="99" t="str">
        <f t="shared" si="341"/>
        <v/>
      </c>
      <c r="AK630" s="1" t="str">
        <f t="shared" si="342"/>
        <v/>
      </c>
      <c r="AL630" s="1" t="str">
        <f t="shared" si="343"/>
        <v/>
      </c>
      <c r="AM630" s="1" t="str">
        <f t="shared" si="344"/>
        <v/>
      </c>
      <c r="AN630" s="164" t="str">
        <f t="shared" si="345"/>
        <v/>
      </c>
      <c r="AO630" s="337">
        <f t="shared" si="346"/>
        <v>0</v>
      </c>
      <c r="AP630" s="260"/>
      <c r="AQ630" s="273">
        <f t="shared" si="347"/>
        <v>0</v>
      </c>
      <c r="DF630" s="104">
        <f t="shared" si="321"/>
        <v>0</v>
      </c>
      <c r="DG630" s="39" t="str">
        <f t="shared" si="327"/>
        <v/>
      </c>
      <c r="DH630" s="39" t="str">
        <f t="shared" si="328"/>
        <v/>
      </c>
      <c r="DJ630" s="98">
        <f t="shared" si="320"/>
        <v>0</v>
      </c>
      <c r="DK630" s="93" t="e">
        <f>VLOOKUP(H630,'PORT PRODUCTIVITY 1'!$A$25:$G$81,2,FALSE)</f>
        <v>#N/A</v>
      </c>
      <c r="DL630" s="97" t="str">
        <f t="shared" si="329"/>
        <v/>
      </c>
      <c r="DM630" s="97" t="str">
        <f t="shared" si="330"/>
        <v/>
      </c>
      <c r="DN630" s="97" t="str">
        <f t="shared" si="331"/>
        <v/>
      </c>
      <c r="DO630" s="97" t="str">
        <f t="shared" si="332"/>
        <v/>
      </c>
      <c r="DP630" s="94" t="e">
        <f>VLOOKUP(H630,'PORT PRODUCTIVITY 1'!$A$25:$G$83,3,FALSE)</f>
        <v>#N/A</v>
      </c>
      <c r="DQ630" s="276" t="str">
        <f t="shared" si="333"/>
        <v/>
      </c>
      <c r="DR630" s="276" t="str">
        <f t="shared" si="334"/>
        <v/>
      </c>
      <c r="DS630" s="276" t="str">
        <f t="shared" si="335"/>
        <v/>
      </c>
      <c r="DT630" s="276" t="str">
        <f t="shared" si="336"/>
        <v/>
      </c>
      <c r="DU630" s="276" t="str">
        <f t="shared" si="337"/>
        <v/>
      </c>
      <c r="DV630" s="276" t="str">
        <f t="shared" si="338"/>
        <v/>
      </c>
      <c r="DW630" s="277" t="str">
        <f t="shared" si="322"/>
        <v/>
      </c>
      <c r="DX630" s="278" t="str">
        <f t="shared" si="323"/>
        <v>0</v>
      </c>
      <c r="DY630" s="279" t="str">
        <f t="shared" si="324"/>
        <v>0</v>
      </c>
      <c r="DZ630" s="280" t="str">
        <f t="shared" si="325"/>
        <v/>
      </c>
      <c r="EA630" s="335">
        <f t="shared" si="348"/>
        <v>0</v>
      </c>
      <c r="EB630" s="335">
        <f t="shared" si="349"/>
        <v>0</v>
      </c>
      <c r="EC630" s="335">
        <f t="shared" si="350"/>
        <v>0</v>
      </c>
    </row>
    <row r="631" spans="2:133" ht="27.75" customHeight="1" thickBot="1">
      <c r="B631" s="39"/>
      <c r="C631" s="146"/>
      <c r="D631" s="57"/>
      <c r="E631" s="43"/>
      <c r="F631" s="75"/>
      <c r="G631" s="147"/>
      <c r="H631" s="44"/>
      <c r="I631" s="283"/>
      <c r="J631" s="283"/>
      <c r="K631" s="37"/>
      <c r="L631" s="37"/>
      <c r="M631" s="37"/>
      <c r="N631" s="37"/>
      <c r="O631" s="22"/>
      <c r="P631" s="22"/>
      <c r="Q631" s="42"/>
      <c r="R631" s="39"/>
      <c r="S631" s="39"/>
      <c r="T631" s="39"/>
      <c r="U631" s="321"/>
      <c r="V631" s="332"/>
      <c r="W631" s="317" t="str">
        <f t="shared" si="339"/>
        <v>0</v>
      </c>
      <c r="X631" s="101"/>
      <c r="Y631" s="40"/>
      <c r="Z631" s="41"/>
      <c r="AA631" s="40"/>
      <c r="AB631" s="40"/>
      <c r="AC631" s="40"/>
      <c r="AD631" s="40" t="str">
        <f t="shared" si="354"/>
        <v/>
      </c>
      <c r="AE631" s="186"/>
      <c r="AF631" s="106" t="str">
        <f t="shared" si="353"/>
        <v>0</v>
      </c>
      <c r="AG631" s="99">
        <f t="shared" si="351"/>
        <v>0</v>
      </c>
      <c r="AH631" s="105" t="str">
        <f t="shared" si="352"/>
        <v>0</v>
      </c>
      <c r="AI631" s="106" t="str">
        <f t="shared" si="340"/>
        <v>0</v>
      </c>
      <c r="AJ631" s="99" t="str">
        <f t="shared" si="341"/>
        <v/>
      </c>
      <c r="AK631" s="1" t="str">
        <f t="shared" si="342"/>
        <v/>
      </c>
      <c r="AL631" s="1" t="str">
        <f t="shared" si="343"/>
        <v/>
      </c>
      <c r="AM631" s="1" t="str">
        <f t="shared" si="344"/>
        <v/>
      </c>
      <c r="AN631" s="164" t="str">
        <f t="shared" si="345"/>
        <v/>
      </c>
      <c r="AO631" s="337">
        <f t="shared" si="346"/>
        <v>0</v>
      </c>
      <c r="AP631" s="261"/>
      <c r="AQ631" s="273">
        <f t="shared" si="347"/>
        <v>0</v>
      </c>
      <c r="DF631" s="104">
        <f t="shared" si="321"/>
        <v>0</v>
      </c>
      <c r="DG631" s="39" t="str">
        <f t="shared" si="327"/>
        <v/>
      </c>
      <c r="DH631" s="39" t="str">
        <f t="shared" si="328"/>
        <v/>
      </c>
      <c r="DJ631" s="98">
        <f t="shared" si="320"/>
        <v>0</v>
      </c>
      <c r="DK631" s="93" t="e">
        <f>VLOOKUP(H631,'PORT PRODUCTIVITY 1'!$A$25:$G$81,2,FALSE)</f>
        <v>#N/A</v>
      </c>
      <c r="DL631" s="97" t="str">
        <f t="shared" si="329"/>
        <v/>
      </c>
      <c r="DM631" s="97" t="str">
        <f t="shared" si="330"/>
        <v/>
      </c>
      <c r="DN631" s="97" t="str">
        <f t="shared" si="331"/>
        <v/>
      </c>
      <c r="DO631" s="97" t="str">
        <f t="shared" si="332"/>
        <v/>
      </c>
      <c r="DP631" s="94" t="e">
        <f>VLOOKUP(H631,'PORT PRODUCTIVITY 1'!$A$25:$G$83,3,FALSE)</f>
        <v>#N/A</v>
      </c>
      <c r="DQ631" s="276" t="str">
        <f t="shared" si="333"/>
        <v/>
      </c>
      <c r="DR631" s="276" t="str">
        <f t="shared" si="334"/>
        <v/>
      </c>
      <c r="DS631" s="276" t="str">
        <f t="shared" si="335"/>
        <v/>
      </c>
      <c r="DT631" s="276" t="str">
        <f t="shared" si="336"/>
        <v/>
      </c>
      <c r="DU631" s="276" t="str">
        <f t="shared" si="337"/>
        <v/>
      </c>
      <c r="DV631" s="276" t="str">
        <f t="shared" si="338"/>
        <v/>
      </c>
      <c r="DW631" s="277" t="str">
        <f t="shared" si="322"/>
        <v/>
      </c>
      <c r="DX631" s="278" t="str">
        <f t="shared" si="323"/>
        <v>0</v>
      </c>
      <c r="DY631" s="279" t="str">
        <f t="shared" si="324"/>
        <v>0</v>
      </c>
      <c r="DZ631" s="280" t="str">
        <f t="shared" si="325"/>
        <v/>
      </c>
      <c r="EA631" s="335">
        <f t="shared" si="348"/>
        <v>0</v>
      </c>
      <c r="EB631" s="335">
        <f t="shared" si="349"/>
        <v>0</v>
      </c>
      <c r="EC631" s="335">
        <f t="shared" si="350"/>
        <v>0</v>
      </c>
    </row>
    <row r="632" spans="2:133" ht="27.75" customHeight="1" thickBot="1">
      <c r="B632" s="39"/>
      <c r="C632" s="146"/>
      <c r="D632" s="57"/>
      <c r="E632" s="43"/>
      <c r="F632" s="74"/>
      <c r="G632" s="147"/>
      <c r="H632" s="44"/>
      <c r="I632" s="283"/>
      <c r="J632" s="283"/>
      <c r="K632" s="37"/>
      <c r="L632" s="37"/>
      <c r="M632" s="37"/>
      <c r="N632" s="37"/>
      <c r="O632" s="22"/>
      <c r="P632" s="22"/>
      <c r="Q632" s="42"/>
      <c r="R632" s="39"/>
      <c r="S632" s="39"/>
      <c r="T632" s="39"/>
      <c r="U632" s="321"/>
      <c r="V632" s="330"/>
      <c r="W632" s="317" t="str">
        <f t="shared" si="339"/>
        <v>0</v>
      </c>
      <c r="X632" s="101"/>
      <c r="Y632" s="40"/>
      <c r="Z632" s="41"/>
      <c r="AA632" s="40"/>
      <c r="AB632" s="40"/>
      <c r="AC632" s="40"/>
      <c r="AD632" s="40" t="str">
        <f t="shared" si="354"/>
        <v/>
      </c>
      <c r="AE632" s="186"/>
      <c r="AF632" s="106" t="str">
        <f t="shared" si="353"/>
        <v>0</v>
      </c>
      <c r="AG632" s="99">
        <f t="shared" si="351"/>
        <v>0</v>
      </c>
      <c r="AH632" s="105" t="str">
        <f t="shared" si="352"/>
        <v>0</v>
      </c>
      <c r="AI632" s="106" t="str">
        <f t="shared" si="340"/>
        <v>0</v>
      </c>
      <c r="AJ632" s="99" t="str">
        <f t="shared" si="341"/>
        <v/>
      </c>
      <c r="AK632" s="1" t="str">
        <f t="shared" si="342"/>
        <v/>
      </c>
      <c r="AL632" s="1" t="str">
        <f t="shared" si="343"/>
        <v/>
      </c>
      <c r="AM632" s="1" t="str">
        <f t="shared" si="344"/>
        <v/>
      </c>
      <c r="AN632" s="164" t="str">
        <f t="shared" si="345"/>
        <v/>
      </c>
      <c r="AO632" s="337">
        <f t="shared" si="346"/>
        <v>0</v>
      </c>
      <c r="AP632" s="261"/>
      <c r="AQ632" s="273">
        <f t="shared" si="347"/>
        <v>0</v>
      </c>
      <c r="DF632" s="104">
        <f t="shared" si="321"/>
        <v>0</v>
      </c>
      <c r="DG632" s="39" t="str">
        <f t="shared" si="327"/>
        <v/>
      </c>
      <c r="DH632" s="39" t="str">
        <f t="shared" si="328"/>
        <v/>
      </c>
      <c r="DJ632" s="98">
        <f t="shared" si="320"/>
        <v>0</v>
      </c>
      <c r="DK632" s="93" t="e">
        <f>VLOOKUP(H632,'PORT PRODUCTIVITY 1'!$A$25:$G$81,2,FALSE)</f>
        <v>#N/A</v>
      </c>
      <c r="DL632" s="97" t="str">
        <f t="shared" si="329"/>
        <v/>
      </c>
      <c r="DM632" s="97" t="str">
        <f t="shared" si="330"/>
        <v/>
      </c>
      <c r="DN632" s="97" t="str">
        <f t="shared" si="331"/>
        <v/>
      </c>
      <c r="DO632" s="97" t="str">
        <f t="shared" si="332"/>
        <v/>
      </c>
      <c r="DP632" s="94" t="e">
        <f>VLOOKUP(H632,'PORT PRODUCTIVITY 1'!$A$25:$G$83,3,FALSE)</f>
        <v>#N/A</v>
      </c>
      <c r="DQ632" s="276" t="str">
        <f t="shared" si="333"/>
        <v/>
      </c>
      <c r="DR632" s="276" t="str">
        <f t="shared" si="334"/>
        <v/>
      </c>
      <c r="DS632" s="276" t="str">
        <f t="shared" si="335"/>
        <v/>
      </c>
      <c r="DT632" s="276" t="str">
        <f t="shared" si="336"/>
        <v/>
      </c>
      <c r="DU632" s="276" t="str">
        <f t="shared" si="337"/>
        <v/>
      </c>
      <c r="DV632" s="276" t="str">
        <f t="shared" si="338"/>
        <v/>
      </c>
      <c r="DW632" s="277" t="str">
        <f t="shared" si="322"/>
        <v/>
      </c>
      <c r="DX632" s="278" t="str">
        <f t="shared" si="323"/>
        <v>0</v>
      </c>
      <c r="DY632" s="279" t="str">
        <f t="shared" si="324"/>
        <v>0</v>
      </c>
      <c r="DZ632" s="280" t="str">
        <f t="shared" si="325"/>
        <v/>
      </c>
      <c r="EA632" s="335">
        <f t="shared" si="348"/>
        <v>0</v>
      </c>
      <c r="EB632" s="335">
        <f t="shared" si="349"/>
        <v>0</v>
      </c>
      <c r="EC632" s="335">
        <f t="shared" si="350"/>
        <v>0</v>
      </c>
    </row>
    <row r="633" spans="2:133" ht="27.75" customHeight="1" thickBot="1">
      <c r="B633" s="39"/>
      <c r="C633" s="146"/>
      <c r="D633" s="57"/>
      <c r="E633" s="43"/>
      <c r="F633" s="74"/>
      <c r="G633" s="147"/>
      <c r="H633" s="44"/>
      <c r="I633" s="283"/>
      <c r="J633" s="283"/>
      <c r="K633" s="37"/>
      <c r="L633" s="37"/>
      <c r="M633" s="37"/>
      <c r="N633" s="37"/>
      <c r="O633" s="22"/>
      <c r="P633" s="22"/>
      <c r="Q633" s="42"/>
      <c r="R633" s="39"/>
      <c r="S633" s="39"/>
      <c r="T633" s="39"/>
      <c r="U633" s="321"/>
      <c r="V633" s="330"/>
      <c r="W633" s="317" t="str">
        <f t="shared" si="339"/>
        <v>0</v>
      </c>
      <c r="X633" s="101"/>
      <c r="Y633" s="40"/>
      <c r="Z633" s="41"/>
      <c r="AA633" s="40"/>
      <c r="AB633" s="40"/>
      <c r="AC633" s="40"/>
      <c r="AD633" s="40" t="str">
        <f t="shared" si="354"/>
        <v/>
      </c>
      <c r="AE633" s="186"/>
      <c r="AF633" s="106" t="str">
        <f t="shared" si="353"/>
        <v>0</v>
      </c>
      <c r="AG633" s="99">
        <f t="shared" si="351"/>
        <v>0</v>
      </c>
      <c r="AH633" s="105" t="str">
        <f t="shared" si="352"/>
        <v>0</v>
      </c>
      <c r="AI633" s="106" t="str">
        <f t="shared" si="340"/>
        <v>0</v>
      </c>
      <c r="AJ633" s="99" t="str">
        <f t="shared" si="341"/>
        <v/>
      </c>
      <c r="AK633" s="1" t="str">
        <f t="shared" si="342"/>
        <v/>
      </c>
      <c r="AL633" s="1" t="str">
        <f t="shared" si="343"/>
        <v/>
      </c>
      <c r="AM633" s="1" t="str">
        <f t="shared" si="344"/>
        <v/>
      </c>
      <c r="AN633" s="164" t="str">
        <f t="shared" si="345"/>
        <v/>
      </c>
      <c r="AO633" s="337">
        <f t="shared" si="346"/>
        <v>0</v>
      </c>
      <c r="AP633" s="261"/>
      <c r="AQ633" s="273">
        <f t="shared" si="347"/>
        <v>0</v>
      </c>
      <c r="DF633" s="104">
        <f t="shared" si="321"/>
        <v>0</v>
      </c>
      <c r="DG633" s="39" t="str">
        <f t="shared" si="327"/>
        <v/>
      </c>
      <c r="DH633" s="39" t="str">
        <f t="shared" si="328"/>
        <v/>
      </c>
      <c r="DJ633" s="98">
        <f t="shared" si="320"/>
        <v>0</v>
      </c>
      <c r="DK633" s="93" t="e">
        <f>VLOOKUP(H633,'PORT PRODUCTIVITY 1'!$A$25:$G$81,2,FALSE)</f>
        <v>#N/A</v>
      </c>
      <c r="DL633" s="97" t="str">
        <f t="shared" si="329"/>
        <v/>
      </c>
      <c r="DM633" s="97" t="str">
        <f t="shared" si="330"/>
        <v/>
      </c>
      <c r="DN633" s="97" t="str">
        <f t="shared" si="331"/>
        <v/>
      </c>
      <c r="DO633" s="97" t="str">
        <f t="shared" si="332"/>
        <v/>
      </c>
      <c r="DP633" s="94" t="e">
        <f>VLOOKUP(H633,'PORT PRODUCTIVITY 1'!$A$25:$G$83,3,FALSE)</f>
        <v>#N/A</v>
      </c>
      <c r="DQ633" s="276" t="str">
        <f t="shared" si="333"/>
        <v/>
      </c>
      <c r="DR633" s="276" t="str">
        <f t="shared" si="334"/>
        <v/>
      </c>
      <c r="DS633" s="276" t="str">
        <f t="shared" si="335"/>
        <v/>
      </c>
      <c r="DT633" s="276" t="str">
        <f t="shared" si="336"/>
        <v/>
      </c>
      <c r="DU633" s="276" t="str">
        <f t="shared" si="337"/>
        <v/>
      </c>
      <c r="DV633" s="276" t="str">
        <f t="shared" si="338"/>
        <v/>
      </c>
      <c r="DW633" s="277" t="str">
        <f t="shared" si="322"/>
        <v/>
      </c>
      <c r="DX633" s="278" t="str">
        <f t="shared" si="323"/>
        <v>0</v>
      </c>
      <c r="DY633" s="279" t="str">
        <f t="shared" si="324"/>
        <v>0</v>
      </c>
      <c r="DZ633" s="280" t="str">
        <f t="shared" si="325"/>
        <v/>
      </c>
      <c r="EA633" s="335">
        <f t="shared" si="348"/>
        <v>0</v>
      </c>
      <c r="EB633" s="335">
        <f t="shared" si="349"/>
        <v>0</v>
      </c>
      <c r="EC633" s="335">
        <f t="shared" si="350"/>
        <v>0</v>
      </c>
    </row>
    <row r="634" spans="2:133" ht="27.75" customHeight="1" thickBot="1">
      <c r="B634" s="39"/>
      <c r="C634" s="146"/>
      <c r="D634" s="57"/>
      <c r="E634" s="43"/>
      <c r="F634" s="74"/>
      <c r="G634" s="147"/>
      <c r="H634" s="44"/>
      <c r="I634" s="283"/>
      <c r="J634" s="283"/>
      <c r="K634" s="37"/>
      <c r="L634" s="37"/>
      <c r="M634" s="37"/>
      <c r="N634" s="37"/>
      <c r="O634" s="22"/>
      <c r="P634" s="22"/>
      <c r="Q634" s="42"/>
      <c r="R634" s="39"/>
      <c r="S634" s="39"/>
      <c r="T634" s="39"/>
      <c r="U634" s="321"/>
      <c r="V634" s="330"/>
      <c r="W634" s="317" t="str">
        <f t="shared" si="339"/>
        <v>0</v>
      </c>
      <c r="X634" s="101"/>
      <c r="Y634" s="40"/>
      <c r="Z634" s="41"/>
      <c r="AA634" s="40"/>
      <c r="AB634" s="40"/>
      <c r="AC634" s="40"/>
      <c r="AD634" s="40" t="str">
        <f t="shared" si="354"/>
        <v/>
      </c>
      <c r="AE634" s="186"/>
      <c r="AF634" s="106" t="str">
        <f t="shared" si="353"/>
        <v>0</v>
      </c>
      <c r="AG634" s="99">
        <f t="shared" si="351"/>
        <v>0</v>
      </c>
      <c r="AH634" s="105" t="str">
        <f t="shared" si="352"/>
        <v>0</v>
      </c>
      <c r="AI634" s="106" t="str">
        <f t="shared" si="340"/>
        <v>0</v>
      </c>
      <c r="AJ634" s="99" t="str">
        <f t="shared" si="341"/>
        <v/>
      </c>
      <c r="AK634" s="1" t="str">
        <f t="shared" si="342"/>
        <v/>
      </c>
      <c r="AL634" s="1" t="str">
        <f t="shared" si="343"/>
        <v/>
      </c>
      <c r="AM634" s="1" t="str">
        <f t="shared" si="344"/>
        <v/>
      </c>
      <c r="AN634" s="164" t="str">
        <f t="shared" si="345"/>
        <v/>
      </c>
      <c r="AO634" s="337">
        <f t="shared" si="346"/>
        <v>0</v>
      </c>
      <c r="AP634" s="261"/>
      <c r="AQ634" s="273">
        <f t="shared" si="347"/>
        <v>0</v>
      </c>
      <c r="DF634" s="104">
        <f t="shared" si="321"/>
        <v>0</v>
      </c>
      <c r="DG634" s="39" t="str">
        <f t="shared" si="327"/>
        <v/>
      </c>
      <c r="DH634" s="39" t="str">
        <f t="shared" si="328"/>
        <v/>
      </c>
      <c r="DJ634" s="98">
        <f t="shared" si="320"/>
        <v>0</v>
      </c>
      <c r="DK634" s="93" t="e">
        <f>VLOOKUP(H634,'PORT PRODUCTIVITY 1'!$A$25:$G$81,2,FALSE)</f>
        <v>#N/A</v>
      </c>
      <c r="DL634" s="97" t="str">
        <f t="shared" si="329"/>
        <v/>
      </c>
      <c r="DM634" s="97" t="str">
        <f t="shared" si="330"/>
        <v/>
      </c>
      <c r="DN634" s="97" t="str">
        <f t="shared" si="331"/>
        <v/>
      </c>
      <c r="DO634" s="97" t="str">
        <f t="shared" si="332"/>
        <v/>
      </c>
      <c r="DP634" s="94" t="e">
        <f>VLOOKUP(H634,'PORT PRODUCTIVITY 1'!$A$25:$G$83,3,FALSE)</f>
        <v>#N/A</v>
      </c>
      <c r="DQ634" s="276" t="str">
        <f t="shared" si="333"/>
        <v/>
      </c>
      <c r="DR634" s="276" t="str">
        <f t="shared" si="334"/>
        <v/>
      </c>
      <c r="DS634" s="276" t="str">
        <f t="shared" si="335"/>
        <v/>
      </c>
      <c r="DT634" s="276" t="str">
        <f t="shared" si="336"/>
        <v/>
      </c>
      <c r="DU634" s="276" t="str">
        <f t="shared" si="337"/>
        <v/>
      </c>
      <c r="DV634" s="276" t="str">
        <f t="shared" si="338"/>
        <v/>
      </c>
      <c r="DW634" s="277" t="str">
        <f t="shared" si="322"/>
        <v/>
      </c>
      <c r="DX634" s="278" t="str">
        <f t="shared" si="323"/>
        <v>0</v>
      </c>
      <c r="DY634" s="279" t="str">
        <f t="shared" si="324"/>
        <v>0</v>
      </c>
      <c r="DZ634" s="280" t="str">
        <f t="shared" si="325"/>
        <v/>
      </c>
      <c r="EA634" s="335">
        <f t="shared" si="348"/>
        <v>0</v>
      </c>
      <c r="EB634" s="335">
        <f t="shared" si="349"/>
        <v>0</v>
      </c>
      <c r="EC634" s="335">
        <f t="shared" si="350"/>
        <v>0</v>
      </c>
    </row>
    <row r="635" spans="2:133" ht="27.75" customHeight="1" thickBot="1">
      <c r="B635" s="39"/>
      <c r="C635" s="146"/>
      <c r="D635" s="57"/>
      <c r="E635" s="43"/>
      <c r="F635" s="74"/>
      <c r="G635" s="147"/>
      <c r="H635" s="44"/>
      <c r="I635" s="283"/>
      <c r="J635" s="283"/>
      <c r="K635" s="37"/>
      <c r="L635" s="37"/>
      <c r="M635" s="37"/>
      <c r="N635" s="37"/>
      <c r="O635" s="22"/>
      <c r="P635" s="22"/>
      <c r="Q635" s="42"/>
      <c r="R635" s="39"/>
      <c r="S635" s="39"/>
      <c r="T635" s="39"/>
      <c r="U635" s="321"/>
      <c r="V635" s="330"/>
      <c r="W635" s="317" t="str">
        <f t="shared" si="339"/>
        <v>0</v>
      </c>
      <c r="X635" s="101"/>
      <c r="Y635" s="40"/>
      <c r="Z635" s="41"/>
      <c r="AA635" s="40"/>
      <c r="AB635" s="40"/>
      <c r="AC635" s="40"/>
      <c r="AD635" s="40" t="str">
        <f t="shared" si="354"/>
        <v/>
      </c>
      <c r="AE635" s="186"/>
      <c r="AF635" s="106" t="str">
        <f t="shared" si="353"/>
        <v>0</v>
      </c>
      <c r="AG635" s="99">
        <f t="shared" si="351"/>
        <v>0</v>
      </c>
      <c r="AH635" s="105" t="str">
        <f t="shared" si="352"/>
        <v>0</v>
      </c>
      <c r="AI635" s="106" t="str">
        <f t="shared" si="340"/>
        <v>0</v>
      </c>
      <c r="AJ635" s="99" t="str">
        <f t="shared" si="341"/>
        <v/>
      </c>
      <c r="AK635" s="1" t="str">
        <f t="shared" si="342"/>
        <v/>
      </c>
      <c r="AL635" s="1" t="str">
        <f t="shared" si="343"/>
        <v/>
      </c>
      <c r="AM635" s="1" t="str">
        <f t="shared" si="344"/>
        <v/>
      </c>
      <c r="AN635" s="164" t="str">
        <f t="shared" si="345"/>
        <v/>
      </c>
      <c r="AO635" s="337">
        <f t="shared" si="346"/>
        <v>0</v>
      </c>
      <c r="AP635" s="261"/>
      <c r="AQ635" s="273">
        <f t="shared" si="347"/>
        <v>0</v>
      </c>
      <c r="DF635" s="104">
        <f t="shared" si="321"/>
        <v>0</v>
      </c>
      <c r="DG635" s="39" t="str">
        <f t="shared" si="327"/>
        <v/>
      </c>
      <c r="DH635" s="39" t="str">
        <f t="shared" si="328"/>
        <v/>
      </c>
      <c r="DJ635" s="98">
        <f t="shared" si="320"/>
        <v>0</v>
      </c>
      <c r="DK635" s="93" t="e">
        <f>VLOOKUP(H635,'PORT PRODUCTIVITY 1'!$A$25:$G$81,2,FALSE)</f>
        <v>#N/A</v>
      </c>
      <c r="DL635" s="97" t="str">
        <f t="shared" si="329"/>
        <v/>
      </c>
      <c r="DM635" s="97" t="str">
        <f t="shared" si="330"/>
        <v/>
      </c>
      <c r="DN635" s="97" t="str">
        <f t="shared" si="331"/>
        <v/>
      </c>
      <c r="DO635" s="97" t="str">
        <f t="shared" si="332"/>
        <v/>
      </c>
      <c r="DP635" s="94" t="e">
        <f>VLOOKUP(H635,'PORT PRODUCTIVITY 1'!$A$25:$G$83,3,FALSE)</f>
        <v>#N/A</v>
      </c>
      <c r="DQ635" s="276" t="str">
        <f t="shared" si="333"/>
        <v/>
      </c>
      <c r="DR635" s="276" t="str">
        <f t="shared" si="334"/>
        <v/>
      </c>
      <c r="DS635" s="276" t="str">
        <f t="shared" si="335"/>
        <v/>
      </c>
      <c r="DT635" s="276" t="str">
        <f t="shared" si="336"/>
        <v/>
      </c>
      <c r="DU635" s="276" t="str">
        <f t="shared" si="337"/>
        <v/>
      </c>
      <c r="DV635" s="276" t="str">
        <f t="shared" si="338"/>
        <v/>
      </c>
      <c r="DW635" s="277" t="str">
        <f t="shared" si="322"/>
        <v/>
      </c>
      <c r="DX635" s="278" t="str">
        <f t="shared" si="323"/>
        <v>0</v>
      </c>
      <c r="DY635" s="279" t="str">
        <f t="shared" si="324"/>
        <v>0</v>
      </c>
      <c r="DZ635" s="280" t="str">
        <f t="shared" si="325"/>
        <v/>
      </c>
      <c r="EA635" s="335">
        <f t="shared" si="348"/>
        <v>0</v>
      </c>
      <c r="EB635" s="335">
        <f t="shared" si="349"/>
        <v>0</v>
      </c>
      <c r="EC635" s="335">
        <f t="shared" si="350"/>
        <v>0</v>
      </c>
    </row>
    <row r="636" spans="2:133" ht="27.75" customHeight="1" thickBot="1">
      <c r="B636" s="39"/>
      <c r="C636" s="146"/>
      <c r="D636" s="57"/>
      <c r="E636" s="43"/>
      <c r="F636" s="74"/>
      <c r="G636" s="147"/>
      <c r="H636" s="44"/>
      <c r="I636" s="283"/>
      <c r="J636" s="283"/>
      <c r="K636" s="37"/>
      <c r="L636" s="37"/>
      <c r="M636" s="37"/>
      <c r="N636" s="37"/>
      <c r="O636" s="22"/>
      <c r="P636" s="22"/>
      <c r="Q636" s="42"/>
      <c r="R636" s="39"/>
      <c r="S636" s="39"/>
      <c r="T636" s="39"/>
      <c r="U636" s="321"/>
      <c r="V636" s="330"/>
      <c r="W636" s="317" t="str">
        <f t="shared" si="339"/>
        <v>0</v>
      </c>
      <c r="X636" s="101"/>
      <c r="Y636" s="40"/>
      <c r="Z636" s="41"/>
      <c r="AA636" s="40"/>
      <c r="AB636" s="40"/>
      <c r="AC636" s="40"/>
      <c r="AD636" s="40" t="str">
        <f t="shared" si="354"/>
        <v/>
      </c>
      <c r="AE636" s="186"/>
      <c r="AF636" s="106" t="str">
        <f t="shared" si="353"/>
        <v>0</v>
      </c>
      <c r="AG636" s="99">
        <f t="shared" si="351"/>
        <v>0</v>
      </c>
      <c r="AH636" s="105" t="str">
        <f t="shared" si="352"/>
        <v>0</v>
      </c>
      <c r="AI636" s="106" t="str">
        <f t="shared" si="340"/>
        <v>0</v>
      </c>
      <c r="AJ636" s="99" t="str">
        <f t="shared" si="341"/>
        <v/>
      </c>
      <c r="AK636" s="1" t="str">
        <f t="shared" si="342"/>
        <v/>
      </c>
      <c r="AL636" s="1" t="str">
        <f t="shared" si="343"/>
        <v/>
      </c>
      <c r="AM636" s="1" t="str">
        <f t="shared" si="344"/>
        <v/>
      </c>
      <c r="AN636" s="164" t="str">
        <f t="shared" si="345"/>
        <v/>
      </c>
      <c r="AO636" s="337">
        <f t="shared" si="346"/>
        <v>0</v>
      </c>
      <c r="AP636" s="261"/>
      <c r="AQ636" s="273">
        <f t="shared" si="347"/>
        <v>0</v>
      </c>
      <c r="DF636" s="104">
        <f t="shared" si="321"/>
        <v>0</v>
      </c>
      <c r="DG636" s="39" t="str">
        <f t="shared" si="327"/>
        <v/>
      </c>
      <c r="DH636" s="39" t="str">
        <f t="shared" si="328"/>
        <v/>
      </c>
      <c r="DJ636" s="98">
        <f t="shared" si="320"/>
        <v>0</v>
      </c>
      <c r="DK636" s="93" t="e">
        <f>VLOOKUP(H636,'PORT PRODUCTIVITY 1'!$A$25:$G$81,2,FALSE)</f>
        <v>#N/A</v>
      </c>
      <c r="DL636" s="97" t="str">
        <f t="shared" si="329"/>
        <v/>
      </c>
      <c r="DM636" s="97" t="str">
        <f t="shared" si="330"/>
        <v/>
      </c>
      <c r="DN636" s="97" t="str">
        <f t="shared" si="331"/>
        <v/>
      </c>
      <c r="DO636" s="97" t="str">
        <f t="shared" si="332"/>
        <v/>
      </c>
      <c r="DP636" s="94" t="e">
        <f>VLOOKUP(H636,'PORT PRODUCTIVITY 1'!$A$25:$G$83,3,FALSE)</f>
        <v>#N/A</v>
      </c>
      <c r="DQ636" s="276" t="str">
        <f t="shared" si="333"/>
        <v/>
      </c>
      <c r="DR636" s="276" t="str">
        <f t="shared" si="334"/>
        <v/>
      </c>
      <c r="DS636" s="276" t="str">
        <f t="shared" si="335"/>
        <v/>
      </c>
      <c r="DT636" s="276" t="str">
        <f t="shared" si="336"/>
        <v/>
      </c>
      <c r="DU636" s="276" t="str">
        <f t="shared" si="337"/>
        <v/>
      </c>
      <c r="DV636" s="276" t="str">
        <f t="shared" si="338"/>
        <v/>
      </c>
      <c r="DW636" s="277" t="str">
        <f t="shared" si="322"/>
        <v/>
      </c>
      <c r="DX636" s="278" t="str">
        <f t="shared" si="323"/>
        <v>0</v>
      </c>
      <c r="DY636" s="279" t="str">
        <f t="shared" si="324"/>
        <v>0</v>
      </c>
      <c r="DZ636" s="280" t="str">
        <f t="shared" si="325"/>
        <v/>
      </c>
      <c r="EA636" s="335">
        <f t="shared" si="348"/>
        <v>0</v>
      </c>
      <c r="EB636" s="335">
        <f t="shared" si="349"/>
        <v>0</v>
      </c>
      <c r="EC636" s="335">
        <f t="shared" si="350"/>
        <v>0</v>
      </c>
    </row>
    <row r="637" spans="2:133" ht="27.75" customHeight="1" thickBot="1">
      <c r="B637" s="39"/>
      <c r="C637" s="146"/>
      <c r="D637" s="57"/>
      <c r="E637" s="43"/>
      <c r="F637" s="74"/>
      <c r="G637" s="147"/>
      <c r="H637" s="44"/>
      <c r="I637" s="283"/>
      <c r="J637" s="283"/>
      <c r="K637" s="37"/>
      <c r="L637" s="37"/>
      <c r="M637" s="37"/>
      <c r="N637" s="37"/>
      <c r="O637" s="22"/>
      <c r="P637" s="22"/>
      <c r="Q637" s="42"/>
      <c r="R637" s="39"/>
      <c r="S637" s="39"/>
      <c r="T637" s="39"/>
      <c r="U637" s="321"/>
      <c r="V637" s="330"/>
      <c r="W637" s="317" t="str">
        <f t="shared" si="339"/>
        <v>0</v>
      </c>
      <c r="X637" s="101"/>
      <c r="Y637" s="40"/>
      <c r="Z637" s="41"/>
      <c r="AA637" s="40"/>
      <c r="AB637" s="40"/>
      <c r="AC637" s="40"/>
      <c r="AD637" s="40" t="str">
        <f t="shared" si="354"/>
        <v/>
      </c>
      <c r="AE637" s="186"/>
      <c r="AF637" s="106" t="str">
        <f t="shared" si="353"/>
        <v>0</v>
      </c>
      <c r="AG637" s="99">
        <f t="shared" si="351"/>
        <v>0</v>
      </c>
      <c r="AH637" s="105" t="str">
        <f t="shared" si="352"/>
        <v>0</v>
      </c>
      <c r="AI637" s="106" t="str">
        <f t="shared" si="340"/>
        <v>0</v>
      </c>
      <c r="AJ637" s="99" t="str">
        <f t="shared" si="341"/>
        <v/>
      </c>
      <c r="AK637" s="1" t="str">
        <f t="shared" si="342"/>
        <v/>
      </c>
      <c r="AL637" s="1" t="str">
        <f t="shared" si="343"/>
        <v/>
      </c>
      <c r="AM637" s="1" t="str">
        <f t="shared" si="344"/>
        <v/>
      </c>
      <c r="AN637" s="164" t="str">
        <f t="shared" si="345"/>
        <v/>
      </c>
      <c r="AO637" s="337">
        <f t="shared" si="346"/>
        <v>0</v>
      </c>
      <c r="AP637" s="259"/>
      <c r="AQ637" s="273">
        <f t="shared" si="347"/>
        <v>0</v>
      </c>
      <c r="DF637" s="104">
        <f t="shared" si="321"/>
        <v>0</v>
      </c>
      <c r="DG637" s="39" t="str">
        <f t="shared" ref="DG637:DG700" si="355">IF(SUM(S637:V637)&lt;1,"",1)</f>
        <v/>
      </c>
      <c r="DH637" s="39" t="str">
        <f t="shared" ref="DH637:DH700" si="356">IF(SUM(X637:AC637)&lt;1,"",1)</f>
        <v/>
      </c>
      <c r="DJ637" s="98">
        <f t="shared" ref="DJ637:DJ700" si="357">AG637</f>
        <v>0</v>
      </c>
      <c r="DK637" s="93" t="e">
        <f>VLOOKUP(H637,'PORT PRODUCTIVITY 1'!$A$25:$G$81,2,FALSE)</f>
        <v>#N/A</v>
      </c>
      <c r="DL637" s="97" t="str">
        <f t="shared" si="329"/>
        <v/>
      </c>
      <c r="DM637" s="97" t="str">
        <f t="shared" si="330"/>
        <v/>
      </c>
      <c r="DN637" s="97" t="str">
        <f t="shared" si="331"/>
        <v/>
      </c>
      <c r="DO637" s="97" t="str">
        <f t="shared" si="332"/>
        <v/>
      </c>
      <c r="DP637" s="94" t="e">
        <f>VLOOKUP(H637,'PORT PRODUCTIVITY 1'!$A$25:$G$83,3,FALSE)</f>
        <v>#N/A</v>
      </c>
      <c r="DQ637" s="276" t="str">
        <f t="shared" si="333"/>
        <v/>
      </c>
      <c r="DR637" s="276" t="str">
        <f t="shared" si="334"/>
        <v/>
      </c>
      <c r="DS637" s="276" t="str">
        <f t="shared" si="335"/>
        <v/>
      </c>
      <c r="DT637" s="276" t="str">
        <f t="shared" si="336"/>
        <v/>
      </c>
      <c r="DU637" s="276" t="str">
        <f t="shared" si="337"/>
        <v/>
      </c>
      <c r="DV637" s="276" t="str">
        <f t="shared" si="338"/>
        <v/>
      </c>
      <c r="DW637" s="277" t="str">
        <f t="shared" si="322"/>
        <v/>
      </c>
      <c r="DX637" s="278" t="str">
        <f t="shared" si="323"/>
        <v>0</v>
      </c>
      <c r="DY637" s="279" t="str">
        <f t="shared" si="324"/>
        <v>0</v>
      </c>
      <c r="DZ637" s="280" t="str">
        <f t="shared" si="325"/>
        <v/>
      </c>
      <c r="EA637" s="335">
        <f t="shared" si="348"/>
        <v>0</v>
      </c>
      <c r="EB637" s="335">
        <f t="shared" si="349"/>
        <v>0</v>
      </c>
      <c r="EC637" s="335">
        <f t="shared" si="350"/>
        <v>0</v>
      </c>
    </row>
    <row r="638" spans="2:133" ht="27.75" customHeight="1" thickBot="1">
      <c r="B638" s="39"/>
      <c r="C638" s="146"/>
      <c r="D638" s="57"/>
      <c r="E638" s="43"/>
      <c r="F638" s="74"/>
      <c r="G638" s="147"/>
      <c r="H638" s="44"/>
      <c r="I638" s="283"/>
      <c r="J638" s="283"/>
      <c r="K638" s="37"/>
      <c r="L638" s="37"/>
      <c r="M638" s="37"/>
      <c r="N638" s="37"/>
      <c r="O638" s="22"/>
      <c r="P638" s="22"/>
      <c r="Q638" s="42"/>
      <c r="R638" s="39"/>
      <c r="S638" s="39"/>
      <c r="T638" s="39"/>
      <c r="U638" s="321"/>
      <c r="V638" s="330"/>
      <c r="W638" s="317" t="str">
        <f t="shared" si="339"/>
        <v>0</v>
      </c>
      <c r="X638" s="101"/>
      <c r="Y638" s="40"/>
      <c r="Z638" s="41"/>
      <c r="AA638" s="40"/>
      <c r="AB638" s="40"/>
      <c r="AC638" s="40"/>
      <c r="AD638" s="40" t="str">
        <f t="shared" si="354"/>
        <v/>
      </c>
      <c r="AE638" s="186"/>
      <c r="AF638" s="106" t="str">
        <f t="shared" si="353"/>
        <v>0</v>
      </c>
      <c r="AG638" s="99">
        <f t="shared" si="351"/>
        <v>0</v>
      </c>
      <c r="AH638" s="105" t="str">
        <f t="shared" si="352"/>
        <v>0</v>
      </c>
      <c r="AI638" s="106" t="str">
        <f t="shared" si="340"/>
        <v>0</v>
      </c>
      <c r="AJ638" s="99" t="str">
        <f t="shared" si="341"/>
        <v/>
      </c>
      <c r="AK638" s="1" t="str">
        <f t="shared" si="342"/>
        <v/>
      </c>
      <c r="AL638" s="1" t="str">
        <f t="shared" si="343"/>
        <v/>
      </c>
      <c r="AM638" s="1" t="str">
        <f t="shared" si="344"/>
        <v/>
      </c>
      <c r="AN638" s="164" t="str">
        <f t="shared" si="345"/>
        <v/>
      </c>
      <c r="AO638" s="337">
        <f t="shared" si="346"/>
        <v>0</v>
      </c>
      <c r="AP638" s="259"/>
      <c r="AQ638" s="273">
        <f t="shared" si="347"/>
        <v>0</v>
      </c>
      <c r="DF638" s="104">
        <f t="shared" ref="DF638:DF701" si="358">SUM(DG638:DH638)</f>
        <v>0</v>
      </c>
      <c r="DG638" s="39" t="str">
        <f t="shared" si="355"/>
        <v/>
      </c>
      <c r="DH638" s="39" t="str">
        <f t="shared" si="356"/>
        <v/>
      </c>
      <c r="DJ638" s="98">
        <f t="shared" si="357"/>
        <v>0</v>
      </c>
      <c r="DK638" s="93" t="e">
        <f>VLOOKUP(H638,'PORT PRODUCTIVITY 1'!$A$25:$G$81,2,FALSE)</f>
        <v>#N/A</v>
      </c>
      <c r="DL638" s="97" t="str">
        <f t="shared" si="329"/>
        <v/>
      </c>
      <c r="DM638" s="97" t="str">
        <f t="shared" si="330"/>
        <v/>
      </c>
      <c r="DN638" s="97" t="str">
        <f t="shared" si="331"/>
        <v/>
      </c>
      <c r="DO638" s="97" t="str">
        <f t="shared" si="332"/>
        <v/>
      </c>
      <c r="DP638" s="94" t="e">
        <f>VLOOKUP(H638,'PORT PRODUCTIVITY 1'!$A$25:$G$83,3,FALSE)</f>
        <v>#N/A</v>
      </c>
      <c r="DQ638" s="276" t="str">
        <f t="shared" si="333"/>
        <v/>
      </c>
      <c r="DR638" s="276" t="str">
        <f t="shared" si="334"/>
        <v/>
      </c>
      <c r="DS638" s="276" t="str">
        <f t="shared" si="335"/>
        <v/>
      </c>
      <c r="DT638" s="276" t="str">
        <f t="shared" si="336"/>
        <v/>
      </c>
      <c r="DU638" s="276" t="str">
        <f t="shared" si="337"/>
        <v/>
      </c>
      <c r="DV638" s="276" t="str">
        <f t="shared" si="338"/>
        <v/>
      </c>
      <c r="DW638" s="277" t="str">
        <f t="shared" ref="DW638:DW701" si="359">IFERROR(AVERAGE(DQ638:DV638,DL638:DO638),"")</f>
        <v/>
      </c>
      <c r="DX638" s="278" t="str">
        <f t="shared" ref="DX638:DX701" si="360">IFERROR(STDEV(DL638:DO638)/10,"0")</f>
        <v>0</v>
      </c>
      <c r="DY638" s="279" t="str">
        <f t="shared" ref="DY638:DY701" si="361">IFERROR(STDEV(DQ638:DV638)/10,"0")</f>
        <v>0</v>
      </c>
      <c r="DZ638" s="280" t="str">
        <f t="shared" ref="DZ638:DZ701" si="362">IFERROR((STDEV(DL638:DO638,DQ638:DV638)/10),"")</f>
        <v/>
      </c>
      <c r="EA638" s="335">
        <f t="shared" si="348"/>
        <v>0</v>
      </c>
      <c r="EB638" s="335">
        <f t="shared" si="349"/>
        <v>0</v>
      </c>
      <c r="EC638" s="335">
        <f t="shared" si="350"/>
        <v>0</v>
      </c>
    </row>
    <row r="639" spans="2:133" ht="27.75" customHeight="1" thickBot="1">
      <c r="B639" s="39"/>
      <c r="C639" s="146"/>
      <c r="D639" s="57"/>
      <c r="E639" s="43"/>
      <c r="F639" s="74"/>
      <c r="G639" s="147"/>
      <c r="H639" s="44"/>
      <c r="I639" s="283"/>
      <c r="J639" s="283"/>
      <c r="K639" s="37"/>
      <c r="L639" s="37"/>
      <c r="M639" s="37"/>
      <c r="N639" s="37"/>
      <c r="O639" s="22"/>
      <c r="P639" s="22"/>
      <c r="Q639" s="42"/>
      <c r="R639" s="39"/>
      <c r="S639" s="39"/>
      <c r="T639" s="39"/>
      <c r="U639" s="321"/>
      <c r="V639" s="330"/>
      <c r="W639" s="317" t="str">
        <f t="shared" si="339"/>
        <v>0</v>
      </c>
      <c r="X639" s="101"/>
      <c r="Y639" s="40"/>
      <c r="Z639" s="41"/>
      <c r="AA639" s="40"/>
      <c r="AB639" s="40"/>
      <c r="AC639" s="40"/>
      <c r="AD639" s="40" t="str">
        <f t="shared" si="354"/>
        <v/>
      </c>
      <c r="AE639" s="186"/>
      <c r="AF639" s="106" t="str">
        <f t="shared" si="353"/>
        <v>0</v>
      </c>
      <c r="AG639" s="99">
        <f t="shared" si="351"/>
        <v>0</v>
      </c>
      <c r="AH639" s="105" t="str">
        <f t="shared" si="352"/>
        <v>0</v>
      </c>
      <c r="AI639" s="106" t="str">
        <f t="shared" si="340"/>
        <v>0</v>
      </c>
      <c r="AJ639" s="99" t="str">
        <f t="shared" si="341"/>
        <v/>
      </c>
      <c r="AK639" s="1" t="str">
        <f t="shared" si="342"/>
        <v/>
      </c>
      <c r="AL639" s="1" t="str">
        <f t="shared" si="343"/>
        <v/>
      </c>
      <c r="AM639" s="1" t="str">
        <f t="shared" si="344"/>
        <v/>
      </c>
      <c r="AN639" s="164" t="str">
        <f t="shared" si="345"/>
        <v/>
      </c>
      <c r="AO639" s="337">
        <f t="shared" si="346"/>
        <v>0</v>
      </c>
      <c r="AP639" s="259"/>
      <c r="AQ639" s="273">
        <f t="shared" si="347"/>
        <v>0</v>
      </c>
      <c r="DF639" s="104">
        <f t="shared" si="358"/>
        <v>0</v>
      </c>
      <c r="DG639" s="39" t="str">
        <f t="shared" si="355"/>
        <v/>
      </c>
      <c r="DH639" s="39" t="str">
        <f t="shared" si="356"/>
        <v/>
      </c>
      <c r="DJ639" s="98">
        <f t="shared" si="357"/>
        <v>0</v>
      </c>
      <c r="DK639" s="93" t="e">
        <f>VLOOKUP(H639,'PORT PRODUCTIVITY 1'!$A$25:$G$81,2,FALSE)</f>
        <v>#N/A</v>
      </c>
      <c r="DL639" s="97" t="str">
        <f t="shared" si="329"/>
        <v/>
      </c>
      <c r="DM639" s="97" t="str">
        <f t="shared" si="330"/>
        <v/>
      </c>
      <c r="DN639" s="97" t="str">
        <f t="shared" si="331"/>
        <v/>
      </c>
      <c r="DO639" s="97" t="str">
        <f t="shared" si="332"/>
        <v/>
      </c>
      <c r="DP639" s="94" t="e">
        <f>VLOOKUP(H639,'PORT PRODUCTIVITY 1'!$A$25:$G$83,3,FALSE)</f>
        <v>#N/A</v>
      </c>
      <c r="DQ639" s="276" t="str">
        <f t="shared" si="333"/>
        <v/>
      </c>
      <c r="DR639" s="276" t="str">
        <f t="shared" si="334"/>
        <v/>
      </c>
      <c r="DS639" s="276" t="str">
        <f t="shared" si="335"/>
        <v/>
      </c>
      <c r="DT639" s="276" t="str">
        <f t="shared" si="336"/>
        <v/>
      </c>
      <c r="DU639" s="276" t="str">
        <f t="shared" si="337"/>
        <v/>
      </c>
      <c r="DV639" s="276" t="str">
        <f t="shared" si="338"/>
        <v/>
      </c>
      <c r="DW639" s="277" t="str">
        <f t="shared" si="359"/>
        <v/>
      </c>
      <c r="DX639" s="278" t="str">
        <f t="shared" si="360"/>
        <v>0</v>
      </c>
      <c r="DY639" s="279" t="str">
        <f t="shared" si="361"/>
        <v>0</v>
      </c>
      <c r="DZ639" s="280" t="str">
        <f t="shared" si="362"/>
        <v/>
      </c>
      <c r="EA639" s="335">
        <f t="shared" si="348"/>
        <v>0</v>
      </c>
      <c r="EB639" s="335">
        <f t="shared" si="349"/>
        <v>0</v>
      </c>
      <c r="EC639" s="335">
        <f t="shared" si="350"/>
        <v>0</v>
      </c>
    </row>
    <row r="640" spans="2:133" ht="27.75" customHeight="1" thickBot="1">
      <c r="B640" s="39"/>
      <c r="C640" s="146"/>
      <c r="D640" s="57"/>
      <c r="E640" s="43"/>
      <c r="F640" s="74"/>
      <c r="G640" s="147"/>
      <c r="H640" s="44"/>
      <c r="I640" s="283"/>
      <c r="J640" s="283"/>
      <c r="K640" s="37"/>
      <c r="L640" s="37"/>
      <c r="M640" s="37"/>
      <c r="N640" s="37"/>
      <c r="O640" s="22"/>
      <c r="P640" s="22"/>
      <c r="Q640" s="42"/>
      <c r="R640" s="39"/>
      <c r="S640" s="39"/>
      <c r="T640" s="39"/>
      <c r="U640" s="321"/>
      <c r="V640" s="330"/>
      <c r="W640" s="317" t="str">
        <f t="shared" si="339"/>
        <v>0</v>
      </c>
      <c r="X640" s="101"/>
      <c r="Y640" s="40"/>
      <c r="Z640" s="41"/>
      <c r="AA640" s="40"/>
      <c r="AB640" s="40"/>
      <c r="AC640" s="40"/>
      <c r="AD640" s="40" t="str">
        <f t="shared" si="354"/>
        <v/>
      </c>
      <c r="AE640" s="186"/>
      <c r="AF640" s="106" t="str">
        <f t="shared" si="353"/>
        <v>0</v>
      </c>
      <c r="AG640" s="99">
        <f t="shared" si="351"/>
        <v>0</v>
      </c>
      <c r="AH640" s="105" t="str">
        <f t="shared" si="352"/>
        <v>0</v>
      </c>
      <c r="AI640" s="106" t="str">
        <f t="shared" si="340"/>
        <v>0</v>
      </c>
      <c r="AJ640" s="99" t="str">
        <f t="shared" si="341"/>
        <v/>
      </c>
      <c r="AK640" s="1" t="str">
        <f t="shared" si="342"/>
        <v/>
      </c>
      <c r="AL640" s="1" t="str">
        <f t="shared" si="343"/>
        <v/>
      </c>
      <c r="AM640" s="1" t="str">
        <f t="shared" si="344"/>
        <v/>
      </c>
      <c r="AN640" s="164" t="str">
        <f t="shared" si="345"/>
        <v/>
      </c>
      <c r="AO640" s="337">
        <f t="shared" si="346"/>
        <v>0</v>
      </c>
      <c r="AP640" s="259"/>
      <c r="AQ640" s="273">
        <f t="shared" si="347"/>
        <v>0</v>
      </c>
      <c r="DF640" s="104">
        <f t="shared" si="358"/>
        <v>0</v>
      </c>
      <c r="DG640" s="39" t="str">
        <f t="shared" si="355"/>
        <v/>
      </c>
      <c r="DH640" s="39" t="str">
        <f t="shared" si="356"/>
        <v/>
      </c>
      <c r="DJ640" s="98">
        <f t="shared" si="357"/>
        <v>0</v>
      </c>
      <c r="DK640" s="93" t="e">
        <f>VLOOKUP(H640,'PORT PRODUCTIVITY 1'!$A$25:$G$81,2,FALSE)</f>
        <v>#N/A</v>
      </c>
      <c r="DL640" s="97" t="str">
        <f t="shared" si="329"/>
        <v/>
      </c>
      <c r="DM640" s="97" t="str">
        <f t="shared" si="330"/>
        <v/>
      </c>
      <c r="DN640" s="97" t="str">
        <f t="shared" si="331"/>
        <v/>
      </c>
      <c r="DO640" s="97" t="str">
        <f t="shared" si="332"/>
        <v/>
      </c>
      <c r="DP640" s="94" t="e">
        <f>VLOOKUP(H640,'PORT PRODUCTIVITY 1'!$A$25:$G$83,3,FALSE)</f>
        <v>#N/A</v>
      </c>
      <c r="DQ640" s="276" t="str">
        <f t="shared" si="333"/>
        <v/>
      </c>
      <c r="DR640" s="276" t="str">
        <f t="shared" si="334"/>
        <v/>
      </c>
      <c r="DS640" s="276" t="str">
        <f t="shared" si="335"/>
        <v/>
      </c>
      <c r="DT640" s="276" t="str">
        <f t="shared" si="336"/>
        <v/>
      </c>
      <c r="DU640" s="276" t="str">
        <f t="shared" si="337"/>
        <v/>
      </c>
      <c r="DV640" s="276" t="str">
        <f t="shared" si="338"/>
        <v/>
      </c>
      <c r="DW640" s="277" t="str">
        <f t="shared" si="359"/>
        <v/>
      </c>
      <c r="DX640" s="278" t="str">
        <f t="shared" si="360"/>
        <v>0</v>
      </c>
      <c r="DY640" s="279" t="str">
        <f t="shared" si="361"/>
        <v>0</v>
      </c>
      <c r="DZ640" s="280" t="str">
        <f t="shared" si="362"/>
        <v/>
      </c>
      <c r="EA640" s="335">
        <f t="shared" si="348"/>
        <v>0</v>
      </c>
      <c r="EB640" s="335">
        <f t="shared" si="349"/>
        <v>0</v>
      </c>
      <c r="EC640" s="335">
        <f t="shared" si="350"/>
        <v>0</v>
      </c>
    </row>
    <row r="641" spans="2:133" ht="27.75" customHeight="1" thickBot="1">
      <c r="B641" s="39"/>
      <c r="C641" s="146"/>
      <c r="D641" s="57"/>
      <c r="E641" s="43"/>
      <c r="F641" s="74"/>
      <c r="G641" s="147"/>
      <c r="H641" s="44"/>
      <c r="I641" s="283"/>
      <c r="J641" s="283"/>
      <c r="K641" s="37"/>
      <c r="L641" s="37"/>
      <c r="M641" s="37"/>
      <c r="N641" s="37"/>
      <c r="O641" s="22"/>
      <c r="P641" s="22"/>
      <c r="Q641" s="42"/>
      <c r="R641" s="39"/>
      <c r="S641" s="39"/>
      <c r="T641" s="39"/>
      <c r="U641" s="321"/>
      <c r="V641" s="330"/>
      <c r="W641" s="317" t="str">
        <f t="shared" si="339"/>
        <v>0</v>
      </c>
      <c r="X641" s="101"/>
      <c r="Y641" s="40"/>
      <c r="Z641" s="41"/>
      <c r="AA641" s="40"/>
      <c r="AB641" s="40"/>
      <c r="AC641" s="40"/>
      <c r="AD641" s="40" t="str">
        <f t="shared" si="354"/>
        <v/>
      </c>
      <c r="AE641" s="186"/>
      <c r="AF641" s="106" t="str">
        <f t="shared" si="353"/>
        <v>0</v>
      </c>
      <c r="AG641" s="99">
        <f t="shared" si="351"/>
        <v>0</v>
      </c>
      <c r="AH641" s="105" t="str">
        <f t="shared" si="352"/>
        <v>0</v>
      </c>
      <c r="AI641" s="106" t="str">
        <f t="shared" si="340"/>
        <v>0</v>
      </c>
      <c r="AJ641" s="99" t="str">
        <f t="shared" si="341"/>
        <v/>
      </c>
      <c r="AK641" s="1" t="str">
        <f t="shared" si="342"/>
        <v/>
      </c>
      <c r="AL641" s="1" t="str">
        <f t="shared" si="343"/>
        <v/>
      </c>
      <c r="AM641" s="1" t="str">
        <f t="shared" si="344"/>
        <v/>
      </c>
      <c r="AN641" s="164" t="str">
        <f t="shared" si="345"/>
        <v/>
      </c>
      <c r="AO641" s="337">
        <f t="shared" si="346"/>
        <v>0</v>
      </c>
      <c r="AP641" s="259"/>
      <c r="AQ641" s="273">
        <f t="shared" si="347"/>
        <v>0</v>
      </c>
      <c r="DF641" s="104">
        <f t="shared" si="358"/>
        <v>0</v>
      </c>
      <c r="DG641" s="39" t="str">
        <f t="shared" si="355"/>
        <v/>
      </c>
      <c r="DH641" s="39" t="str">
        <f t="shared" si="356"/>
        <v/>
      </c>
      <c r="DJ641" s="98">
        <f t="shared" si="357"/>
        <v>0</v>
      </c>
      <c r="DK641" s="93" t="e">
        <f>VLOOKUP(H641,'PORT PRODUCTIVITY 1'!$A$25:$G$81,2,FALSE)</f>
        <v>#N/A</v>
      </c>
      <c r="DL641" s="97" t="str">
        <f t="shared" si="329"/>
        <v/>
      </c>
      <c r="DM641" s="97" t="str">
        <f t="shared" si="330"/>
        <v/>
      </c>
      <c r="DN641" s="97" t="str">
        <f t="shared" si="331"/>
        <v/>
      </c>
      <c r="DO641" s="97" t="str">
        <f t="shared" si="332"/>
        <v/>
      </c>
      <c r="DP641" s="94" t="e">
        <f>VLOOKUP(H641,'PORT PRODUCTIVITY 1'!$A$25:$G$83,3,FALSE)</f>
        <v>#N/A</v>
      </c>
      <c r="DQ641" s="276" t="str">
        <f t="shared" si="333"/>
        <v/>
      </c>
      <c r="DR641" s="276" t="str">
        <f t="shared" si="334"/>
        <v/>
      </c>
      <c r="DS641" s="276" t="str">
        <f t="shared" si="335"/>
        <v/>
      </c>
      <c r="DT641" s="276" t="str">
        <f t="shared" si="336"/>
        <v/>
      </c>
      <c r="DU641" s="276" t="str">
        <f t="shared" si="337"/>
        <v/>
      </c>
      <c r="DV641" s="276" t="str">
        <f t="shared" si="338"/>
        <v/>
      </c>
      <c r="DW641" s="277" t="str">
        <f t="shared" si="359"/>
        <v/>
      </c>
      <c r="DX641" s="278" t="str">
        <f t="shared" si="360"/>
        <v>0</v>
      </c>
      <c r="DY641" s="279" t="str">
        <f t="shared" si="361"/>
        <v>0</v>
      </c>
      <c r="DZ641" s="280" t="str">
        <f t="shared" si="362"/>
        <v/>
      </c>
      <c r="EA641" s="335">
        <f t="shared" si="348"/>
        <v>0</v>
      </c>
      <c r="EB641" s="335">
        <f t="shared" si="349"/>
        <v>0</v>
      </c>
      <c r="EC641" s="335">
        <f t="shared" si="350"/>
        <v>0</v>
      </c>
    </row>
    <row r="642" spans="2:133" ht="27.75" customHeight="1" thickBot="1">
      <c r="B642" s="39"/>
      <c r="C642" s="146"/>
      <c r="D642" s="57"/>
      <c r="E642" s="43"/>
      <c r="F642" s="74"/>
      <c r="G642" s="147"/>
      <c r="H642" s="44"/>
      <c r="I642" s="283"/>
      <c r="J642" s="283"/>
      <c r="K642" s="37"/>
      <c r="L642" s="37"/>
      <c r="M642" s="37"/>
      <c r="N642" s="37"/>
      <c r="O642" s="22"/>
      <c r="P642" s="22"/>
      <c r="Q642" s="42"/>
      <c r="R642" s="39"/>
      <c r="S642" s="39"/>
      <c r="T642" s="39"/>
      <c r="U642" s="321"/>
      <c r="V642" s="330"/>
      <c r="W642" s="317" t="str">
        <f t="shared" si="339"/>
        <v>0</v>
      </c>
      <c r="X642" s="101"/>
      <c r="Y642" s="40"/>
      <c r="Z642" s="41"/>
      <c r="AA642" s="40"/>
      <c r="AB642" s="40"/>
      <c r="AC642" s="40"/>
      <c r="AD642" s="40" t="str">
        <f t="shared" si="354"/>
        <v/>
      </c>
      <c r="AE642" s="186"/>
      <c r="AF642" s="106" t="str">
        <f t="shared" si="353"/>
        <v>0</v>
      </c>
      <c r="AG642" s="99">
        <f t="shared" si="351"/>
        <v>0</v>
      </c>
      <c r="AH642" s="105" t="str">
        <f t="shared" si="352"/>
        <v>0</v>
      </c>
      <c r="AI642" s="106" t="str">
        <f t="shared" si="340"/>
        <v>0</v>
      </c>
      <c r="AJ642" s="99" t="str">
        <f t="shared" si="341"/>
        <v/>
      </c>
      <c r="AK642" s="1" t="str">
        <f t="shared" si="342"/>
        <v/>
      </c>
      <c r="AL642" s="1" t="str">
        <f t="shared" si="343"/>
        <v/>
      </c>
      <c r="AM642" s="1" t="str">
        <f t="shared" si="344"/>
        <v/>
      </c>
      <c r="AN642" s="164" t="str">
        <f t="shared" si="345"/>
        <v/>
      </c>
      <c r="AO642" s="337">
        <f t="shared" si="346"/>
        <v>0</v>
      </c>
      <c r="AP642" s="259"/>
      <c r="AQ642" s="273">
        <f t="shared" si="347"/>
        <v>0</v>
      </c>
      <c r="DF642" s="104">
        <f t="shared" si="358"/>
        <v>0</v>
      </c>
      <c r="DG642" s="39" t="str">
        <f t="shared" si="355"/>
        <v/>
      </c>
      <c r="DH642" s="39" t="str">
        <f t="shared" si="356"/>
        <v/>
      </c>
      <c r="DJ642" s="98">
        <f t="shared" si="357"/>
        <v>0</v>
      </c>
      <c r="DK642" s="93" t="e">
        <f>VLOOKUP(H642,'PORT PRODUCTIVITY 1'!$A$25:$G$81,2,FALSE)</f>
        <v>#N/A</v>
      </c>
      <c r="DL642" s="97" t="str">
        <f t="shared" si="329"/>
        <v/>
      </c>
      <c r="DM642" s="97" t="str">
        <f t="shared" si="330"/>
        <v/>
      </c>
      <c r="DN642" s="97" t="str">
        <f t="shared" si="331"/>
        <v/>
      </c>
      <c r="DO642" s="97" t="str">
        <f t="shared" si="332"/>
        <v/>
      </c>
      <c r="DP642" s="94" t="e">
        <f>VLOOKUP(H642,'PORT PRODUCTIVITY 1'!$A$25:$G$83,3,FALSE)</f>
        <v>#N/A</v>
      </c>
      <c r="DQ642" s="276" t="str">
        <f t="shared" si="333"/>
        <v/>
      </c>
      <c r="DR642" s="276" t="str">
        <f t="shared" si="334"/>
        <v/>
      </c>
      <c r="DS642" s="276" t="str">
        <f t="shared" si="335"/>
        <v/>
      </c>
      <c r="DT642" s="276" t="str">
        <f t="shared" si="336"/>
        <v/>
      </c>
      <c r="DU642" s="276" t="str">
        <f t="shared" si="337"/>
        <v/>
      </c>
      <c r="DV642" s="276" t="str">
        <f t="shared" si="338"/>
        <v/>
      </c>
      <c r="DW642" s="277" t="str">
        <f t="shared" si="359"/>
        <v/>
      </c>
      <c r="DX642" s="278" t="str">
        <f t="shared" si="360"/>
        <v>0</v>
      </c>
      <c r="DY642" s="279" t="str">
        <f t="shared" si="361"/>
        <v>0</v>
      </c>
      <c r="DZ642" s="280" t="str">
        <f t="shared" si="362"/>
        <v/>
      </c>
      <c r="EA642" s="335">
        <f t="shared" si="348"/>
        <v>0</v>
      </c>
      <c r="EB642" s="335">
        <f t="shared" si="349"/>
        <v>0</v>
      </c>
      <c r="EC642" s="335">
        <f t="shared" si="350"/>
        <v>0</v>
      </c>
    </row>
    <row r="643" spans="2:133" ht="27.75" customHeight="1" thickBot="1">
      <c r="B643" s="39"/>
      <c r="C643" s="146"/>
      <c r="D643" s="57"/>
      <c r="E643" s="43"/>
      <c r="F643" s="74"/>
      <c r="G643" s="147"/>
      <c r="H643" s="44"/>
      <c r="I643" s="283"/>
      <c r="J643" s="283"/>
      <c r="K643" s="37"/>
      <c r="L643" s="37"/>
      <c r="M643" s="37"/>
      <c r="N643" s="37"/>
      <c r="O643" s="22"/>
      <c r="P643" s="22"/>
      <c r="Q643" s="42"/>
      <c r="R643" s="39"/>
      <c r="S643" s="39"/>
      <c r="T643" s="39"/>
      <c r="U643" s="321"/>
      <c r="V643" s="330"/>
      <c r="W643" s="317" t="str">
        <f t="shared" si="339"/>
        <v>0</v>
      </c>
      <c r="X643" s="101"/>
      <c r="Y643" s="40"/>
      <c r="Z643" s="41"/>
      <c r="AA643" s="40"/>
      <c r="AB643" s="40"/>
      <c r="AC643" s="40"/>
      <c r="AD643" s="40" t="str">
        <f t="shared" si="354"/>
        <v/>
      </c>
      <c r="AE643" s="186"/>
      <c r="AF643" s="106" t="str">
        <f t="shared" si="353"/>
        <v>0</v>
      </c>
      <c r="AG643" s="99">
        <f t="shared" si="351"/>
        <v>0</v>
      </c>
      <c r="AH643" s="105" t="str">
        <f t="shared" si="352"/>
        <v>0</v>
      </c>
      <c r="AI643" s="106" t="str">
        <f t="shared" si="340"/>
        <v>0</v>
      </c>
      <c r="AJ643" s="99" t="str">
        <f t="shared" si="341"/>
        <v/>
      </c>
      <c r="AK643" s="1" t="str">
        <f t="shared" si="342"/>
        <v/>
      </c>
      <c r="AL643" s="1" t="str">
        <f t="shared" si="343"/>
        <v/>
      </c>
      <c r="AM643" s="1" t="str">
        <f t="shared" si="344"/>
        <v/>
      </c>
      <c r="AN643" s="164" t="str">
        <f t="shared" si="345"/>
        <v/>
      </c>
      <c r="AO643" s="337">
        <f t="shared" si="346"/>
        <v>0</v>
      </c>
      <c r="AP643" s="259"/>
      <c r="AQ643" s="273">
        <f t="shared" si="347"/>
        <v>0</v>
      </c>
      <c r="DF643" s="104">
        <f t="shared" si="358"/>
        <v>0</v>
      </c>
      <c r="DG643" s="39" t="str">
        <f t="shared" si="355"/>
        <v/>
      </c>
      <c r="DH643" s="39" t="str">
        <f t="shared" si="356"/>
        <v/>
      </c>
      <c r="DJ643" s="98">
        <f t="shared" si="357"/>
        <v>0</v>
      </c>
      <c r="DK643" s="93" t="e">
        <f>VLOOKUP(H643,'PORT PRODUCTIVITY 1'!$A$25:$G$81,2,FALSE)</f>
        <v>#N/A</v>
      </c>
      <c r="DL643" s="97" t="str">
        <f t="shared" si="329"/>
        <v/>
      </c>
      <c r="DM643" s="97" t="str">
        <f t="shared" si="330"/>
        <v/>
      </c>
      <c r="DN643" s="97" t="str">
        <f t="shared" si="331"/>
        <v/>
      </c>
      <c r="DO643" s="97" t="str">
        <f t="shared" si="332"/>
        <v/>
      </c>
      <c r="DP643" s="94" t="e">
        <f>VLOOKUP(H643,'PORT PRODUCTIVITY 1'!$A$25:$G$83,3,FALSE)</f>
        <v>#N/A</v>
      </c>
      <c r="DQ643" s="276" t="str">
        <f t="shared" si="333"/>
        <v/>
      </c>
      <c r="DR643" s="276" t="str">
        <f t="shared" si="334"/>
        <v/>
      </c>
      <c r="DS643" s="276" t="str">
        <f t="shared" si="335"/>
        <v/>
      </c>
      <c r="DT643" s="276" t="str">
        <f t="shared" si="336"/>
        <v/>
      </c>
      <c r="DU643" s="276" t="str">
        <f t="shared" si="337"/>
        <v/>
      </c>
      <c r="DV643" s="276" t="str">
        <f t="shared" si="338"/>
        <v/>
      </c>
      <c r="DW643" s="277" t="str">
        <f t="shared" si="359"/>
        <v/>
      </c>
      <c r="DX643" s="278" t="str">
        <f t="shared" si="360"/>
        <v>0</v>
      </c>
      <c r="DY643" s="279" t="str">
        <f t="shared" si="361"/>
        <v>0</v>
      </c>
      <c r="DZ643" s="280" t="str">
        <f t="shared" si="362"/>
        <v/>
      </c>
      <c r="EA643" s="335">
        <f t="shared" si="348"/>
        <v>0</v>
      </c>
      <c r="EB643" s="335">
        <f t="shared" si="349"/>
        <v>0</v>
      </c>
      <c r="EC643" s="335">
        <f t="shared" si="350"/>
        <v>0</v>
      </c>
    </row>
    <row r="644" spans="2:133" ht="27.75" customHeight="1" thickBot="1">
      <c r="B644" s="39"/>
      <c r="C644" s="146"/>
      <c r="D644" s="57"/>
      <c r="E644" s="43"/>
      <c r="F644" s="74"/>
      <c r="G644" s="147"/>
      <c r="H644" s="44"/>
      <c r="I644" s="283"/>
      <c r="J644" s="283"/>
      <c r="K644" s="37"/>
      <c r="L644" s="37"/>
      <c r="M644" s="37"/>
      <c r="N644" s="37"/>
      <c r="O644" s="22"/>
      <c r="P644" s="22"/>
      <c r="Q644" s="42"/>
      <c r="R644" s="39"/>
      <c r="S644" s="39"/>
      <c r="T644" s="39"/>
      <c r="U644" s="321"/>
      <c r="V644" s="330"/>
      <c r="W644" s="317" t="str">
        <f t="shared" si="339"/>
        <v>0</v>
      </c>
      <c r="X644" s="101"/>
      <c r="Y644" s="40"/>
      <c r="Z644" s="41"/>
      <c r="AA644" s="40"/>
      <c r="AB644" s="40"/>
      <c r="AC644" s="40"/>
      <c r="AD644" s="40" t="str">
        <f t="shared" si="354"/>
        <v/>
      </c>
      <c r="AE644" s="186"/>
      <c r="AF644" s="106" t="str">
        <f t="shared" si="353"/>
        <v>0</v>
      </c>
      <c r="AG644" s="99">
        <f t="shared" si="351"/>
        <v>0</v>
      </c>
      <c r="AH644" s="105" t="str">
        <f t="shared" si="352"/>
        <v>0</v>
      </c>
      <c r="AI644" s="106" t="str">
        <f t="shared" si="340"/>
        <v>0</v>
      </c>
      <c r="AJ644" s="99" t="str">
        <f t="shared" si="341"/>
        <v/>
      </c>
      <c r="AK644" s="1" t="str">
        <f t="shared" si="342"/>
        <v/>
      </c>
      <c r="AL644" s="1" t="str">
        <f t="shared" si="343"/>
        <v/>
      </c>
      <c r="AM644" s="1" t="str">
        <f t="shared" si="344"/>
        <v/>
      </c>
      <c r="AN644" s="164" t="str">
        <f t="shared" si="345"/>
        <v/>
      </c>
      <c r="AO644" s="337">
        <f t="shared" si="346"/>
        <v>0</v>
      </c>
      <c r="AP644" s="259"/>
      <c r="AQ644" s="273">
        <f t="shared" si="347"/>
        <v>0</v>
      </c>
      <c r="DF644" s="104">
        <f t="shared" si="358"/>
        <v>0</v>
      </c>
      <c r="DG644" s="39" t="str">
        <f t="shared" si="355"/>
        <v/>
      </c>
      <c r="DH644" s="39" t="str">
        <f t="shared" si="356"/>
        <v/>
      </c>
      <c r="DJ644" s="98">
        <f t="shared" si="357"/>
        <v>0</v>
      </c>
      <c r="DK644" s="93" t="e">
        <f>VLOOKUP(H644,'PORT PRODUCTIVITY 1'!$A$25:$G$81,2,FALSE)</f>
        <v>#N/A</v>
      </c>
      <c r="DL644" s="97" t="str">
        <f t="shared" si="329"/>
        <v/>
      </c>
      <c r="DM644" s="97" t="str">
        <f t="shared" si="330"/>
        <v/>
      </c>
      <c r="DN644" s="97" t="str">
        <f t="shared" si="331"/>
        <v/>
      </c>
      <c r="DO644" s="97" t="str">
        <f t="shared" si="332"/>
        <v/>
      </c>
      <c r="DP644" s="94" t="e">
        <f>VLOOKUP(H644,'PORT PRODUCTIVITY 1'!$A$25:$G$83,3,FALSE)</f>
        <v>#N/A</v>
      </c>
      <c r="DQ644" s="276" t="str">
        <f t="shared" si="333"/>
        <v/>
      </c>
      <c r="DR644" s="276" t="str">
        <f t="shared" si="334"/>
        <v/>
      </c>
      <c r="DS644" s="276" t="str">
        <f t="shared" si="335"/>
        <v/>
      </c>
      <c r="DT644" s="276" t="str">
        <f t="shared" si="336"/>
        <v/>
      </c>
      <c r="DU644" s="276" t="str">
        <f t="shared" si="337"/>
        <v/>
      </c>
      <c r="DV644" s="276" t="str">
        <f t="shared" si="338"/>
        <v/>
      </c>
      <c r="DW644" s="277" t="str">
        <f t="shared" si="359"/>
        <v/>
      </c>
      <c r="DX644" s="278" t="str">
        <f t="shared" si="360"/>
        <v>0</v>
      </c>
      <c r="DY644" s="279" t="str">
        <f t="shared" si="361"/>
        <v>0</v>
      </c>
      <c r="DZ644" s="280" t="str">
        <f t="shared" si="362"/>
        <v/>
      </c>
      <c r="EA644" s="335">
        <f t="shared" si="348"/>
        <v>0</v>
      </c>
      <c r="EB644" s="335">
        <f t="shared" si="349"/>
        <v>0</v>
      </c>
      <c r="EC644" s="335">
        <f t="shared" si="350"/>
        <v>0</v>
      </c>
    </row>
    <row r="645" spans="2:133" ht="27.75" customHeight="1" thickBot="1">
      <c r="B645" s="39"/>
      <c r="C645" s="146"/>
      <c r="D645" s="57"/>
      <c r="E645" s="43"/>
      <c r="F645" s="74"/>
      <c r="G645" s="147"/>
      <c r="H645" s="44"/>
      <c r="I645" s="283"/>
      <c r="J645" s="283"/>
      <c r="K645" s="37"/>
      <c r="L645" s="37"/>
      <c r="M645" s="37"/>
      <c r="N645" s="37"/>
      <c r="O645" s="22"/>
      <c r="P645" s="22"/>
      <c r="Q645" s="42"/>
      <c r="R645" s="39"/>
      <c r="S645" s="39"/>
      <c r="T645" s="39"/>
      <c r="U645" s="321"/>
      <c r="V645" s="330"/>
      <c r="W645" s="317" t="str">
        <f t="shared" si="339"/>
        <v>0</v>
      </c>
      <c r="X645" s="101"/>
      <c r="Y645" s="40"/>
      <c r="Z645" s="41"/>
      <c r="AA645" s="40"/>
      <c r="AB645" s="40"/>
      <c r="AC645" s="40"/>
      <c r="AD645" s="40" t="str">
        <f t="shared" si="354"/>
        <v/>
      </c>
      <c r="AE645" s="186"/>
      <c r="AF645" s="106" t="str">
        <f t="shared" si="353"/>
        <v>0</v>
      </c>
      <c r="AG645" s="99">
        <f t="shared" si="351"/>
        <v>0</v>
      </c>
      <c r="AH645" s="105" t="str">
        <f t="shared" si="352"/>
        <v>0</v>
      </c>
      <c r="AI645" s="106" t="str">
        <f t="shared" si="340"/>
        <v>0</v>
      </c>
      <c r="AJ645" s="99" t="str">
        <f t="shared" si="341"/>
        <v/>
      </c>
      <c r="AK645" s="1" t="str">
        <f t="shared" si="342"/>
        <v/>
      </c>
      <c r="AL645" s="1" t="str">
        <f t="shared" si="343"/>
        <v/>
      </c>
      <c r="AM645" s="1" t="str">
        <f t="shared" si="344"/>
        <v/>
      </c>
      <c r="AN645" s="164" t="str">
        <f t="shared" si="345"/>
        <v/>
      </c>
      <c r="AO645" s="337">
        <f t="shared" si="346"/>
        <v>0</v>
      </c>
      <c r="AP645" s="259"/>
      <c r="AQ645" s="273">
        <f t="shared" si="347"/>
        <v>0</v>
      </c>
      <c r="DF645" s="104">
        <f t="shared" si="358"/>
        <v>0</v>
      </c>
      <c r="DG645" s="39" t="str">
        <f t="shared" si="355"/>
        <v/>
      </c>
      <c r="DH645" s="39" t="str">
        <f t="shared" si="356"/>
        <v/>
      </c>
      <c r="DJ645" s="98">
        <f t="shared" si="357"/>
        <v>0</v>
      </c>
      <c r="DK645" s="93" t="e">
        <f>VLOOKUP(H645,'PORT PRODUCTIVITY 1'!$A$25:$G$81,2,FALSE)</f>
        <v>#N/A</v>
      </c>
      <c r="DL645" s="97" t="str">
        <f t="shared" si="329"/>
        <v/>
      </c>
      <c r="DM645" s="97" t="str">
        <f t="shared" si="330"/>
        <v/>
      </c>
      <c r="DN645" s="97" t="str">
        <f t="shared" si="331"/>
        <v/>
      </c>
      <c r="DO645" s="97" t="str">
        <f t="shared" si="332"/>
        <v/>
      </c>
      <c r="DP645" s="94" t="e">
        <f>VLOOKUP(H645,'PORT PRODUCTIVITY 1'!$A$25:$G$83,3,FALSE)</f>
        <v>#N/A</v>
      </c>
      <c r="DQ645" s="276" t="str">
        <f t="shared" si="333"/>
        <v/>
      </c>
      <c r="DR645" s="276" t="str">
        <f t="shared" si="334"/>
        <v/>
      </c>
      <c r="DS645" s="276" t="str">
        <f t="shared" si="335"/>
        <v/>
      </c>
      <c r="DT645" s="276" t="str">
        <f t="shared" si="336"/>
        <v/>
      </c>
      <c r="DU645" s="276" t="str">
        <f t="shared" si="337"/>
        <v/>
      </c>
      <c r="DV645" s="276" t="str">
        <f t="shared" si="338"/>
        <v/>
      </c>
      <c r="DW645" s="277" t="str">
        <f t="shared" si="359"/>
        <v/>
      </c>
      <c r="DX645" s="278" t="str">
        <f t="shared" si="360"/>
        <v>0</v>
      </c>
      <c r="DY645" s="279" t="str">
        <f t="shared" si="361"/>
        <v>0</v>
      </c>
      <c r="DZ645" s="280" t="str">
        <f t="shared" si="362"/>
        <v/>
      </c>
      <c r="EA645" s="335">
        <f t="shared" si="348"/>
        <v>0</v>
      </c>
      <c r="EB645" s="335">
        <f t="shared" si="349"/>
        <v>0</v>
      </c>
      <c r="EC645" s="335">
        <f t="shared" si="350"/>
        <v>0</v>
      </c>
    </row>
    <row r="646" spans="2:133" ht="27.75" customHeight="1" thickBot="1">
      <c r="B646" s="39"/>
      <c r="C646" s="146"/>
      <c r="D646" s="57"/>
      <c r="E646" s="43"/>
      <c r="F646" s="74"/>
      <c r="G646" s="147"/>
      <c r="H646" s="44"/>
      <c r="I646" s="283"/>
      <c r="J646" s="283"/>
      <c r="K646" s="37"/>
      <c r="L646" s="37"/>
      <c r="M646" s="37"/>
      <c r="N646" s="37"/>
      <c r="O646" s="22"/>
      <c r="P646" s="22"/>
      <c r="Q646" s="42"/>
      <c r="R646" s="39"/>
      <c r="S646" s="39"/>
      <c r="T646" s="39"/>
      <c r="U646" s="321"/>
      <c r="V646" s="330"/>
      <c r="W646" s="317" t="str">
        <f t="shared" si="339"/>
        <v>0</v>
      </c>
      <c r="X646" s="101"/>
      <c r="Y646" s="40"/>
      <c r="Z646" s="41"/>
      <c r="AA646" s="40"/>
      <c r="AB646" s="40"/>
      <c r="AC646" s="40"/>
      <c r="AD646" s="40" t="str">
        <f t="shared" si="354"/>
        <v/>
      </c>
      <c r="AE646" s="186"/>
      <c r="AF646" s="106" t="str">
        <f t="shared" si="353"/>
        <v>0</v>
      </c>
      <c r="AG646" s="99">
        <f t="shared" si="351"/>
        <v>0</v>
      </c>
      <c r="AH646" s="105" t="str">
        <f t="shared" si="352"/>
        <v>0</v>
      </c>
      <c r="AI646" s="106" t="str">
        <f t="shared" si="340"/>
        <v>0</v>
      </c>
      <c r="AJ646" s="99" t="str">
        <f t="shared" si="341"/>
        <v/>
      </c>
      <c r="AK646" s="1" t="str">
        <f t="shared" si="342"/>
        <v/>
      </c>
      <c r="AL646" s="1" t="str">
        <f t="shared" si="343"/>
        <v/>
      </c>
      <c r="AM646" s="1" t="str">
        <f t="shared" si="344"/>
        <v/>
      </c>
      <c r="AN646" s="164" t="str">
        <f t="shared" si="345"/>
        <v/>
      </c>
      <c r="AO646" s="337">
        <f t="shared" si="346"/>
        <v>0</v>
      </c>
      <c r="AP646" s="259"/>
      <c r="AQ646" s="273">
        <f t="shared" si="347"/>
        <v>0</v>
      </c>
      <c r="DF646" s="104">
        <f t="shared" si="358"/>
        <v>0</v>
      </c>
      <c r="DG646" s="39" t="str">
        <f t="shared" si="355"/>
        <v/>
      </c>
      <c r="DH646" s="39" t="str">
        <f t="shared" si="356"/>
        <v/>
      </c>
      <c r="DJ646" s="98">
        <f t="shared" si="357"/>
        <v>0</v>
      </c>
      <c r="DK646" s="93" t="e">
        <f>VLOOKUP(H646,'PORT PRODUCTIVITY 1'!$A$25:$G$81,2,FALSE)</f>
        <v>#N/A</v>
      </c>
      <c r="DL646" s="97" t="str">
        <f t="shared" si="329"/>
        <v/>
      </c>
      <c r="DM646" s="97" t="str">
        <f t="shared" si="330"/>
        <v/>
      </c>
      <c r="DN646" s="97" t="str">
        <f t="shared" si="331"/>
        <v/>
      </c>
      <c r="DO646" s="97" t="str">
        <f t="shared" si="332"/>
        <v/>
      </c>
      <c r="DP646" s="94" t="e">
        <f>VLOOKUP(H646,'PORT PRODUCTIVITY 1'!$A$25:$G$83,3,FALSE)</f>
        <v>#N/A</v>
      </c>
      <c r="DQ646" s="276" t="str">
        <f t="shared" si="333"/>
        <v/>
      </c>
      <c r="DR646" s="276" t="str">
        <f t="shared" si="334"/>
        <v/>
      </c>
      <c r="DS646" s="276" t="str">
        <f t="shared" si="335"/>
        <v/>
      </c>
      <c r="DT646" s="276" t="str">
        <f t="shared" si="336"/>
        <v/>
      </c>
      <c r="DU646" s="276" t="str">
        <f t="shared" si="337"/>
        <v/>
      </c>
      <c r="DV646" s="276" t="str">
        <f t="shared" si="338"/>
        <v/>
      </c>
      <c r="DW646" s="277" t="str">
        <f t="shared" si="359"/>
        <v/>
      </c>
      <c r="DX646" s="278" t="str">
        <f t="shared" si="360"/>
        <v>0</v>
      </c>
      <c r="DY646" s="279" t="str">
        <f t="shared" si="361"/>
        <v>0</v>
      </c>
      <c r="DZ646" s="280" t="str">
        <f t="shared" si="362"/>
        <v/>
      </c>
      <c r="EA646" s="335">
        <f t="shared" si="348"/>
        <v>0</v>
      </c>
      <c r="EB646" s="335">
        <f t="shared" si="349"/>
        <v>0</v>
      </c>
      <c r="EC646" s="335">
        <f t="shared" si="350"/>
        <v>0</v>
      </c>
    </row>
    <row r="647" spans="2:133" ht="27.75" customHeight="1" thickBot="1">
      <c r="B647" s="39"/>
      <c r="C647" s="146"/>
      <c r="D647" s="57"/>
      <c r="E647" s="43"/>
      <c r="F647" s="74"/>
      <c r="G647" s="147"/>
      <c r="H647" s="44"/>
      <c r="I647" s="283"/>
      <c r="J647" s="283"/>
      <c r="K647" s="37"/>
      <c r="L647" s="37"/>
      <c r="M647" s="37"/>
      <c r="N647" s="37"/>
      <c r="O647" s="22"/>
      <c r="P647" s="22"/>
      <c r="Q647" s="42"/>
      <c r="R647" s="39"/>
      <c r="S647" s="39"/>
      <c r="T647" s="39"/>
      <c r="U647" s="321"/>
      <c r="V647" s="330"/>
      <c r="W647" s="317" t="str">
        <f t="shared" si="339"/>
        <v>0</v>
      </c>
      <c r="X647" s="101"/>
      <c r="Y647" s="40"/>
      <c r="Z647" s="41"/>
      <c r="AA647" s="40"/>
      <c r="AB647" s="40"/>
      <c r="AC647" s="40"/>
      <c r="AD647" s="40" t="str">
        <f t="shared" si="354"/>
        <v/>
      </c>
      <c r="AE647" s="186"/>
      <c r="AF647" s="106" t="str">
        <f t="shared" si="353"/>
        <v>0</v>
      </c>
      <c r="AG647" s="99">
        <f t="shared" si="351"/>
        <v>0</v>
      </c>
      <c r="AH647" s="105" t="str">
        <f t="shared" si="352"/>
        <v>0</v>
      </c>
      <c r="AI647" s="106" t="str">
        <f t="shared" si="340"/>
        <v>0</v>
      </c>
      <c r="AJ647" s="99" t="str">
        <f t="shared" si="341"/>
        <v/>
      </c>
      <c r="AK647" s="1" t="str">
        <f t="shared" si="342"/>
        <v/>
      </c>
      <c r="AL647" s="1" t="str">
        <f t="shared" si="343"/>
        <v/>
      </c>
      <c r="AM647" s="1" t="str">
        <f t="shared" si="344"/>
        <v/>
      </c>
      <c r="AN647" s="164" t="str">
        <f t="shared" si="345"/>
        <v/>
      </c>
      <c r="AO647" s="337">
        <f t="shared" si="346"/>
        <v>0</v>
      </c>
      <c r="AP647" s="259"/>
      <c r="AQ647" s="273">
        <f t="shared" si="347"/>
        <v>0</v>
      </c>
      <c r="DF647" s="104">
        <f t="shared" si="358"/>
        <v>0</v>
      </c>
      <c r="DG647" s="39" t="str">
        <f t="shared" si="355"/>
        <v/>
      </c>
      <c r="DH647" s="39" t="str">
        <f t="shared" si="356"/>
        <v/>
      </c>
      <c r="DJ647" s="98">
        <f t="shared" si="357"/>
        <v>0</v>
      </c>
      <c r="DK647" s="93" t="e">
        <f>VLOOKUP(H647,'PORT PRODUCTIVITY 1'!$A$25:$G$81,2,FALSE)</f>
        <v>#N/A</v>
      </c>
      <c r="DL647" s="97" t="str">
        <f t="shared" si="329"/>
        <v/>
      </c>
      <c r="DM647" s="97" t="str">
        <f t="shared" si="330"/>
        <v/>
      </c>
      <c r="DN647" s="97" t="str">
        <f t="shared" si="331"/>
        <v/>
      </c>
      <c r="DO647" s="97" t="str">
        <f t="shared" si="332"/>
        <v/>
      </c>
      <c r="DP647" s="94" t="e">
        <f>VLOOKUP(H647,'PORT PRODUCTIVITY 1'!$A$25:$G$83,3,FALSE)</f>
        <v>#N/A</v>
      </c>
      <c r="DQ647" s="276" t="str">
        <f t="shared" si="333"/>
        <v/>
      </c>
      <c r="DR647" s="276" t="str">
        <f t="shared" si="334"/>
        <v/>
      </c>
      <c r="DS647" s="276" t="str">
        <f t="shared" si="335"/>
        <v/>
      </c>
      <c r="DT647" s="276" t="str">
        <f t="shared" si="336"/>
        <v/>
      </c>
      <c r="DU647" s="276" t="str">
        <f t="shared" si="337"/>
        <v/>
      </c>
      <c r="DV647" s="276" t="str">
        <f t="shared" si="338"/>
        <v/>
      </c>
      <c r="DW647" s="277" t="str">
        <f t="shared" si="359"/>
        <v/>
      </c>
      <c r="DX647" s="278" t="str">
        <f t="shared" si="360"/>
        <v>0</v>
      </c>
      <c r="DY647" s="279" t="str">
        <f t="shared" si="361"/>
        <v>0</v>
      </c>
      <c r="DZ647" s="280" t="str">
        <f t="shared" si="362"/>
        <v/>
      </c>
      <c r="EA647" s="335">
        <f t="shared" si="348"/>
        <v>0</v>
      </c>
      <c r="EB647" s="335">
        <f t="shared" si="349"/>
        <v>0</v>
      </c>
      <c r="EC647" s="335">
        <f t="shared" si="350"/>
        <v>0</v>
      </c>
    </row>
    <row r="648" spans="2:133" ht="27.75" customHeight="1" thickBot="1">
      <c r="B648" s="39"/>
      <c r="C648" s="146"/>
      <c r="D648" s="57"/>
      <c r="E648" s="43"/>
      <c r="F648" s="74"/>
      <c r="G648" s="147"/>
      <c r="H648" s="44"/>
      <c r="I648" s="283"/>
      <c r="J648" s="283"/>
      <c r="K648" s="37"/>
      <c r="L648" s="37"/>
      <c r="M648" s="37"/>
      <c r="N648" s="37"/>
      <c r="O648" s="22"/>
      <c r="P648" s="22"/>
      <c r="Q648" s="42"/>
      <c r="R648" s="39"/>
      <c r="S648" s="39"/>
      <c r="T648" s="39"/>
      <c r="U648" s="321"/>
      <c r="V648" s="330"/>
      <c r="W648" s="317" t="str">
        <f t="shared" si="339"/>
        <v>0</v>
      </c>
      <c r="X648" s="101"/>
      <c r="Y648" s="40"/>
      <c r="Z648" s="41"/>
      <c r="AA648" s="40"/>
      <c r="AB648" s="40"/>
      <c r="AC648" s="40"/>
      <c r="AD648" s="40" t="str">
        <f t="shared" si="354"/>
        <v/>
      </c>
      <c r="AE648" s="186"/>
      <c r="AF648" s="106" t="str">
        <f t="shared" si="353"/>
        <v>0</v>
      </c>
      <c r="AG648" s="99">
        <f t="shared" si="351"/>
        <v>0</v>
      </c>
      <c r="AH648" s="105" t="str">
        <f t="shared" si="352"/>
        <v>0</v>
      </c>
      <c r="AI648" s="106" t="str">
        <f t="shared" si="340"/>
        <v>0</v>
      </c>
      <c r="AJ648" s="99" t="str">
        <f t="shared" si="341"/>
        <v/>
      </c>
      <c r="AK648" s="1" t="str">
        <f t="shared" si="342"/>
        <v/>
      </c>
      <c r="AL648" s="1" t="str">
        <f t="shared" si="343"/>
        <v/>
      </c>
      <c r="AM648" s="1" t="str">
        <f t="shared" si="344"/>
        <v/>
      </c>
      <c r="AN648" s="164" t="str">
        <f t="shared" si="345"/>
        <v/>
      </c>
      <c r="AO648" s="337">
        <f t="shared" si="346"/>
        <v>0</v>
      </c>
      <c r="AP648" s="259"/>
      <c r="AQ648" s="273">
        <f t="shared" si="347"/>
        <v>0</v>
      </c>
      <c r="DF648" s="104">
        <f t="shared" si="358"/>
        <v>0</v>
      </c>
      <c r="DG648" s="39" t="str">
        <f t="shared" si="355"/>
        <v/>
      </c>
      <c r="DH648" s="39" t="str">
        <f t="shared" si="356"/>
        <v/>
      </c>
      <c r="DJ648" s="98">
        <f t="shared" si="357"/>
        <v>0</v>
      </c>
      <c r="DK648" s="93" t="e">
        <f>VLOOKUP(H648,'PORT PRODUCTIVITY 1'!$A$25:$G$81,2,FALSE)</f>
        <v>#N/A</v>
      </c>
      <c r="DL648" s="97" t="str">
        <f t="shared" ref="DL648:DL711" si="363">IF(S648=0,"",(S648/$DK648))</f>
        <v/>
      </c>
      <c r="DM648" s="97" t="str">
        <f t="shared" ref="DM648:DM711" si="364">IF(T648=0,"",(T648/$DK648))</f>
        <v/>
      </c>
      <c r="DN648" s="97" t="str">
        <f t="shared" ref="DN648:DN711" si="365">IF(U648=0,"",(U648/$DK648))</f>
        <v/>
      </c>
      <c r="DO648" s="97" t="str">
        <f t="shared" ref="DO648:DO711" si="366">IF(V648=0,"",(V648/$DK648))</f>
        <v/>
      </c>
      <c r="DP648" s="94" t="e">
        <f>VLOOKUP(H648,'PORT PRODUCTIVITY 1'!$A$25:$G$83,3,FALSE)</f>
        <v>#N/A</v>
      </c>
      <c r="DQ648" s="276" t="str">
        <f t="shared" si="333"/>
        <v/>
      </c>
      <c r="DR648" s="276" t="str">
        <f t="shared" si="334"/>
        <v/>
      </c>
      <c r="DS648" s="276" t="str">
        <f t="shared" si="335"/>
        <v/>
      </c>
      <c r="DT648" s="276" t="str">
        <f t="shared" si="336"/>
        <v/>
      </c>
      <c r="DU648" s="276" t="str">
        <f t="shared" si="337"/>
        <v/>
      </c>
      <c r="DV648" s="276" t="str">
        <f t="shared" si="338"/>
        <v/>
      </c>
      <c r="DW648" s="277" t="str">
        <f t="shared" si="359"/>
        <v/>
      </c>
      <c r="DX648" s="278" t="str">
        <f t="shared" si="360"/>
        <v>0</v>
      </c>
      <c r="DY648" s="279" t="str">
        <f t="shared" si="361"/>
        <v>0</v>
      </c>
      <c r="DZ648" s="280" t="str">
        <f t="shared" si="362"/>
        <v/>
      </c>
      <c r="EA648" s="335">
        <f t="shared" si="348"/>
        <v>0</v>
      </c>
      <c r="EB648" s="335">
        <f t="shared" si="349"/>
        <v>0</v>
      </c>
      <c r="EC648" s="335">
        <f t="shared" si="350"/>
        <v>0</v>
      </c>
    </row>
    <row r="649" spans="2:133" ht="27.75" customHeight="1" thickBot="1">
      <c r="B649" s="39"/>
      <c r="C649" s="146"/>
      <c r="D649" s="57"/>
      <c r="E649" s="43"/>
      <c r="F649" s="74"/>
      <c r="G649" s="147"/>
      <c r="H649" s="44"/>
      <c r="I649" s="283"/>
      <c r="J649" s="283"/>
      <c r="K649" s="37"/>
      <c r="L649" s="37"/>
      <c r="M649" s="37"/>
      <c r="N649" s="37"/>
      <c r="O649" s="22"/>
      <c r="P649" s="22"/>
      <c r="Q649" s="42"/>
      <c r="R649" s="39"/>
      <c r="S649" s="39"/>
      <c r="T649" s="39"/>
      <c r="U649" s="321"/>
      <c r="V649" s="330"/>
      <c r="W649" s="317" t="str">
        <f t="shared" si="339"/>
        <v>0</v>
      </c>
      <c r="X649" s="101"/>
      <c r="Y649" s="40"/>
      <c r="Z649" s="41"/>
      <c r="AA649" s="40"/>
      <c r="AB649" s="40"/>
      <c r="AC649" s="40"/>
      <c r="AD649" s="40" t="str">
        <f t="shared" si="354"/>
        <v/>
      </c>
      <c r="AE649" s="186"/>
      <c r="AF649" s="106" t="str">
        <f t="shared" si="353"/>
        <v>0</v>
      </c>
      <c r="AG649" s="99">
        <f t="shared" si="351"/>
        <v>0</v>
      </c>
      <c r="AH649" s="105" t="str">
        <f t="shared" si="352"/>
        <v>0</v>
      </c>
      <c r="AI649" s="106" t="str">
        <f t="shared" si="340"/>
        <v>0</v>
      </c>
      <c r="AJ649" s="99" t="str">
        <f t="shared" si="341"/>
        <v/>
      </c>
      <c r="AK649" s="1" t="str">
        <f t="shared" si="342"/>
        <v/>
      </c>
      <c r="AL649" s="1" t="str">
        <f t="shared" si="343"/>
        <v/>
      </c>
      <c r="AM649" s="1" t="str">
        <f t="shared" si="344"/>
        <v/>
      </c>
      <c r="AN649" s="164" t="str">
        <f t="shared" si="345"/>
        <v/>
      </c>
      <c r="AO649" s="337">
        <f t="shared" si="346"/>
        <v>0</v>
      </c>
      <c r="AP649" s="259"/>
      <c r="AQ649" s="273">
        <f t="shared" si="347"/>
        <v>0</v>
      </c>
      <c r="DF649" s="104">
        <f t="shared" si="358"/>
        <v>0</v>
      </c>
      <c r="DG649" s="39" t="str">
        <f t="shared" si="355"/>
        <v/>
      </c>
      <c r="DH649" s="39" t="str">
        <f t="shared" si="356"/>
        <v/>
      </c>
      <c r="DJ649" s="98">
        <f t="shared" si="357"/>
        <v>0</v>
      </c>
      <c r="DK649" s="93" t="e">
        <f>VLOOKUP(H649,'PORT PRODUCTIVITY 1'!$A$25:$G$81,2,FALSE)</f>
        <v>#N/A</v>
      </c>
      <c r="DL649" s="97" t="str">
        <f t="shared" si="363"/>
        <v/>
      </c>
      <c r="DM649" s="97" t="str">
        <f t="shared" si="364"/>
        <v/>
      </c>
      <c r="DN649" s="97" t="str">
        <f t="shared" si="365"/>
        <v/>
      </c>
      <c r="DO649" s="97" t="str">
        <f t="shared" si="366"/>
        <v/>
      </c>
      <c r="DP649" s="94" t="e">
        <f>VLOOKUP(H649,'PORT PRODUCTIVITY 1'!$A$25:$G$83,3,FALSE)</f>
        <v>#N/A</v>
      </c>
      <c r="DQ649" s="276" t="str">
        <f t="shared" ref="DQ649:DQ712" si="367">IF(X649=0,"",(X649/$DP649))</f>
        <v/>
      </c>
      <c r="DR649" s="276" t="str">
        <f t="shared" ref="DR649:DR712" si="368">IF(Y649=0,"",(Y649/$DP649))</f>
        <v/>
      </c>
      <c r="DS649" s="276" t="str">
        <f t="shared" ref="DS649:DS712" si="369">IF(Z649=0,"",(Z649/$DP649))</f>
        <v/>
      </c>
      <c r="DT649" s="276" t="str">
        <f t="shared" ref="DT649:DT712" si="370">IF(AA649=0,"",(AA649/$DP649))</f>
        <v/>
      </c>
      <c r="DU649" s="276" t="str">
        <f t="shared" ref="DU649:DU712" si="371">IF(AB649=0,"",(AB649/$DP649))</f>
        <v/>
      </c>
      <c r="DV649" s="276" t="str">
        <f t="shared" ref="DV649:DV712" si="372">IF(AC649=0,"",(AC649/$DP649))</f>
        <v/>
      </c>
      <c r="DW649" s="277" t="str">
        <f t="shared" si="359"/>
        <v/>
      </c>
      <c r="DX649" s="278" t="str">
        <f t="shared" si="360"/>
        <v>0</v>
      </c>
      <c r="DY649" s="279" t="str">
        <f t="shared" si="361"/>
        <v>0</v>
      </c>
      <c r="DZ649" s="280" t="str">
        <f t="shared" si="362"/>
        <v/>
      </c>
      <c r="EA649" s="335">
        <f t="shared" si="348"/>
        <v>0</v>
      </c>
      <c r="EB649" s="335">
        <f t="shared" si="349"/>
        <v>0</v>
      </c>
      <c r="EC649" s="335">
        <f t="shared" si="350"/>
        <v>0</v>
      </c>
    </row>
    <row r="650" spans="2:133" ht="27.75" customHeight="1" thickBot="1">
      <c r="B650" s="39"/>
      <c r="C650" s="146"/>
      <c r="D650" s="57"/>
      <c r="E650" s="43"/>
      <c r="F650" s="74"/>
      <c r="G650" s="147"/>
      <c r="H650" s="44"/>
      <c r="I650" s="283"/>
      <c r="J650" s="283"/>
      <c r="K650" s="37"/>
      <c r="L650" s="37"/>
      <c r="M650" s="37"/>
      <c r="N650" s="37"/>
      <c r="O650" s="22"/>
      <c r="P650" s="22"/>
      <c r="Q650" s="42"/>
      <c r="R650" s="39"/>
      <c r="S650" s="39"/>
      <c r="T650" s="39"/>
      <c r="U650" s="321"/>
      <c r="V650" s="330"/>
      <c r="W650" s="317" t="str">
        <f t="shared" ref="W650:W713" si="373">IFERROR(IF(OR(G650="15A CRX",G650="84K ECUBEX"),(STDEV(S650:U650)/100), IF(G650="84A SPONDYLUS",(STDEV(S650:T650)/100),(STDEV(S650:V650)/100))),"0")</f>
        <v>0</v>
      </c>
      <c r="X650" s="101"/>
      <c r="Y650" s="40"/>
      <c r="Z650" s="41"/>
      <c r="AA650" s="40"/>
      <c r="AB650" s="40"/>
      <c r="AC650" s="40"/>
      <c r="AD650" s="40" t="str">
        <f t="shared" si="354"/>
        <v/>
      </c>
      <c r="AE650" s="186"/>
      <c r="AF650" s="106" t="str">
        <f t="shared" si="353"/>
        <v>0</v>
      </c>
      <c r="AG650" s="99">
        <f t="shared" si="351"/>
        <v>0</v>
      </c>
      <c r="AH650" s="105" t="str">
        <f t="shared" si="352"/>
        <v>0</v>
      </c>
      <c r="AI650" s="106" t="str">
        <f t="shared" ref="AI650:AI713" si="374">IF(DF650=2,"S&amp;S",IF(DG650=1,W650,IF(DH650=1,AF650,"0")))</f>
        <v>0</v>
      </c>
      <c r="AJ650" s="99" t="str">
        <f t="shared" ref="AJ650:AJ713" si="375">IF(AI650="0","",IF(AI650&gt;15%,1,0))</f>
        <v/>
      </c>
      <c r="AK650" s="1" t="str">
        <f t="shared" ref="AK650:AK713" si="376">IF(AI650="0","",IF(AJ650=1,0,IF(AI650&gt;10%,1,0)))</f>
        <v/>
      </c>
      <c r="AL650" s="1" t="str">
        <f t="shared" ref="AL650:AL713" si="377">IF(AI650="0","",IF(AJ650=1,0,IF(AK650=1,0,IF(AI650&gt;5%,1,0))))</f>
        <v/>
      </c>
      <c r="AM650" s="1" t="str">
        <f t="shared" ref="AM650:AM713" si="378">IF(AI650="0","",IF(AJ650=1,0,IF(AK650=1,0,IF(AL650=1,0,IF(AI650&gt;=0%,1,0)))))</f>
        <v/>
      </c>
      <c r="AN650" s="164" t="str">
        <f t="shared" ref="AN650:AN713" si="379">IF(AG650=0,"",IF(AQ650=2,"SHIP &amp; SHORE CRANE",IF(AJ650=1,"PLS INSERT COMMENT",IF(AK650=1,"CAN YOU IMPROVE IT?",IF(AL650=1,"GOOD JOB &amp; HOW GET BETTER?",IF(AM650=1,"EXCELENT-BE CONSISTENT AND SHARE BEST PRACTICES","SINGLE CRANE"))))))</f>
        <v/>
      </c>
      <c r="AO650" s="337">
        <f t="shared" ref="AO650:AO713" si="380">IFERROR(EC650,"")</f>
        <v>0</v>
      </c>
      <c r="AP650" s="259"/>
      <c r="AQ650" s="273">
        <f t="shared" ref="AQ650:AQ685" si="381">DF650</f>
        <v>0</v>
      </c>
      <c r="DF650" s="104">
        <f t="shared" si="358"/>
        <v>0</v>
      </c>
      <c r="DG650" s="39" t="str">
        <f t="shared" si="355"/>
        <v/>
      </c>
      <c r="DH650" s="39" t="str">
        <f t="shared" si="356"/>
        <v/>
      </c>
      <c r="DJ650" s="98">
        <f t="shared" si="357"/>
        <v>0</v>
      </c>
      <c r="DK650" s="93" t="e">
        <f>VLOOKUP(H650,'PORT PRODUCTIVITY 1'!$A$25:$G$81,2,FALSE)</f>
        <v>#N/A</v>
      </c>
      <c r="DL650" s="97" t="str">
        <f t="shared" si="363"/>
        <v/>
      </c>
      <c r="DM650" s="97" t="str">
        <f t="shared" si="364"/>
        <v/>
      </c>
      <c r="DN650" s="97" t="str">
        <f t="shared" si="365"/>
        <v/>
      </c>
      <c r="DO650" s="97" t="str">
        <f t="shared" si="366"/>
        <v/>
      </c>
      <c r="DP650" s="94" t="e">
        <f>VLOOKUP(H650,'PORT PRODUCTIVITY 1'!$A$25:$G$83,3,FALSE)</f>
        <v>#N/A</v>
      </c>
      <c r="DQ650" s="276" t="str">
        <f t="shared" si="367"/>
        <v/>
      </c>
      <c r="DR650" s="276" t="str">
        <f t="shared" si="368"/>
        <v/>
      </c>
      <c r="DS650" s="276" t="str">
        <f t="shared" si="369"/>
        <v/>
      </c>
      <c r="DT650" s="276" t="str">
        <f t="shared" si="370"/>
        <v/>
      </c>
      <c r="DU650" s="276" t="str">
        <f t="shared" si="371"/>
        <v/>
      </c>
      <c r="DV650" s="276" t="str">
        <f t="shared" si="372"/>
        <v/>
      </c>
      <c r="DW650" s="277" t="str">
        <f t="shared" si="359"/>
        <v/>
      </c>
      <c r="DX650" s="278" t="str">
        <f t="shared" si="360"/>
        <v>0</v>
      </c>
      <c r="DY650" s="279" t="str">
        <f t="shared" si="361"/>
        <v>0</v>
      </c>
      <c r="DZ650" s="280" t="str">
        <f t="shared" si="362"/>
        <v/>
      </c>
      <c r="EA650" s="335">
        <f t="shared" ref="EA650:EA713" si="382">MAX(DL650:DO650,DQ650:DV650)</f>
        <v>0</v>
      </c>
      <c r="EB650" s="335">
        <f t="shared" ref="EB650:EB713" si="383">MIN(DL650:DO650,DQ650:DV650)</f>
        <v>0</v>
      </c>
      <c r="EC650" s="335">
        <f t="shared" ref="EC650:EC713" si="384">EA650-EB650</f>
        <v>0</v>
      </c>
    </row>
    <row r="651" spans="2:133" ht="27.75" customHeight="1" thickBot="1">
      <c r="B651" s="39"/>
      <c r="C651" s="146"/>
      <c r="D651" s="57"/>
      <c r="E651" s="43"/>
      <c r="F651" s="74"/>
      <c r="G651" s="147"/>
      <c r="H651" s="44"/>
      <c r="I651" s="283"/>
      <c r="J651" s="283"/>
      <c r="K651" s="37"/>
      <c r="L651" s="37"/>
      <c r="M651" s="37"/>
      <c r="N651" s="37"/>
      <c r="O651" s="22"/>
      <c r="P651" s="22"/>
      <c r="Q651" s="42"/>
      <c r="R651" s="39"/>
      <c r="S651" s="39"/>
      <c r="T651" s="39"/>
      <c r="U651" s="321"/>
      <c r="V651" s="330"/>
      <c r="W651" s="317" t="str">
        <f t="shared" si="373"/>
        <v>0</v>
      </c>
      <c r="X651" s="101"/>
      <c r="Y651" s="40"/>
      <c r="Z651" s="41"/>
      <c r="AA651" s="40"/>
      <c r="AB651" s="40"/>
      <c r="AC651" s="40"/>
      <c r="AD651" s="40" t="str">
        <f t="shared" si="354"/>
        <v/>
      </c>
      <c r="AE651" s="186"/>
      <c r="AF651" s="106" t="str">
        <f t="shared" si="353"/>
        <v>0</v>
      </c>
      <c r="AG651" s="99">
        <f t="shared" si="351"/>
        <v>0</v>
      </c>
      <c r="AH651" s="105" t="str">
        <f t="shared" si="352"/>
        <v>0</v>
      </c>
      <c r="AI651" s="106" t="str">
        <f t="shared" si="374"/>
        <v>0</v>
      </c>
      <c r="AJ651" s="99" t="str">
        <f t="shared" si="375"/>
        <v/>
      </c>
      <c r="AK651" s="1" t="str">
        <f t="shared" si="376"/>
        <v/>
      </c>
      <c r="AL651" s="1" t="str">
        <f t="shared" si="377"/>
        <v/>
      </c>
      <c r="AM651" s="1" t="str">
        <f t="shared" si="378"/>
        <v/>
      </c>
      <c r="AN651" s="164" t="str">
        <f t="shared" si="379"/>
        <v/>
      </c>
      <c r="AO651" s="337">
        <f t="shared" si="380"/>
        <v>0</v>
      </c>
      <c r="AP651" s="259"/>
      <c r="AQ651" s="273">
        <f t="shared" si="381"/>
        <v>0</v>
      </c>
      <c r="DF651" s="104">
        <f t="shared" si="358"/>
        <v>0</v>
      </c>
      <c r="DG651" s="39" t="str">
        <f t="shared" si="355"/>
        <v/>
      </c>
      <c r="DH651" s="39" t="str">
        <f t="shared" si="356"/>
        <v/>
      </c>
      <c r="DJ651" s="98">
        <f t="shared" si="357"/>
        <v>0</v>
      </c>
      <c r="DK651" s="93" t="e">
        <f>VLOOKUP(H651,'PORT PRODUCTIVITY 1'!$A$25:$G$81,2,FALSE)</f>
        <v>#N/A</v>
      </c>
      <c r="DL651" s="97" t="str">
        <f t="shared" si="363"/>
        <v/>
      </c>
      <c r="DM651" s="97" t="str">
        <f t="shared" si="364"/>
        <v/>
      </c>
      <c r="DN651" s="97" t="str">
        <f t="shared" si="365"/>
        <v/>
      </c>
      <c r="DO651" s="97" t="str">
        <f t="shared" si="366"/>
        <v/>
      </c>
      <c r="DP651" s="94" t="e">
        <f>VLOOKUP(H651,'PORT PRODUCTIVITY 1'!$A$25:$G$83,3,FALSE)</f>
        <v>#N/A</v>
      </c>
      <c r="DQ651" s="276" t="str">
        <f t="shared" si="367"/>
        <v/>
      </c>
      <c r="DR651" s="276" t="str">
        <f t="shared" si="368"/>
        <v/>
      </c>
      <c r="DS651" s="276" t="str">
        <f t="shared" si="369"/>
        <v/>
      </c>
      <c r="DT651" s="276" t="str">
        <f t="shared" si="370"/>
        <v/>
      </c>
      <c r="DU651" s="276" t="str">
        <f t="shared" si="371"/>
        <v/>
      </c>
      <c r="DV651" s="276" t="str">
        <f t="shared" si="372"/>
        <v/>
      </c>
      <c r="DW651" s="277" t="str">
        <f t="shared" si="359"/>
        <v/>
      </c>
      <c r="DX651" s="278" t="str">
        <f t="shared" si="360"/>
        <v>0</v>
      </c>
      <c r="DY651" s="279" t="str">
        <f t="shared" si="361"/>
        <v>0</v>
      </c>
      <c r="DZ651" s="280" t="str">
        <f t="shared" si="362"/>
        <v/>
      </c>
      <c r="EA651" s="335">
        <f t="shared" si="382"/>
        <v>0</v>
      </c>
      <c r="EB651" s="335">
        <f t="shared" si="383"/>
        <v>0</v>
      </c>
      <c r="EC651" s="335">
        <f t="shared" si="384"/>
        <v>0</v>
      </c>
    </row>
    <row r="652" spans="2:133" ht="27.75" customHeight="1" thickBot="1">
      <c r="B652" s="39"/>
      <c r="C652" s="146"/>
      <c r="D652" s="57"/>
      <c r="E652" s="43"/>
      <c r="F652" s="74"/>
      <c r="G652" s="147"/>
      <c r="H652" s="44"/>
      <c r="I652" s="283"/>
      <c r="J652" s="283"/>
      <c r="K652" s="37"/>
      <c r="L652" s="37"/>
      <c r="M652" s="37"/>
      <c r="N652" s="37"/>
      <c r="O652" s="22"/>
      <c r="P652" s="22"/>
      <c r="Q652" s="42"/>
      <c r="R652" s="39"/>
      <c r="S652" s="39"/>
      <c r="T652" s="39"/>
      <c r="U652" s="321"/>
      <c r="V652" s="330"/>
      <c r="W652" s="317" t="str">
        <f t="shared" si="373"/>
        <v>0</v>
      </c>
      <c r="X652" s="101"/>
      <c r="Y652" s="40"/>
      <c r="Z652" s="41"/>
      <c r="AA652" s="40"/>
      <c r="AB652" s="40"/>
      <c r="AC652" s="40"/>
      <c r="AD652" s="40" t="str">
        <f t="shared" si="354"/>
        <v/>
      </c>
      <c r="AE652" s="186"/>
      <c r="AF652" s="106" t="str">
        <f t="shared" si="353"/>
        <v>0</v>
      </c>
      <c r="AG652" s="99">
        <f t="shared" si="351"/>
        <v>0</v>
      </c>
      <c r="AH652" s="105" t="str">
        <f t="shared" si="352"/>
        <v>0</v>
      </c>
      <c r="AI652" s="106" t="str">
        <f t="shared" si="374"/>
        <v>0</v>
      </c>
      <c r="AJ652" s="99" t="str">
        <f t="shared" si="375"/>
        <v/>
      </c>
      <c r="AK652" s="1" t="str">
        <f t="shared" si="376"/>
        <v/>
      </c>
      <c r="AL652" s="1" t="str">
        <f t="shared" si="377"/>
        <v/>
      </c>
      <c r="AM652" s="1" t="str">
        <f t="shared" si="378"/>
        <v/>
      </c>
      <c r="AN652" s="164" t="str">
        <f t="shared" si="379"/>
        <v/>
      </c>
      <c r="AO652" s="337">
        <f t="shared" si="380"/>
        <v>0</v>
      </c>
      <c r="AP652" s="259"/>
      <c r="AQ652" s="273">
        <f t="shared" si="381"/>
        <v>0</v>
      </c>
      <c r="DF652" s="104">
        <f t="shared" si="358"/>
        <v>0</v>
      </c>
      <c r="DG652" s="39" t="str">
        <f t="shared" si="355"/>
        <v/>
      </c>
      <c r="DH652" s="39" t="str">
        <f t="shared" si="356"/>
        <v/>
      </c>
      <c r="DJ652" s="98">
        <f t="shared" si="357"/>
        <v>0</v>
      </c>
      <c r="DK652" s="93" t="e">
        <f>VLOOKUP(H652,'PORT PRODUCTIVITY 1'!$A$25:$G$81,2,FALSE)</f>
        <v>#N/A</v>
      </c>
      <c r="DL652" s="97" t="str">
        <f t="shared" si="363"/>
        <v/>
      </c>
      <c r="DM652" s="97" t="str">
        <f t="shared" si="364"/>
        <v/>
      </c>
      <c r="DN652" s="97" t="str">
        <f t="shared" si="365"/>
        <v/>
      </c>
      <c r="DO652" s="97" t="str">
        <f t="shared" si="366"/>
        <v/>
      </c>
      <c r="DP652" s="94" t="e">
        <f>VLOOKUP(H652,'PORT PRODUCTIVITY 1'!$A$25:$G$83,3,FALSE)</f>
        <v>#N/A</v>
      </c>
      <c r="DQ652" s="276" t="str">
        <f t="shared" si="367"/>
        <v/>
      </c>
      <c r="DR652" s="276" t="str">
        <f t="shared" si="368"/>
        <v/>
      </c>
      <c r="DS652" s="276" t="str">
        <f t="shared" si="369"/>
        <v/>
      </c>
      <c r="DT652" s="276" t="str">
        <f t="shared" si="370"/>
        <v/>
      </c>
      <c r="DU652" s="276" t="str">
        <f t="shared" si="371"/>
        <v/>
      </c>
      <c r="DV652" s="276" t="str">
        <f t="shared" si="372"/>
        <v/>
      </c>
      <c r="DW652" s="277" t="str">
        <f t="shared" si="359"/>
        <v/>
      </c>
      <c r="DX652" s="278" t="str">
        <f t="shared" si="360"/>
        <v>0</v>
      </c>
      <c r="DY652" s="279" t="str">
        <f t="shared" si="361"/>
        <v>0</v>
      </c>
      <c r="DZ652" s="280" t="str">
        <f t="shared" si="362"/>
        <v/>
      </c>
      <c r="EA652" s="335">
        <f t="shared" si="382"/>
        <v>0</v>
      </c>
      <c r="EB652" s="335">
        <f t="shared" si="383"/>
        <v>0</v>
      </c>
      <c r="EC652" s="335">
        <f t="shared" si="384"/>
        <v>0</v>
      </c>
    </row>
    <row r="653" spans="2:133" ht="27.75" customHeight="1" thickBot="1">
      <c r="B653" s="39"/>
      <c r="C653" s="146"/>
      <c r="D653" s="57"/>
      <c r="E653" s="43"/>
      <c r="F653" s="74"/>
      <c r="G653" s="147"/>
      <c r="H653" s="44"/>
      <c r="I653" s="283"/>
      <c r="J653" s="283"/>
      <c r="K653" s="37"/>
      <c r="L653" s="37"/>
      <c r="M653" s="37"/>
      <c r="N653" s="37"/>
      <c r="O653" s="22"/>
      <c r="P653" s="22"/>
      <c r="Q653" s="42"/>
      <c r="R653" s="39"/>
      <c r="S653" s="39"/>
      <c r="T653" s="39"/>
      <c r="U653" s="321"/>
      <c r="V653" s="330"/>
      <c r="W653" s="317" t="str">
        <f t="shared" si="373"/>
        <v>0</v>
      </c>
      <c r="X653" s="101"/>
      <c r="Y653" s="40"/>
      <c r="Z653" s="41"/>
      <c r="AA653" s="40"/>
      <c r="AB653" s="40"/>
      <c r="AC653" s="40"/>
      <c r="AD653" s="40" t="str">
        <f t="shared" si="354"/>
        <v/>
      </c>
      <c r="AE653" s="186"/>
      <c r="AF653" s="106" t="str">
        <f t="shared" si="353"/>
        <v>0</v>
      </c>
      <c r="AG653" s="99">
        <f t="shared" si="351"/>
        <v>0</v>
      </c>
      <c r="AH653" s="105" t="str">
        <f t="shared" si="352"/>
        <v>0</v>
      </c>
      <c r="AI653" s="106" t="str">
        <f t="shared" si="374"/>
        <v>0</v>
      </c>
      <c r="AJ653" s="99" t="str">
        <f t="shared" si="375"/>
        <v/>
      </c>
      <c r="AK653" s="1" t="str">
        <f t="shared" si="376"/>
        <v/>
      </c>
      <c r="AL653" s="1" t="str">
        <f t="shared" si="377"/>
        <v/>
      </c>
      <c r="AM653" s="1" t="str">
        <f t="shared" si="378"/>
        <v/>
      </c>
      <c r="AN653" s="164" t="str">
        <f t="shared" si="379"/>
        <v/>
      </c>
      <c r="AO653" s="337">
        <f t="shared" si="380"/>
        <v>0</v>
      </c>
      <c r="AP653" s="259"/>
      <c r="AQ653" s="273">
        <f t="shared" si="381"/>
        <v>0</v>
      </c>
      <c r="DF653" s="104">
        <f t="shared" si="358"/>
        <v>0</v>
      </c>
      <c r="DG653" s="39" t="str">
        <f t="shared" si="355"/>
        <v/>
      </c>
      <c r="DH653" s="39" t="str">
        <f t="shared" si="356"/>
        <v/>
      </c>
      <c r="DJ653" s="98">
        <f t="shared" si="357"/>
        <v>0</v>
      </c>
      <c r="DK653" s="93" t="e">
        <f>VLOOKUP(H653,'PORT PRODUCTIVITY 1'!$A$25:$G$81,2,FALSE)</f>
        <v>#N/A</v>
      </c>
      <c r="DL653" s="97" t="str">
        <f t="shared" si="363"/>
        <v/>
      </c>
      <c r="DM653" s="97" t="str">
        <f t="shared" si="364"/>
        <v/>
      </c>
      <c r="DN653" s="97" t="str">
        <f t="shared" si="365"/>
        <v/>
      </c>
      <c r="DO653" s="97" t="str">
        <f t="shared" si="366"/>
        <v/>
      </c>
      <c r="DP653" s="94" t="e">
        <f>VLOOKUP(H653,'PORT PRODUCTIVITY 1'!$A$25:$G$83,3,FALSE)</f>
        <v>#N/A</v>
      </c>
      <c r="DQ653" s="276" t="str">
        <f t="shared" si="367"/>
        <v/>
      </c>
      <c r="DR653" s="276" t="str">
        <f t="shared" si="368"/>
        <v/>
      </c>
      <c r="DS653" s="276" t="str">
        <f t="shared" si="369"/>
        <v/>
      </c>
      <c r="DT653" s="276" t="str">
        <f t="shared" si="370"/>
        <v/>
      </c>
      <c r="DU653" s="276" t="str">
        <f t="shared" si="371"/>
        <v/>
      </c>
      <c r="DV653" s="276" t="str">
        <f t="shared" si="372"/>
        <v/>
      </c>
      <c r="DW653" s="277" t="str">
        <f t="shared" si="359"/>
        <v/>
      </c>
      <c r="DX653" s="278" t="str">
        <f t="shared" si="360"/>
        <v>0</v>
      </c>
      <c r="DY653" s="279" t="str">
        <f t="shared" si="361"/>
        <v>0</v>
      </c>
      <c r="DZ653" s="280" t="str">
        <f t="shared" si="362"/>
        <v/>
      </c>
      <c r="EA653" s="335">
        <f t="shared" si="382"/>
        <v>0</v>
      </c>
      <c r="EB653" s="335">
        <f t="shared" si="383"/>
        <v>0</v>
      </c>
      <c r="EC653" s="335">
        <f t="shared" si="384"/>
        <v>0</v>
      </c>
    </row>
    <row r="654" spans="2:133" ht="27.75" customHeight="1" thickBot="1">
      <c r="B654" s="39"/>
      <c r="C654" s="146"/>
      <c r="D654" s="57"/>
      <c r="E654" s="43"/>
      <c r="F654" s="74"/>
      <c r="G654" s="147"/>
      <c r="H654" s="44"/>
      <c r="I654" s="283"/>
      <c r="J654" s="283"/>
      <c r="K654" s="37"/>
      <c r="L654" s="37"/>
      <c r="M654" s="37"/>
      <c r="N654" s="37"/>
      <c r="O654" s="22"/>
      <c r="P654" s="22"/>
      <c r="Q654" s="42"/>
      <c r="R654" s="39"/>
      <c r="S654" s="39"/>
      <c r="T654" s="39"/>
      <c r="U654" s="321"/>
      <c r="V654" s="330"/>
      <c r="W654" s="317" t="str">
        <f t="shared" si="373"/>
        <v>0</v>
      </c>
      <c r="X654" s="101"/>
      <c r="Y654" s="40"/>
      <c r="Z654" s="41"/>
      <c r="AA654" s="40"/>
      <c r="AB654" s="40"/>
      <c r="AC654" s="40"/>
      <c r="AD654" s="40" t="str">
        <f t="shared" si="354"/>
        <v/>
      </c>
      <c r="AE654" s="186"/>
      <c r="AF654" s="106" t="str">
        <f t="shared" si="353"/>
        <v>0</v>
      </c>
      <c r="AG654" s="99">
        <f t="shared" si="351"/>
        <v>0</v>
      </c>
      <c r="AH654" s="105" t="str">
        <f t="shared" si="352"/>
        <v>0</v>
      </c>
      <c r="AI654" s="106" t="str">
        <f t="shared" si="374"/>
        <v>0</v>
      </c>
      <c r="AJ654" s="99" t="str">
        <f t="shared" si="375"/>
        <v/>
      </c>
      <c r="AK654" s="1" t="str">
        <f t="shared" si="376"/>
        <v/>
      </c>
      <c r="AL654" s="1" t="str">
        <f t="shared" si="377"/>
        <v/>
      </c>
      <c r="AM654" s="1" t="str">
        <f t="shared" si="378"/>
        <v/>
      </c>
      <c r="AN654" s="164" t="str">
        <f t="shared" si="379"/>
        <v/>
      </c>
      <c r="AO654" s="337">
        <f t="shared" si="380"/>
        <v>0</v>
      </c>
      <c r="AP654" s="259"/>
      <c r="AQ654" s="273">
        <f t="shared" si="381"/>
        <v>0</v>
      </c>
      <c r="DF654" s="104">
        <f t="shared" si="358"/>
        <v>0</v>
      </c>
      <c r="DG654" s="39" t="str">
        <f t="shared" si="355"/>
        <v/>
      </c>
      <c r="DH654" s="39" t="str">
        <f t="shared" si="356"/>
        <v/>
      </c>
      <c r="DJ654" s="98">
        <f t="shared" si="357"/>
        <v>0</v>
      </c>
      <c r="DK654" s="93" t="e">
        <f>VLOOKUP(H654,'PORT PRODUCTIVITY 1'!$A$25:$G$81,2,FALSE)</f>
        <v>#N/A</v>
      </c>
      <c r="DL654" s="97" t="str">
        <f t="shared" si="363"/>
        <v/>
      </c>
      <c r="DM654" s="97" t="str">
        <f t="shared" si="364"/>
        <v/>
      </c>
      <c r="DN654" s="97" t="str">
        <f t="shared" si="365"/>
        <v/>
      </c>
      <c r="DO654" s="97" t="str">
        <f t="shared" si="366"/>
        <v/>
      </c>
      <c r="DP654" s="94" t="e">
        <f>VLOOKUP(H654,'PORT PRODUCTIVITY 1'!$A$25:$G$83,3,FALSE)</f>
        <v>#N/A</v>
      </c>
      <c r="DQ654" s="276" t="str">
        <f t="shared" si="367"/>
        <v/>
      </c>
      <c r="DR654" s="276" t="str">
        <f t="shared" si="368"/>
        <v/>
      </c>
      <c r="DS654" s="276" t="str">
        <f t="shared" si="369"/>
        <v/>
      </c>
      <c r="DT654" s="276" t="str">
        <f t="shared" si="370"/>
        <v/>
      </c>
      <c r="DU654" s="276" t="str">
        <f t="shared" si="371"/>
        <v/>
      </c>
      <c r="DV654" s="276" t="str">
        <f t="shared" si="372"/>
        <v/>
      </c>
      <c r="DW654" s="277" t="str">
        <f t="shared" si="359"/>
        <v/>
      </c>
      <c r="DX654" s="278" t="str">
        <f t="shared" si="360"/>
        <v>0</v>
      </c>
      <c r="DY654" s="279" t="str">
        <f t="shared" si="361"/>
        <v>0</v>
      </c>
      <c r="DZ654" s="280" t="str">
        <f t="shared" si="362"/>
        <v/>
      </c>
      <c r="EA654" s="335">
        <f t="shared" si="382"/>
        <v>0</v>
      </c>
      <c r="EB654" s="335">
        <f t="shared" si="383"/>
        <v>0</v>
      </c>
      <c r="EC654" s="335">
        <f t="shared" si="384"/>
        <v>0</v>
      </c>
    </row>
    <row r="655" spans="2:133" ht="27.75" customHeight="1" thickBot="1">
      <c r="B655" s="39"/>
      <c r="C655" s="146"/>
      <c r="D655" s="57"/>
      <c r="E655" s="43"/>
      <c r="F655" s="74"/>
      <c r="G655" s="147"/>
      <c r="H655" s="44"/>
      <c r="I655" s="283"/>
      <c r="J655" s="283"/>
      <c r="K655" s="37"/>
      <c r="L655" s="37"/>
      <c r="M655" s="37"/>
      <c r="N655" s="37"/>
      <c r="O655" s="22"/>
      <c r="P655" s="22"/>
      <c r="Q655" s="42"/>
      <c r="R655" s="39"/>
      <c r="S655" s="39"/>
      <c r="T655" s="39"/>
      <c r="U655" s="321"/>
      <c r="V655" s="330"/>
      <c r="W655" s="317" t="str">
        <f t="shared" si="373"/>
        <v>0</v>
      </c>
      <c r="X655" s="101"/>
      <c r="Y655" s="40"/>
      <c r="Z655" s="41"/>
      <c r="AA655" s="40"/>
      <c r="AB655" s="40"/>
      <c r="AC655" s="40"/>
      <c r="AD655" s="40" t="str">
        <f t="shared" si="354"/>
        <v/>
      </c>
      <c r="AE655" s="186"/>
      <c r="AF655" s="106" t="str">
        <f t="shared" si="353"/>
        <v>0</v>
      </c>
      <c r="AG655" s="99">
        <f t="shared" si="351"/>
        <v>0</v>
      </c>
      <c r="AH655" s="105" t="str">
        <f t="shared" si="352"/>
        <v>0</v>
      </c>
      <c r="AI655" s="106" t="str">
        <f t="shared" si="374"/>
        <v>0</v>
      </c>
      <c r="AJ655" s="99" t="str">
        <f t="shared" si="375"/>
        <v/>
      </c>
      <c r="AK655" s="1" t="str">
        <f t="shared" si="376"/>
        <v/>
      </c>
      <c r="AL655" s="1" t="str">
        <f t="shared" si="377"/>
        <v/>
      </c>
      <c r="AM655" s="1" t="str">
        <f t="shared" si="378"/>
        <v/>
      </c>
      <c r="AN655" s="164" t="str">
        <f t="shared" si="379"/>
        <v/>
      </c>
      <c r="AO655" s="337">
        <f t="shared" si="380"/>
        <v>0</v>
      </c>
      <c r="AP655" s="259"/>
      <c r="AQ655" s="273">
        <f t="shared" si="381"/>
        <v>0</v>
      </c>
      <c r="DF655" s="104">
        <f t="shared" si="358"/>
        <v>0</v>
      </c>
      <c r="DG655" s="39" t="str">
        <f t="shared" si="355"/>
        <v/>
      </c>
      <c r="DH655" s="39" t="str">
        <f t="shared" si="356"/>
        <v/>
      </c>
      <c r="DJ655" s="98">
        <f t="shared" si="357"/>
        <v>0</v>
      </c>
      <c r="DK655" s="93" t="e">
        <f>VLOOKUP(H655,'PORT PRODUCTIVITY 1'!$A$25:$G$81,2,FALSE)</f>
        <v>#N/A</v>
      </c>
      <c r="DL655" s="97" t="str">
        <f t="shared" si="363"/>
        <v/>
      </c>
      <c r="DM655" s="97" t="str">
        <f t="shared" si="364"/>
        <v/>
      </c>
      <c r="DN655" s="97" t="str">
        <f t="shared" si="365"/>
        <v/>
      </c>
      <c r="DO655" s="97" t="str">
        <f t="shared" si="366"/>
        <v/>
      </c>
      <c r="DP655" s="94" t="e">
        <f>VLOOKUP(H655,'PORT PRODUCTIVITY 1'!$A$25:$G$83,3,FALSE)</f>
        <v>#N/A</v>
      </c>
      <c r="DQ655" s="276" t="str">
        <f t="shared" si="367"/>
        <v/>
      </c>
      <c r="DR655" s="276" t="str">
        <f t="shared" si="368"/>
        <v/>
      </c>
      <c r="DS655" s="276" t="str">
        <f t="shared" si="369"/>
        <v/>
      </c>
      <c r="DT655" s="276" t="str">
        <f t="shared" si="370"/>
        <v/>
      </c>
      <c r="DU655" s="276" t="str">
        <f t="shared" si="371"/>
        <v/>
      </c>
      <c r="DV655" s="276" t="str">
        <f t="shared" si="372"/>
        <v/>
      </c>
      <c r="DW655" s="277" t="str">
        <f t="shared" si="359"/>
        <v/>
      </c>
      <c r="DX655" s="278" t="str">
        <f t="shared" si="360"/>
        <v>0</v>
      </c>
      <c r="DY655" s="279" t="str">
        <f t="shared" si="361"/>
        <v>0</v>
      </c>
      <c r="DZ655" s="280" t="str">
        <f t="shared" si="362"/>
        <v/>
      </c>
      <c r="EA655" s="335">
        <f t="shared" si="382"/>
        <v>0</v>
      </c>
      <c r="EB655" s="335">
        <f t="shared" si="383"/>
        <v>0</v>
      </c>
      <c r="EC655" s="335">
        <f t="shared" si="384"/>
        <v>0</v>
      </c>
    </row>
    <row r="656" spans="2:133" ht="27.75" customHeight="1" thickBot="1">
      <c r="B656" s="39"/>
      <c r="C656" s="146"/>
      <c r="D656" s="57"/>
      <c r="E656" s="43"/>
      <c r="F656" s="74"/>
      <c r="G656" s="147"/>
      <c r="H656" s="44"/>
      <c r="I656" s="283"/>
      <c r="J656" s="283"/>
      <c r="K656" s="37"/>
      <c r="L656" s="37"/>
      <c r="M656" s="37"/>
      <c r="N656" s="37"/>
      <c r="O656" s="22"/>
      <c r="P656" s="22"/>
      <c r="Q656" s="42"/>
      <c r="R656" s="39"/>
      <c r="S656" s="39"/>
      <c r="T656" s="39"/>
      <c r="U656" s="321"/>
      <c r="V656" s="330"/>
      <c r="W656" s="317" t="str">
        <f t="shared" si="373"/>
        <v>0</v>
      </c>
      <c r="X656" s="101"/>
      <c r="Y656" s="40"/>
      <c r="Z656" s="41"/>
      <c r="AA656" s="40"/>
      <c r="AB656" s="40"/>
      <c r="AC656" s="40"/>
      <c r="AD656" s="40" t="str">
        <f t="shared" si="354"/>
        <v/>
      </c>
      <c r="AE656" s="186"/>
      <c r="AF656" s="106" t="str">
        <f t="shared" si="353"/>
        <v>0</v>
      </c>
      <c r="AG656" s="99">
        <f t="shared" si="351"/>
        <v>0</v>
      </c>
      <c r="AH656" s="105" t="str">
        <f t="shared" si="352"/>
        <v>0</v>
      </c>
      <c r="AI656" s="106" t="str">
        <f t="shared" si="374"/>
        <v>0</v>
      </c>
      <c r="AJ656" s="99" t="str">
        <f t="shared" si="375"/>
        <v/>
      </c>
      <c r="AK656" s="1" t="str">
        <f t="shared" si="376"/>
        <v/>
      </c>
      <c r="AL656" s="1" t="str">
        <f t="shared" si="377"/>
        <v/>
      </c>
      <c r="AM656" s="1" t="str">
        <f t="shared" si="378"/>
        <v/>
      </c>
      <c r="AN656" s="164" t="str">
        <f t="shared" si="379"/>
        <v/>
      </c>
      <c r="AO656" s="337">
        <f t="shared" si="380"/>
        <v>0</v>
      </c>
      <c r="AP656" s="259"/>
      <c r="AQ656" s="273">
        <f t="shared" si="381"/>
        <v>0</v>
      </c>
      <c r="DF656" s="104">
        <f t="shared" si="358"/>
        <v>0</v>
      </c>
      <c r="DG656" s="39" t="str">
        <f t="shared" si="355"/>
        <v/>
      </c>
      <c r="DH656" s="39" t="str">
        <f t="shared" si="356"/>
        <v/>
      </c>
      <c r="DJ656" s="98">
        <f t="shared" si="357"/>
        <v>0</v>
      </c>
      <c r="DK656" s="93" t="e">
        <f>VLOOKUP(H656,'PORT PRODUCTIVITY 1'!$A$25:$G$81,2,FALSE)</f>
        <v>#N/A</v>
      </c>
      <c r="DL656" s="97" t="str">
        <f t="shared" si="363"/>
        <v/>
      </c>
      <c r="DM656" s="97" t="str">
        <f t="shared" si="364"/>
        <v/>
      </c>
      <c r="DN656" s="97" t="str">
        <f t="shared" si="365"/>
        <v/>
      </c>
      <c r="DO656" s="97" t="str">
        <f t="shared" si="366"/>
        <v/>
      </c>
      <c r="DP656" s="94" t="e">
        <f>VLOOKUP(H656,'PORT PRODUCTIVITY 1'!$A$25:$G$83,3,FALSE)</f>
        <v>#N/A</v>
      </c>
      <c r="DQ656" s="276" t="str">
        <f t="shared" si="367"/>
        <v/>
      </c>
      <c r="DR656" s="276" t="str">
        <f t="shared" si="368"/>
        <v/>
      </c>
      <c r="DS656" s="276" t="str">
        <f t="shared" si="369"/>
        <v/>
      </c>
      <c r="DT656" s="276" t="str">
        <f t="shared" si="370"/>
        <v/>
      </c>
      <c r="DU656" s="276" t="str">
        <f t="shared" si="371"/>
        <v/>
      </c>
      <c r="DV656" s="276" t="str">
        <f t="shared" si="372"/>
        <v/>
      </c>
      <c r="DW656" s="277" t="str">
        <f t="shared" si="359"/>
        <v/>
      </c>
      <c r="DX656" s="278" t="str">
        <f t="shared" si="360"/>
        <v>0</v>
      </c>
      <c r="DY656" s="279" t="str">
        <f t="shared" si="361"/>
        <v>0</v>
      </c>
      <c r="DZ656" s="280" t="str">
        <f t="shared" si="362"/>
        <v/>
      </c>
      <c r="EA656" s="335">
        <f t="shared" si="382"/>
        <v>0</v>
      </c>
      <c r="EB656" s="335">
        <f t="shared" si="383"/>
        <v>0</v>
      </c>
      <c r="EC656" s="335">
        <f t="shared" si="384"/>
        <v>0</v>
      </c>
    </row>
    <row r="657" spans="2:133" ht="27.75" customHeight="1" thickBot="1">
      <c r="B657" s="39"/>
      <c r="C657" s="146"/>
      <c r="D657" s="57"/>
      <c r="E657" s="43"/>
      <c r="F657" s="74"/>
      <c r="G657" s="147"/>
      <c r="H657" s="44"/>
      <c r="I657" s="283"/>
      <c r="J657" s="283"/>
      <c r="K657" s="37"/>
      <c r="L657" s="37"/>
      <c r="M657" s="37"/>
      <c r="N657" s="37"/>
      <c r="O657" s="22"/>
      <c r="P657" s="22"/>
      <c r="Q657" s="42"/>
      <c r="R657" s="39"/>
      <c r="S657" s="39"/>
      <c r="T657" s="39"/>
      <c r="U657" s="321"/>
      <c r="V657" s="330"/>
      <c r="W657" s="317" t="str">
        <f t="shared" si="373"/>
        <v>0</v>
      </c>
      <c r="X657" s="101"/>
      <c r="Y657" s="40"/>
      <c r="Z657" s="41"/>
      <c r="AA657" s="40"/>
      <c r="AB657" s="40"/>
      <c r="AC657" s="40"/>
      <c r="AD657" s="40" t="str">
        <f t="shared" si="354"/>
        <v/>
      </c>
      <c r="AE657" s="186"/>
      <c r="AF657" s="106" t="str">
        <f t="shared" si="353"/>
        <v>0</v>
      </c>
      <c r="AG657" s="99">
        <f t="shared" si="351"/>
        <v>0</v>
      </c>
      <c r="AH657" s="105" t="str">
        <f t="shared" si="352"/>
        <v>0</v>
      </c>
      <c r="AI657" s="106" t="str">
        <f t="shared" si="374"/>
        <v>0</v>
      </c>
      <c r="AJ657" s="99" t="str">
        <f t="shared" si="375"/>
        <v/>
      </c>
      <c r="AK657" s="1" t="str">
        <f t="shared" si="376"/>
        <v/>
      </c>
      <c r="AL657" s="1" t="str">
        <f t="shared" si="377"/>
        <v/>
      </c>
      <c r="AM657" s="1" t="str">
        <f t="shared" si="378"/>
        <v/>
      </c>
      <c r="AN657" s="164" t="str">
        <f t="shared" si="379"/>
        <v/>
      </c>
      <c r="AO657" s="337">
        <f t="shared" si="380"/>
        <v>0</v>
      </c>
      <c r="AP657" s="259"/>
      <c r="AQ657" s="273">
        <f t="shared" si="381"/>
        <v>0</v>
      </c>
      <c r="DF657" s="104">
        <f t="shared" si="358"/>
        <v>0</v>
      </c>
      <c r="DG657" s="39" t="str">
        <f t="shared" si="355"/>
        <v/>
      </c>
      <c r="DH657" s="39" t="str">
        <f t="shared" si="356"/>
        <v/>
      </c>
      <c r="DJ657" s="98">
        <f t="shared" si="357"/>
        <v>0</v>
      </c>
      <c r="DK657" s="93" t="e">
        <f>VLOOKUP(H657,'PORT PRODUCTIVITY 1'!$A$25:$G$81,2,FALSE)</f>
        <v>#N/A</v>
      </c>
      <c r="DL657" s="97" t="str">
        <f t="shared" si="363"/>
        <v/>
      </c>
      <c r="DM657" s="97" t="str">
        <f t="shared" si="364"/>
        <v/>
      </c>
      <c r="DN657" s="97" t="str">
        <f t="shared" si="365"/>
        <v/>
      </c>
      <c r="DO657" s="97" t="str">
        <f t="shared" si="366"/>
        <v/>
      </c>
      <c r="DP657" s="94" t="e">
        <f>VLOOKUP(H657,'PORT PRODUCTIVITY 1'!$A$25:$G$83,3,FALSE)</f>
        <v>#N/A</v>
      </c>
      <c r="DQ657" s="276" t="str">
        <f t="shared" si="367"/>
        <v/>
      </c>
      <c r="DR657" s="276" t="str">
        <f t="shared" si="368"/>
        <v/>
      </c>
      <c r="DS657" s="276" t="str">
        <f t="shared" si="369"/>
        <v/>
      </c>
      <c r="DT657" s="276" t="str">
        <f t="shared" si="370"/>
        <v/>
      </c>
      <c r="DU657" s="276" t="str">
        <f t="shared" si="371"/>
        <v/>
      </c>
      <c r="DV657" s="276" t="str">
        <f t="shared" si="372"/>
        <v/>
      </c>
      <c r="DW657" s="277" t="str">
        <f t="shared" si="359"/>
        <v/>
      </c>
      <c r="DX657" s="278" t="str">
        <f t="shared" si="360"/>
        <v>0</v>
      </c>
      <c r="DY657" s="279" t="str">
        <f t="shared" si="361"/>
        <v>0</v>
      </c>
      <c r="DZ657" s="280" t="str">
        <f t="shared" si="362"/>
        <v/>
      </c>
      <c r="EA657" s="335">
        <f t="shared" si="382"/>
        <v>0</v>
      </c>
      <c r="EB657" s="335">
        <f t="shared" si="383"/>
        <v>0</v>
      </c>
      <c r="EC657" s="335">
        <f t="shared" si="384"/>
        <v>0</v>
      </c>
    </row>
    <row r="658" spans="2:133" ht="27.75" customHeight="1" thickBot="1">
      <c r="B658" s="39"/>
      <c r="C658" s="146"/>
      <c r="D658" s="57"/>
      <c r="E658" s="43"/>
      <c r="F658" s="74"/>
      <c r="G658" s="147"/>
      <c r="H658" s="44"/>
      <c r="I658" s="283"/>
      <c r="J658" s="283"/>
      <c r="K658" s="37"/>
      <c r="L658" s="37"/>
      <c r="M658" s="37"/>
      <c r="N658" s="37"/>
      <c r="O658" s="22"/>
      <c r="P658" s="22"/>
      <c r="Q658" s="42"/>
      <c r="R658" s="39"/>
      <c r="S658" s="39"/>
      <c r="T658" s="39"/>
      <c r="U658" s="321"/>
      <c r="V658" s="330"/>
      <c r="W658" s="317" t="str">
        <f t="shared" si="373"/>
        <v>0</v>
      </c>
      <c r="X658" s="101"/>
      <c r="Y658" s="40"/>
      <c r="Z658" s="41"/>
      <c r="AA658" s="40"/>
      <c r="AB658" s="40"/>
      <c r="AC658" s="40"/>
      <c r="AD658" s="40" t="str">
        <f t="shared" si="354"/>
        <v/>
      </c>
      <c r="AE658" s="186"/>
      <c r="AF658" s="106" t="str">
        <f t="shared" si="353"/>
        <v>0</v>
      </c>
      <c r="AG658" s="99">
        <f t="shared" si="351"/>
        <v>0</v>
      </c>
      <c r="AH658" s="105" t="str">
        <f t="shared" si="352"/>
        <v>0</v>
      </c>
      <c r="AI658" s="106" t="str">
        <f t="shared" si="374"/>
        <v>0</v>
      </c>
      <c r="AJ658" s="99" t="str">
        <f t="shared" si="375"/>
        <v/>
      </c>
      <c r="AK658" s="1" t="str">
        <f t="shared" si="376"/>
        <v/>
      </c>
      <c r="AL658" s="1" t="str">
        <f t="shared" si="377"/>
        <v/>
      </c>
      <c r="AM658" s="1" t="str">
        <f t="shared" si="378"/>
        <v/>
      </c>
      <c r="AN658" s="164" t="str">
        <f t="shared" si="379"/>
        <v/>
      </c>
      <c r="AO658" s="337">
        <f t="shared" si="380"/>
        <v>0</v>
      </c>
      <c r="AP658" s="259"/>
      <c r="AQ658" s="273">
        <f t="shared" si="381"/>
        <v>0</v>
      </c>
      <c r="DF658" s="104">
        <f t="shared" si="358"/>
        <v>0</v>
      </c>
      <c r="DG658" s="39" t="str">
        <f t="shared" si="355"/>
        <v/>
      </c>
      <c r="DH658" s="39" t="str">
        <f t="shared" si="356"/>
        <v/>
      </c>
      <c r="DJ658" s="98">
        <f t="shared" si="357"/>
        <v>0</v>
      </c>
      <c r="DK658" s="93" t="e">
        <f>VLOOKUP(H658,'PORT PRODUCTIVITY 1'!$A$25:$G$81,2,FALSE)</f>
        <v>#N/A</v>
      </c>
      <c r="DL658" s="97" t="str">
        <f t="shared" si="363"/>
        <v/>
      </c>
      <c r="DM658" s="97" t="str">
        <f t="shared" si="364"/>
        <v/>
      </c>
      <c r="DN658" s="97" t="str">
        <f t="shared" si="365"/>
        <v/>
      </c>
      <c r="DO658" s="97" t="str">
        <f t="shared" si="366"/>
        <v/>
      </c>
      <c r="DP658" s="94" t="e">
        <f>VLOOKUP(H658,'PORT PRODUCTIVITY 1'!$A$25:$G$83,3,FALSE)</f>
        <v>#N/A</v>
      </c>
      <c r="DQ658" s="276" t="str">
        <f t="shared" si="367"/>
        <v/>
      </c>
      <c r="DR658" s="276" t="str">
        <f t="shared" si="368"/>
        <v/>
      </c>
      <c r="DS658" s="276" t="str">
        <f t="shared" si="369"/>
        <v/>
      </c>
      <c r="DT658" s="276" t="str">
        <f t="shared" si="370"/>
        <v/>
      </c>
      <c r="DU658" s="276" t="str">
        <f t="shared" si="371"/>
        <v/>
      </c>
      <c r="DV658" s="276" t="str">
        <f t="shared" si="372"/>
        <v/>
      </c>
      <c r="DW658" s="277" t="str">
        <f t="shared" si="359"/>
        <v/>
      </c>
      <c r="DX658" s="278" t="str">
        <f t="shared" si="360"/>
        <v>0</v>
      </c>
      <c r="DY658" s="279" t="str">
        <f t="shared" si="361"/>
        <v>0</v>
      </c>
      <c r="DZ658" s="280" t="str">
        <f t="shared" si="362"/>
        <v/>
      </c>
      <c r="EA658" s="335">
        <f t="shared" si="382"/>
        <v>0</v>
      </c>
      <c r="EB658" s="335">
        <f t="shared" si="383"/>
        <v>0</v>
      </c>
      <c r="EC658" s="335">
        <f t="shared" si="384"/>
        <v>0</v>
      </c>
    </row>
    <row r="659" spans="2:133" ht="27.75" customHeight="1" thickBot="1">
      <c r="B659" s="39"/>
      <c r="C659" s="146"/>
      <c r="D659" s="57"/>
      <c r="E659" s="43"/>
      <c r="F659" s="74"/>
      <c r="G659" s="147"/>
      <c r="H659" s="44"/>
      <c r="I659" s="283"/>
      <c r="J659" s="283"/>
      <c r="K659" s="37"/>
      <c r="L659" s="37"/>
      <c r="M659" s="37"/>
      <c r="N659" s="37"/>
      <c r="O659" s="22"/>
      <c r="P659" s="22"/>
      <c r="Q659" s="42"/>
      <c r="R659" s="39"/>
      <c r="S659" s="39"/>
      <c r="T659" s="39"/>
      <c r="U659" s="321"/>
      <c r="V659" s="330"/>
      <c r="W659" s="317" t="str">
        <f t="shared" si="373"/>
        <v>0</v>
      </c>
      <c r="X659" s="101"/>
      <c r="Y659" s="40"/>
      <c r="Z659" s="41"/>
      <c r="AA659" s="40"/>
      <c r="AB659" s="40"/>
      <c r="AC659" s="40"/>
      <c r="AD659" s="40" t="str">
        <f t="shared" si="354"/>
        <v/>
      </c>
      <c r="AE659" s="186"/>
      <c r="AF659" s="106" t="str">
        <f t="shared" si="353"/>
        <v>0</v>
      </c>
      <c r="AG659" s="99">
        <f t="shared" si="351"/>
        <v>0</v>
      </c>
      <c r="AH659" s="105" t="str">
        <f t="shared" si="352"/>
        <v>0</v>
      </c>
      <c r="AI659" s="106" t="str">
        <f t="shared" si="374"/>
        <v>0</v>
      </c>
      <c r="AJ659" s="99" t="str">
        <f t="shared" si="375"/>
        <v/>
      </c>
      <c r="AK659" s="1" t="str">
        <f t="shared" si="376"/>
        <v/>
      </c>
      <c r="AL659" s="1" t="str">
        <f t="shared" si="377"/>
        <v/>
      </c>
      <c r="AM659" s="1" t="str">
        <f t="shared" si="378"/>
        <v/>
      </c>
      <c r="AN659" s="164" t="str">
        <f t="shared" si="379"/>
        <v/>
      </c>
      <c r="AO659" s="337">
        <f t="shared" si="380"/>
        <v>0</v>
      </c>
      <c r="AP659" s="259"/>
      <c r="AQ659" s="273">
        <f t="shared" si="381"/>
        <v>0</v>
      </c>
      <c r="DF659" s="104">
        <f t="shared" si="358"/>
        <v>0</v>
      </c>
      <c r="DG659" s="39" t="str">
        <f t="shared" si="355"/>
        <v/>
      </c>
      <c r="DH659" s="39" t="str">
        <f t="shared" si="356"/>
        <v/>
      </c>
      <c r="DJ659" s="98">
        <f t="shared" si="357"/>
        <v>0</v>
      </c>
      <c r="DK659" s="93" t="e">
        <f>VLOOKUP(H659,'PORT PRODUCTIVITY 1'!$A$25:$G$81,2,FALSE)</f>
        <v>#N/A</v>
      </c>
      <c r="DL659" s="97" t="str">
        <f t="shared" si="363"/>
        <v/>
      </c>
      <c r="DM659" s="97" t="str">
        <f t="shared" si="364"/>
        <v/>
      </c>
      <c r="DN659" s="97" t="str">
        <f t="shared" si="365"/>
        <v/>
      </c>
      <c r="DO659" s="97" t="str">
        <f t="shared" si="366"/>
        <v/>
      </c>
      <c r="DP659" s="94" t="e">
        <f>VLOOKUP(H659,'PORT PRODUCTIVITY 1'!$A$25:$G$83,3,FALSE)</f>
        <v>#N/A</v>
      </c>
      <c r="DQ659" s="276" t="str">
        <f t="shared" si="367"/>
        <v/>
      </c>
      <c r="DR659" s="276" t="str">
        <f t="shared" si="368"/>
        <v/>
      </c>
      <c r="DS659" s="276" t="str">
        <f t="shared" si="369"/>
        <v/>
      </c>
      <c r="DT659" s="276" t="str">
        <f t="shared" si="370"/>
        <v/>
      </c>
      <c r="DU659" s="276" t="str">
        <f t="shared" si="371"/>
        <v/>
      </c>
      <c r="DV659" s="276" t="str">
        <f t="shared" si="372"/>
        <v/>
      </c>
      <c r="DW659" s="277" t="str">
        <f t="shared" si="359"/>
        <v/>
      </c>
      <c r="DX659" s="278" t="str">
        <f t="shared" si="360"/>
        <v>0</v>
      </c>
      <c r="DY659" s="279" t="str">
        <f t="shared" si="361"/>
        <v>0</v>
      </c>
      <c r="DZ659" s="280" t="str">
        <f t="shared" si="362"/>
        <v/>
      </c>
      <c r="EA659" s="335">
        <f t="shared" si="382"/>
        <v>0</v>
      </c>
      <c r="EB659" s="335">
        <f t="shared" si="383"/>
        <v>0</v>
      </c>
      <c r="EC659" s="335">
        <f t="shared" si="384"/>
        <v>0</v>
      </c>
    </row>
    <row r="660" spans="2:133" ht="27.75" customHeight="1" thickBot="1">
      <c r="B660" s="39"/>
      <c r="C660" s="146"/>
      <c r="D660" s="57"/>
      <c r="E660" s="43"/>
      <c r="F660" s="74"/>
      <c r="G660" s="147"/>
      <c r="H660" s="44"/>
      <c r="I660" s="283"/>
      <c r="J660" s="283"/>
      <c r="K660" s="37"/>
      <c r="L660" s="37"/>
      <c r="M660" s="37"/>
      <c r="N660" s="37"/>
      <c r="O660" s="22"/>
      <c r="P660" s="22"/>
      <c r="Q660" s="42"/>
      <c r="R660" s="39"/>
      <c r="S660" s="39"/>
      <c r="T660" s="39"/>
      <c r="U660" s="321"/>
      <c r="V660" s="330"/>
      <c r="W660" s="317" t="str">
        <f t="shared" si="373"/>
        <v>0</v>
      </c>
      <c r="X660" s="101"/>
      <c r="Y660" s="40"/>
      <c r="Z660" s="41"/>
      <c r="AA660" s="40"/>
      <c r="AB660" s="40"/>
      <c r="AC660" s="40"/>
      <c r="AD660" s="40" t="str">
        <f t="shared" si="354"/>
        <v/>
      </c>
      <c r="AE660" s="186"/>
      <c r="AF660" s="106" t="str">
        <f t="shared" si="353"/>
        <v>0</v>
      </c>
      <c r="AG660" s="99">
        <f t="shared" ref="AG660:AG723" si="385">SUM(S660:V660)+SUM(X660:AC660)+AE660</f>
        <v>0</v>
      </c>
      <c r="AH660" s="105" t="str">
        <f t="shared" ref="AH660:AH723" si="386">IF(DF660=2,DZ660,"0")</f>
        <v>0</v>
      </c>
      <c r="AI660" s="106" t="str">
        <f t="shared" si="374"/>
        <v>0</v>
      </c>
      <c r="AJ660" s="99" t="str">
        <f t="shared" si="375"/>
        <v/>
      </c>
      <c r="AK660" s="1" t="str">
        <f t="shared" si="376"/>
        <v/>
      </c>
      <c r="AL660" s="1" t="str">
        <f t="shared" si="377"/>
        <v/>
      </c>
      <c r="AM660" s="1" t="str">
        <f t="shared" si="378"/>
        <v/>
      </c>
      <c r="AN660" s="164" t="str">
        <f t="shared" si="379"/>
        <v/>
      </c>
      <c r="AO660" s="337">
        <f t="shared" si="380"/>
        <v>0</v>
      </c>
      <c r="AP660" s="259"/>
      <c r="AQ660" s="273">
        <f t="shared" si="381"/>
        <v>0</v>
      </c>
      <c r="DF660" s="104">
        <f t="shared" si="358"/>
        <v>0</v>
      </c>
      <c r="DG660" s="39" t="str">
        <f t="shared" si="355"/>
        <v/>
      </c>
      <c r="DH660" s="39" t="str">
        <f t="shared" si="356"/>
        <v/>
      </c>
      <c r="DJ660" s="98">
        <f t="shared" si="357"/>
        <v>0</v>
      </c>
      <c r="DK660" s="93" t="e">
        <f>VLOOKUP(H660,'PORT PRODUCTIVITY 1'!$A$25:$G$81,2,FALSE)</f>
        <v>#N/A</v>
      </c>
      <c r="DL660" s="97" t="str">
        <f t="shared" si="363"/>
        <v/>
      </c>
      <c r="DM660" s="97" t="str">
        <f t="shared" si="364"/>
        <v/>
      </c>
      <c r="DN660" s="97" t="str">
        <f t="shared" si="365"/>
        <v/>
      </c>
      <c r="DO660" s="97" t="str">
        <f t="shared" si="366"/>
        <v/>
      </c>
      <c r="DP660" s="94" t="e">
        <f>VLOOKUP(H660,'PORT PRODUCTIVITY 1'!$A$25:$G$83,3,FALSE)</f>
        <v>#N/A</v>
      </c>
      <c r="DQ660" s="276" t="str">
        <f t="shared" si="367"/>
        <v/>
      </c>
      <c r="DR660" s="276" t="str">
        <f t="shared" si="368"/>
        <v/>
      </c>
      <c r="DS660" s="276" t="str">
        <f t="shared" si="369"/>
        <v/>
      </c>
      <c r="DT660" s="276" t="str">
        <f t="shared" si="370"/>
        <v/>
      </c>
      <c r="DU660" s="276" t="str">
        <f t="shared" si="371"/>
        <v/>
      </c>
      <c r="DV660" s="276" t="str">
        <f t="shared" si="372"/>
        <v/>
      </c>
      <c r="DW660" s="277" t="str">
        <f t="shared" si="359"/>
        <v/>
      </c>
      <c r="DX660" s="278" t="str">
        <f t="shared" si="360"/>
        <v>0</v>
      </c>
      <c r="DY660" s="279" t="str">
        <f t="shared" si="361"/>
        <v>0</v>
      </c>
      <c r="DZ660" s="280" t="str">
        <f t="shared" si="362"/>
        <v/>
      </c>
      <c r="EA660" s="335">
        <f t="shared" si="382"/>
        <v>0</v>
      </c>
      <c r="EB660" s="335">
        <f t="shared" si="383"/>
        <v>0</v>
      </c>
      <c r="EC660" s="335">
        <f t="shared" si="384"/>
        <v>0</v>
      </c>
    </row>
    <row r="661" spans="2:133" ht="27.75" customHeight="1" thickBot="1">
      <c r="B661" s="39"/>
      <c r="C661" s="146"/>
      <c r="D661" s="57"/>
      <c r="E661" s="43"/>
      <c r="F661" s="74"/>
      <c r="G661" s="147"/>
      <c r="H661" s="44"/>
      <c r="I661" s="283"/>
      <c r="J661" s="283"/>
      <c r="K661" s="37"/>
      <c r="L661" s="37"/>
      <c r="M661" s="37"/>
      <c r="N661" s="37"/>
      <c r="O661" s="22"/>
      <c r="P661" s="22"/>
      <c r="Q661" s="42"/>
      <c r="R661" s="39"/>
      <c r="S661" s="39"/>
      <c r="T661" s="39"/>
      <c r="U661" s="321"/>
      <c r="V661" s="330"/>
      <c r="W661" s="317" t="str">
        <f t="shared" si="373"/>
        <v>0</v>
      </c>
      <c r="X661" s="101"/>
      <c r="Y661" s="40"/>
      <c r="Z661" s="41"/>
      <c r="AA661" s="40"/>
      <c r="AB661" s="40"/>
      <c r="AC661" s="40"/>
      <c r="AD661" s="40" t="str">
        <f t="shared" si="354"/>
        <v/>
      </c>
      <c r="AE661" s="186"/>
      <c r="AF661" s="106" t="str">
        <f t="shared" si="353"/>
        <v>0</v>
      </c>
      <c r="AG661" s="99">
        <f t="shared" si="385"/>
        <v>0</v>
      </c>
      <c r="AH661" s="105" t="str">
        <f t="shared" si="386"/>
        <v>0</v>
      </c>
      <c r="AI661" s="106" t="str">
        <f t="shared" si="374"/>
        <v>0</v>
      </c>
      <c r="AJ661" s="99" t="str">
        <f t="shared" si="375"/>
        <v/>
      </c>
      <c r="AK661" s="1" t="str">
        <f t="shared" si="376"/>
        <v/>
      </c>
      <c r="AL661" s="1" t="str">
        <f t="shared" si="377"/>
        <v/>
      </c>
      <c r="AM661" s="1" t="str">
        <f t="shared" si="378"/>
        <v/>
      </c>
      <c r="AN661" s="164" t="str">
        <f t="shared" si="379"/>
        <v/>
      </c>
      <c r="AO661" s="337">
        <f t="shared" si="380"/>
        <v>0</v>
      </c>
      <c r="AP661" s="259"/>
      <c r="AQ661" s="273">
        <f t="shared" si="381"/>
        <v>0</v>
      </c>
      <c r="DF661" s="104">
        <f t="shared" si="358"/>
        <v>0</v>
      </c>
      <c r="DG661" s="39" t="str">
        <f t="shared" si="355"/>
        <v/>
      </c>
      <c r="DH661" s="39" t="str">
        <f t="shared" si="356"/>
        <v/>
      </c>
      <c r="DJ661" s="98">
        <f t="shared" si="357"/>
        <v>0</v>
      </c>
      <c r="DK661" s="93" t="e">
        <f>VLOOKUP(H661,'PORT PRODUCTIVITY 1'!$A$25:$G$81,2,FALSE)</f>
        <v>#N/A</v>
      </c>
      <c r="DL661" s="97" t="str">
        <f t="shared" si="363"/>
        <v/>
      </c>
      <c r="DM661" s="97" t="str">
        <f t="shared" si="364"/>
        <v/>
      </c>
      <c r="DN661" s="97" t="str">
        <f t="shared" si="365"/>
        <v/>
      </c>
      <c r="DO661" s="97" t="str">
        <f t="shared" si="366"/>
        <v/>
      </c>
      <c r="DP661" s="94" t="e">
        <f>VLOOKUP(H661,'PORT PRODUCTIVITY 1'!$A$25:$G$83,3,FALSE)</f>
        <v>#N/A</v>
      </c>
      <c r="DQ661" s="276" t="str">
        <f t="shared" si="367"/>
        <v/>
      </c>
      <c r="DR661" s="276" t="str">
        <f t="shared" si="368"/>
        <v/>
      </c>
      <c r="DS661" s="276" t="str">
        <f t="shared" si="369"/>
        <v/>
      </c>
      <c r="DT661" s="276" t="str">
        <f t="shared" si="370"/>
        <v/>
      </c>
      <c r="DU661" s="276" t="str">
        <f t="shared" si="371"/>
        <v/>
      </c>
      <c r="DV661" s="276" t="str">
        <f t="shared" si="372"/>
        <v/>
      </c>
      <c r="DW661" s="277" t="str">
        <f t="shared" si="359"/>
        <v/>
      </c>
      <c r="DX661" s="278" t="str">
        <f t="shared" si="360"/>
        <v>0</v>
      </c>
      <c r="DY661" s="279" t="str">
        <f t="shared" si="361"/>
        <v>0</v>
      </c>
      <c r="DZ661" s="280" t="str">
        <f t="shared" si="362"/>
        <v/>
      </c>
      <c r="EA661" s="335">
        <f t="shared" si="382"/>
        <v>0</v>
      </c>
      <c r="EB661" s="335">
        <f t="shared" si="383"/>
        <v>0</v>
      </c>
      <c r="EC661" s="335">
        <f t="shared" si="384"/>
        <v>0</v>
      </c>
    </row>
    <row r="662" spans="2:133" ht="27.75" customHeight="1" thickBot="1">
      <c r="B662" s="39"/>
      <c r="C662" s="146"/>
      <c r="D662" s="57"/>
      <c r="E662" s="43"/>
      <c r="F662" s="74"/>
      <c r="G662" s="147"/>
      <c r="H662" s="44"/>
      <c r="I662" s="283"/>
      <c r="J662" s="283"/>
      <c r="K662" s="37"/>
      <c r="L662" s="37"/>
      <c r="M662" s="37"/>
      <c r="N662" s="37"/>
      <c r="O662" s="22"/>
      <c r="P662" s="22"/>
      <c r="Q662" s="42"/>
      <c r="R662" s="39"/>
      <c r="S662" s="39"/>
      <c r="T662" s="39"/>
      <c r="U662" s="321"/>
      <c r="V662" s="330"/>
      <c r="W662" s="317" t="str">
        <f t="shared" si="373"/>
        <v>0</v>
      </c>
      <c r="X662" s="101"/>
      <c r="Y662" s="40"/>
      <c r="Z662" s="41"/>
      <c r="AA662" s="40"/>
      <c r="AB662" s="40"/>
      <c r="AC662" s="40"/>
      <c r="AD662" s="40" t="str">
        <f t="shared" si="354"/>
        <v/>
      </c>
      <c r="AE662" s="186"/>
      <c r="AF662" s="106" t="str">
        <f t="shared" si="353"/>
        <v>0</v>
      </c>
      <c r="AG662" s="99">
        <f t="shared" si="385"/>
        <v>0</v>
      </c>
      <c r="AH662" s="105" t="str">
        <f t="shared" si="386"/>
        <v>0</v>
      </c>
      <c r="AI662" s="106" t="str">
        <f t="shared" si="374"/>
        <v>0</v>
      </c>
      <c r="AJ662" s="99" t="str">
        <f t="shared" si="375"/>
        <v/>
      </c>
      <c r="AK662" s="1" t="str">
        <f t="shared" si="376"/>
        <v/>
      </c>
      <c r="AL662" s="1" t="str">
        <f t="shared" si="377"/>
        <v/>
      </c>
      <c r="AM662" s="1" t="str">
        <f t="shared" si="378"/>
        <v/>
      </c>
      <c r="AN662" s="164" t="str">
        <f t="shared" si="379"/>
        <v/>
      </c>
      <c r="AO662" s="337">
        <f t="shared" si="380"/>
        <v>0</v>
      </c>
      <c r="AP662" s="259"/>
      <c r="AQ662" s="273">
        <f t="shared" si="381"/>
        <v>0</v>
      </c>
      <c r="DF662" s="104">
        <f t="shared" si="358"/>
        <v>0</v>
      </c>
      <c r="DG662" s="39" t="str">
        <f t="shared" si="355"/>
        <v/>
      </c>
      <c r="DH662" s="39" t="str">
        <f t="shared" si="356"/>
        <v/>
      </c>
      <c r="DJ662" s="98">
        <f t="shared" si="357"/>
        <v>0</v>
      </c>
      <c r="DK662" s="93" t="e">
        <f>VLOOKUP(H662,'PORT PRODUCTIVITY 1'!$A$25:$G$81,2,FALSE)</f>
        <v>#N/A</v>
      </c>
      <c r="DL662" s="97" t="str">
        <f t="shared" si="363"/>
        <v/>
      </c>
      <c r="DM662" s="97" t="str">
        <f t="shared" si="364"/>
        <v/>
      </c>
      <c r="DN662" s="97" t="str">
        <f t="shared" si="365"/>
        <v/>
      </c>
      <c r="DO662" s="97" t="str">
        <f t="shared" si="366"/>
        <v/>
      </c>
      <c r="DP662" s="94" t="e">
        <f>VLOOKUP(H662,'PORT PRODUCTIVITY 1'!$A$25:$G$83,3,FALSE)</f>
        <v>#N/A</v>
      </c>
      <c r="DQ662" s="276" t="str">
        <f t="shared" si="367"/>
        <v/>
      </c>
      <c r="DR662" s="276" t="str">
        <f t="shared" si="368"/>
        <v/>
      </c>
      <c r="DS662" s="276" t="str">
        <f t="shared" si="369"/>
        <v/>
      </c>
      <c r="DT662" s="276" t="str">
        <f t="shared" si="370"/>
        <v/>
      </c>
      <c r="DU662" s="276" t="str">
        <f t="shared" si="371"/>
        <v/>
      </c>
      <c r="DV662" s="276" t="str">
        <f t="shared" si="372"/>
        <v/>
      </c>
      <c r="DW662" s="277" t="str">
        <f t="shared" si="359"/>
        <v/>
      </c>
      <c r="DX662" s="278" t="str">
        <f t="shared" si="360"/>
        <v>0</v>
      </c>
      <c r="DY662" s="279" t="str">
        <f t="shared" si="361"/>
        <v>0</v>
      </c>
      <c r="DZ662" s="280" t="str">
        <f t="shared" si="362"/>
        <v/>
      </c>
      <c r="EA662" s="335">
        <f t="shared" si="382"/>
        <v>0</v>
      </c>
      <c r="EB662" s="335">
        <f t="shared" si="383"/>
        <v>0</v>
      </c>
      <c r="EC662" s="335">
        <f t="shared" si="384"/>
        <v>0</v>
      </c>
    </row>
    <row r="663" spans="2:133" ht="27.75" customHeight="1" thickBot="1">
      <c r="B663" s="39"/>
      <c r="C663" s="146"/>
      <c r="D663" s="57"/>
      <c r="E663" s="43"/>
      <c r="F663" s="74"/>
      <c r="G663" s="147"/>
      <c r="H663" s="39"/>
      <c r="I663" s="37"/>
      <c r="J663" s="37"/>
      <c r="K663" s="37"/>
      <c r="L663" s="37"/>
      <c r="M663" s="37"/>
      <c r="N663" s="37"/>
      <c r="O663" s="22"/>
      <c r="P663" s="22"/>
      <c r="Q663" s="42"/>
      <c r="R663" s="39"/>
      <c r="S663" s="39"/>
      <c r="T663" s="39"/>
      <c r="U663" s="321"/>
      <c r="V663" s="330"/>
      <c r="W663" s="317" t="str">
        <f t="shared" si="373"/>
        <v>0</v>
      </c>
      <c r="X663" s="101"/>
      <c r="Y663" s="40"/>
      <c r="Z663" s="41"/>
      <c r="AA663" s="40"/>
      <c r="AB663" s="40"/>
      <c r="AC663" s="40"/>
      <c r="AD663" s="40" t="str">
        <f t="shared" si="354"/>
        <v/>
      </c>
      <c r="AE663" s="186"/>
      <c r="AF663" s="106" t="str">
        <f t="shared" si="353"/>
        <v>0</v>
      </c>
      <c r="AG663" s="99">
        <f t="shared" si="385"/>
        <v>0</v>
      </c>
      <c r="AH663" s="105" t="str">
        <f t="shared" si="386"/>
        <v>0</v>
      </c>
      <c r="AI663" s="106" t="str">
        <f t="shared" si="374"/>
        <v>0</v>
      </c>
      <c r="AJ663" s="99" t="str">
        <f t="shared" si="375"/>
        <v/>
      </c>
      <c r="AK663" s="1" t="str">
        <f t="shared" si="376"/>
        <v/>
      </c>
      <c r="AL663" s="1" t="str">
        <f t="shared" si="377"/>
        <v/>
      </c>
      <c r="AM663" s="1" t="str">
        <f t="shared" si="378"/>
        <v/>
      </c>
      <c r="AN663" s="164" t="str">
        <f t="shared" si="379"/>
        <v/>
      </c>
      <c r="AO663" s="337">
        <f t="shared" si="380"/>
        <v>0</v>
      </c>
      <c r="AP663" s="259"/>
      <c r="AQ663" s="273">
        <f t="shared" si="381"/>
        <v>0</v>
      </c>
      <c r="DF663" s="104">
        <f t="shared" si="358"/>
        <v>0</v>
      </c>
      <c r="DG663" s="39" t="str">
        <f t="shared" si="355"/>
        <v/>
      </c>
      <c r="DH663" s="39" t="str">
        <f t="shared" si="356"/>
        <v/>
      </c>
      <c r="DJ663" s="98">
        <f t="shared" si="357"/>
        <v>0</v>
      </c>
      <c r="DK663" s="93" t="e">
        <f>VLOOKUP(H663,'PORT PRODUCTIVITY 1'!$A$25:$G$81,2,FALSE)</f>
        <v>#N/A</v>
      </c>
      <c r="DL663" s="97" t="str">
        <f t="shared" si="363"/>
        <v/>
      </c>
      <c r="DM663" s="97" t="str">
        <f t="shared" si="364"/>
        <v/>
      </c>
      <c r="DN663" s="97" t="str">
        <f t="shared" si="365"/>
        <v/>
      </c>
      <c r="DO663" s="97" t="str">
        <f t="shared" si="366"/>
        <v/>
      </c>
      <c r="DP663" s="94" t="e">
        <f>VLOOKUP(H663,'PORT PRODUCTIVITY 1'!$A$25:$G$83,3,FALSE)</f>
        <v>#N/A</v>
      </c>
      <c r="DQ663" s="276" t="str">
        <f t="shared" si="367"/>
        <v/>
      </c>
      <c r="DR663" s="276" t="str">
        <f t="shared" si="368"/>
        <v/>
      </c>
      <c r="DS663" s="276" t="str">
        <f t="shared" si="369"/>
        <v/>
      </c>
      <c r="DT663" s="276" t="str">
        <f t="shared" si="370"/>
        <v/>
      </c>
      <c r="DU663" s="276" t="str">
        <f t="shared" si="371"/>
        <v/>
      </c>
      <c r="DV663" s="276" t="str">
        <f t="shared" si="372"/>
        <v/>
      </c>
      <c r="DW663" s="277" t="str">
        <f t="shared" si="359"/>
        <v/>
      </c>
      <c r="DX663" s="278" t="str">
        <f t="shared" si="360"/>
        <v>0</v>
      </c>
      <c r="DY663" s="279" t="str">
        <f t="shared" si="361"/>
        <v>0</v>
      </c>
      <c r="DZ663" s="280" t="str">
        <f t="shared" si="362"/>
        <v/>
      </c>
      <c r="EA663" s="335">
        <f t="shared" si="382"/>
        <v>0</v>
      </c>
      <c r="EB663" s="335">
        <f t="shared" si="383"/>
        <v>0</v>
      </c>
      <c r="EC663" s="335">
        <f t="shared" si="384"/>
        <v>0</v>
      </c>
    </row>
    <row r="664" spans="2:133" ht="27.75" customHeight="1" thickBot="1">
      <c r="B664" s="39"/>
      <c r="C664" s="146"/>
      <c r="D664" s="57"/>
      <c r="E664" s="43"/>
      <c r="F664" s="74"/>
      <c r="G664" s="147"/>
      <c r="H664" s="39"/>
      <c r="I664" s="37"/>
      <c r="J664" s="37"/>
      <c r="K664" s="37"/>
      <c r="L664" s="37"/>
      <c r="M664" s="37"/>
      <c r="N664" s="37"/>
      <c r="O664" s="22"/>
      <c r="P664" s="22"/>
      <c r="Q664" s="42"/>
      <c r="R664" s="39"/>
      <c r="S664" s="39"/>
      <c r="T664" s="39"/>
      <c r="U664" s="321"/>
      <c r="V664" s="330"/>
      <c r="W664" s="317" t="str">
        <f t="shared" si="373"/>
        <v>0</v>
      </c>
      <c r="X664" s="101"/>
      <c r="Y664" s="40"/>
      <c r="Z664" s="41"/>
      <c r="AA664" s="40"/>
      <c r="AB664" s="40"/>
      <c r="AC664" s="40"/>
      <c r="AD664" s="40" t="str">
        <f t="shared" si="354"/>
        <v/>
      </c>
      <c r="AE664" s="186"/>
      <c r="AF664" s="106" t="str">
        <f t="shared" si="353"/>
        <v>0</v>
      </c>
      <c r="AG664" s="99">
        <f t="shared" si="385"/>
        <v>0</v>
      </c>
      <c r="AH664" s="105" t="str">
        <f t="shared" si="386"/>
        <v>0</v>
      </c>
      <c r="AI664" s="106" t="str">
        <f t="shared" si="374"/>
        <v>0</v>
      </c>
      <c r="AJ664" s="99" t="str">
        <f t="shared" si="375"/>
        <v/>
      </c>
      <c r="AK664" s="1" t="str">
        <f t="shared" si="376"/>
        <v/>
      </c>
      <c r="AL664" s="1" t="str">
        <f t="shared" si="377"/>
        <v/>
      </c>
      <c r="AM664" s="1" t="str">
        <f t="shared" si="378"/>
        <v/>
      </c>
      <c r="AN664" s="164" t="str">
        <f t="shared" si="379"/>
        <v/>
      </c>
      <c r="AO664" s="337">
        <f t="shared" si="380"/>
        <v>0</v>
      </c>
      <c r="AP664" s="259"/>
      <c r="AQ664" s="273">
        <f t="shared" si="381"/>
        <v>0</v>
      </c>
      <c r="DF664" s="104">
        <f t="shared" si="358"/>
        <v>0</v>
      </c>
      <c r="DG664" s="39" t="str">
        <f t="shared" si="355"/>
        <v/>
      </c>
      <c r="DH664" s="39" t="str">
        <f t="shared" si="356"/>
        <v/>
      </c>
      <c r="DJ664" s="98">
        <f t="shared" si="357"/>
        <v>0</v>
      </c>
      <c r="DK664" s="93" t="e">
        <f>VLOOKUP(H664,'PORT PRODUCTIVITY 1'!$A$25:$G$81,2,FALSE)</f>
        <v>#N/A</v>
      </c>
      <c r="DL664" s="97" t="str">
        <f t="shared" si="363"/>
        <v/>
      </c>
      <c r="DM664" s="97" t="str">
        <f t="shared" si="364"/>
        <v/>
      </c>
      <c r="DN664" s="97" t="str">
        <f t="shared" si="365"/>
        <v/>
      </c>
      <c r="DO664" s="97" t="str">
        <f t="shared" si="366"/>
        <v/>
      </c>
      <c r="DP664" s="94" t="e">
        <f>VLOOKUP(H664,'PORT PRODUCTIVITY 1'!$A$25:$G$83,3,FALSE)</f>
        <v>#N/A</v>
      </c>
      <c r="DQ664" s="276" t="str">
        <f t="shared" si="367"/>
        <v/>
      </c>
      <c r="DR664" s="276" t="str">
        <f t="shared" si="368"/>
        <v/>
      </c>
      <c r="DS664" s="276" t="str">
        <f t="shared" si="369"/>
        <v/>
      </c>
      <c r="DT664" s="276" t="str">
        <f t="shared" si="370"/>
        <v/>
      </c>
      <c r="DU664" s="276" t="str">
        <f t="shared" si="371"/>
        <v/>
      </c>
      <c r="DV664" s="276" t="str">
        <f t="shared" si="372"/>
        <v/>
      </c>
      <c r="DW664" s="277" t="str">
        <f t="shared" si="359"/>
        <v/>
      </c>
      <c r="DX664" s="278" t="str">
        <f t="shared" si="360"/>
        <v>0</v>
      </c>
      <c r="DY664" s="279" t="str">
        <f t="shared" si="361"/>
        <v>0</v>
      </c>
      <c r="DZ664" s="280" t="str">
        <f t="shared" si="362"/>
        <v/>
      </c>
      <c r="EA664" s="335">
        <f t="shared" si="382"/>
        <v>0</v>
      </c>
      <c r="EB664" s="335">
        <f t="shared" si="383"/>
        <v>0</v>
      </c>
      <c r="EC664" s="335">
        <f t="shared" si="384"/>
        <v>0</v>
      </c>
    </row>
    <row r="665" spans="2:133" ht="27.75" customHeight="1" thickBot="1">
      <c r="B665" s="39"/>
      <c r="C665" s="146"/>
      <c r="D665" s="57"/>
      <c r="E665" s="43"/>
      <c r="F665" s="74"/>
      <c r="G665" s="147"/>
      <c r="H665" s="39"/>
      <c r="I665" s="37"/>
      <c r="J665" s="37"/>
      <c r="K665" s="37"/>
      <c r="L665" s="37"/>
      <c r="M665" s="37"/>
      <c r="N665" s="37"/>
      <c r="O665" s="22"/>
      <c r="P665" s="22"/>
      <c r="Q665" s="42"/>
      <c r="R665" s="39"/>
      <c r="S665" s="39"/>
      <c r="T665" s="39"/>
      <c r="U665" s="321"/>
      <c r="V665" s="330"/>
      <c r="W665" s="317" t="str">
        <f t="shared" si="373"/>
        <v>0</v>
      </c>
      <c r="X665" s="101"/>
      <c r="Y665" s="40"/>
      <c r="Z665" s="41"/>
      <c r="AA665" s="40"/>
      <c r="AB665" s="40"/>
      <c r="AC665" s="40"/>
      <c r="AD665" s="40" t="str">
        <f t="shared" si="354"/>
        <v/>
      </c>
      <c r="AE665" s="186"/>
      <c r="AF665" s="106" t="str">
        <f t="shared" si="353"/>
        <v>0</v>
      </c>
      <c r="AG665" s="99">
        <f t="shared" si="385"/>
        <v>0</v>
      </c>
      <c r="AH665" s="105" t="str">
        <f t="shared" si="386"/>
        <v>0</v>
      </c>
      <c r="AI665" s="106" t="str">
        <f t="shared" si="374"/>
        <v>0</v>
      </c>
      <c r="AJ665" s="99" t="str">
        <f t="shared" si="375"/>
        <v/>
      </c>
      <c r="AK665" s="1" t="str">
        <f t="shared" si="376"/>
        <v/>
      </c>
      <c r="AL665" s="1" t="str">
        <f t="shared" si="377"/>
        <v/>
      </c>
      <c r="AM665" s="1" t="str">
        <f t="shared" si="378"/>
        <v/>
      </c>
      <c r="AN665" s="164" t="str">
        <f t="shared" si="379"/>
        <v/>
      </c>
      <c r="AO665" s="337">
        <f t="shared" si="380"/>
        <v>0</v>
      </c>
      <c r="AP665" s="259"/>
      <c r="AQ665" s="273">
        <f t="shared" si="381"/>
        <v>0</v>
      </c>
      <c r="DF665" s="104">
        <f t="shared" si="358"/>
        <v>0</v>
      </c>
      <c r="DG665" s="39" t="str">
        <f t="shared" si="355"/>
        <v/>
      </c>
      <c r="DH665" s="39" t="str">
        <f t="shared" si="356"/>
        <v/>
      </c>
      <c r="DJ665" s="98">
        <f t="shared" si="357"/>
        <v>0</v>
      </c>
      <c r="DK665" s="93" t="e">
        <f>VLOOKUP(H665,'PORT PRODUCTIVITY 1'!$A$25:$G$81,2,FALSE)</f>
        <v>#N/A</v>
      </c>
      <c r="DL665" s="97" t="str">
        <f t="shared" si="363"/>
        <v/>
      </c>
      <c r="DM665" s="97" t="str">
        <f t="shared" si="364"/>
        <v/>
      </c>
      <c r="DN665" s="97" t="str">
        <f t="shared" si="365"/>
        <v/>
      </c>
      <c r="DO665" s="97" t="str">
        <f t="shared" si="366"/>
        <v/>
      </c>
      <c r="DP665" s="94" t="e">
        <f>VLOOKUP(H665,'PORT PRODUCTIVITY 1'!$A$25:$G$83,3,FALSE)</f>
        <v>#N/A</v>
      </c>
      <c r="DQ665" s="276" t="str">
        <f t="shared" si="367"/>
        <v/>
      </c>
      <c r="DR665" s="276" t="str">
        <f t="shared" si="368"/>
        <v/>
      </c>
      <c r="DS665" s="276" t="str">
        <f t="shared" si="369"/>
        <v/>
      </c>
      <c r="DT665" s="276" t="str">
        <f t="shared" si="370"/>
        <v/>
      </c>
      <c r="DU665" s="276" t="str">
        <f t="shared" si="371"/>
        <v/>
      </c>
      <c r="DV665" s="276" t="str">
        <f t="shared" si="372"/>
        <v/>
      </c>
      <c r="DW665" s="277" t="str">
        <f t="shared" si="359"/>
        <v/>
      </c>
      <c r="DX665" s="278" t="str">
        <f t="shared" si="360"/>
        <v>0</v>
      </c>
      <c r="DY665" s="279" t="str">
        <f t="shared" si="361"/>
        <v>0</v>
      </c>
      <c r="DZ665" s="280" t="str">
        <f t="shared" si="362"/>
        <v/>
      </c>
      <c r="EA665" s="335">
        <f t="shared" si="382"/>
        <v>0</v>
      </c>
      <c r="EB665" s="335">
        <f t="shared" si="383"/>
        <v>0</v>
      </c>
      <c r="EC665" s="335">
        <f t="shared" si="384"/>
        <v>0</v>
      </c>
    </row>
    <row r="666" spans="2:133" ht="27.75" customHeight="1" thickBot="1">
      <c r="B666" s="39"/>
      <c r="C666" s="146"/>
      <c r="D666" s="57"/>
      <c r="E666" s="43"/>
      <c r="F666" s="74"/>
      <c r="G666" s="147"/>
      <c r="H666" s="39"/>
      <c r="I666" s="37"/>
      <c r="J666" s="37"/>
      <c r="K666" s="37"/>
      <c r="L666" s="37"/>
      <c r="M666" s="37"/>
      <c r="N666" s="37"/>
      <c r="O666" s="22"/>
      <c r="P666" s="22"/>
      <c r="Q666" s="42"/>
      <c r="R666" s="39"/>
      <c r="S666" s="39"/>
      <c r="T666" s="39"/>
      <c r="U666" s="321"/>
      <c r="V666" s="330"/>
      <c r="W666" s="317" t="str">
        <f t="shared" si="373"/>
        <v>0</v>
      </c>
      <c r="X666" s="101"/>
      <c r="Y666" s="40"/>
      <c r="Z666" s="41"/>
      <c r="AA666" s="40"/>
      <c r="AB666" s="40"/>
      <c r="AC666" s="40"/>
      <c r="AD666" s="40" t="str">
        <f t="shared" si="354"/>
        <v/>
      </c>
      <c r="AE666" s="186"/>
      <c r="AF666" s="106" t="str">
        <f t="shared" si="353"/>
        <v>0</v>
      </c>
      <c r="AG666" s="99">
        <f t="shared" si="385"/>
        <v>0</v>
      </c>
      <c r="AH666" s="105" t="str">
        <f t="shared" si="386"/>
        <v>0</v>
      </c>
      <c r="AI666" s="106" t="str">
        <f t="shared" si="374"/>
        <v>0</v>
      </c>
      <c r="AJ666" s="99" t="str">
        <f t="shared" si="375"/>
        <v/>
      </c>
      <c r="AK666" s="1" t="str">
        <f t="shared" si="376"/>
        <v/>
      </c>
      <c r="AL666" s="1" t="str">
        <f t="shared" si="377"/>
        <v/>
      </c>
      <c r="AM666" s="1" t="str">
        <f t="shared" si="378"/>
        <v/>
      </c>
      <c r="AN666" s="164" t="str">
        <f t="shared" si="379"/>
        <v/>
      </c>
      <c r="AO666" s="337">
        <f t="shared" si="380"/>
        <v>0</v>
      </c>
      <c r="AP666" s="259"/>
      <c r="AQ666" s="273">
        <f t="shared" si="381"/>
        <v>0</v>
      </c>
      <c r="DF666" s="104">
        <f t="shared" si="358"/>
        <v>0</v>
      </c>
      <c r="DG666" s="39" t="str">
        <f t="shared" si="355"/>
        <v/>
      </c>
      <c r="DH666" s="39" t="str">
        <f t="shared" si="356"/>
        <v/>
      </c>
      <c r="DJ666" s="98">
        <f t="shared" si="357"/>
        <v>0</v>
      </c>
      <c r="DK666" s="93" t="e">
        <f>VLOOKUP(H666,'PORT PRODUCTIVITY 1'!$A$25:$G$81,2,FALSE)</f>
        <v>#N/A</v>
      </c>
      <c r="DL666" s="97" t="str">
        <f t="shared" si="363"/>
        <v/>
      </c>
      <c r="DM666" s="97" t="str">
        <f t="shared" si="364"/>
        <v/>
      </c>
      <c r="DN666" s="97" t="str">
        <f t="shared" si="365"/>
        <v/>
      </c>
      <c r="DO666" s="97" t="str">
        <f t="shared" si="366"/>
        <v/>
      </c>
      <c r="DP666" s="94" t="e">
        <f>VLOOKUP(H666,'PORT PRODUCTIVITY 1'!$A$25:$G$83,3,FALSE)</f>
        <v>#N/A</v>
      </c>
      <c r="DQ666" s="276" t="str">
        <f t="shared" si="367"/>
        <v/>
      </c>
      <c r="DR666" s="276" t="str">
        <f t="shared" si="368"/>
        <v/>
      </c>
      <c r="DS666" s="276" t="str">
        <f t="shared" si="369"/>
        <v/>
      </c>
      <c r="DT666" s="276" t="str">
        <f t="shared" si="370"/>
        <v/>
      </c>
      <c r="DU666" s="276" t="str">
        <f t="shared" si="371"/>
        <v/>
      </c>
      <c r="DV666" s="276" t="str">
        <f t="shared" si="372"/>
        <v/>
      </c>
      <c r="DW666" s="277" t="str">
        <f t="shared" si="359"/>
        <v/>
      </c>
      <c r="DX666" s="278" t="str">
        <f t="shared" si="360"/>
        <v>0</v>
      </c>
      <c r="DY666" s="279" t="str">
        <f t="shared" si="361"/>
        <v>0</v>
      </c>
      <c r="DZ666" s="280" t="str">
        <f t="shared" si="362"/>
        <v/>
      </c>
      <c r="EA666" s="335">
        <f t="shared" si="382"/>
        <v>0</v>
      </c>
      <c r="EB666" s="335">
        <f t="shared" si="383"/>
        <v>0</v>
      </c>
      <c r="EC666" s="335">
        <f t="shared" si="384"/>
        <v>0</v>
      </c>
    </row>
    <row r="667" spans="2:133" ht="27.75" customHeight="1" thickBot="1">
      <c r="B667" s="39"/>
      <c r="C667" s="146"/>
      <c r="D667" s="57"/>
      <c r="E667" s="43"/>
      <c r="F667" s="74"/>
      <c r="G667" s="147"/>
      <c r="H667" s="39"/>
      <c r="I667" s="37"/>
      <c r="J667" s="37"/>
      <c r="K667" s="37"/>
      <c r="L667" s="37"/>
      <c r="M667" s="37"/>
      <c r="N667" s="37"/>
      <c r="O667" s="22"/>
      <c r="P667" s="22"/>
      <c r="Q667" s="42"/>
      <c r="R667" s="39"/>
      <c r="S667" s="39"/>
      <c r="T667" s="39"/>
      <c r="U667" s="321"/>
      <c r="V667" s="330"/>
      <c r="W667" s="317" t="str">
        <f t="shared" si="373"/>
        <v>0</v>
      </c>
      <c r="X667" s="101"/>
      <c r="Y667" s="40"/>
      <c r="Z667" s="41"/>
      <c r="AA667" s="40"/>
      <c r="AB667" s="40"/>
      <c r="AC667" s="40"/>
      <c r="AD667" s="40" t="str">
        <f t="shared" si="354"/>
        <v/>
      </c>
      <c r="AE667" s="186"/>
      <c r="AF667" s="106" t="str">
        <f t="shared" si="353"/>
        <v>0</v>
      </c>
      <c r="AG667" s="99">
        <f t="shared" si="385"/>
        <v>0</v>
      </c>
      <c r="AH667" s="105" t="str">
        <f t="shared" si="386"/>
        <v>0</v>
      </c>
      <c r="AI667" s="106" t="str">
        <f t="shared" si="374"/>
        <v>0</v>
      </c>
      <c r="AJ667" s="99" t="str">
        <f t="shared" si="375"/>
        <v/>
      </c>
      <c r="AK667" s="1" t="str">
        <f t="shared" si="376"/>
        <v/>
      </c>
      <c r="AL667" s="1" t="str">
        <f t="shared" si="377"/>
        <v/>
      </c>
      <c r="AM667" s="1" t="str">
        <f t="shared" si="378"/>
        <v/>
      </c>
      <c r="AN667" s="164" t="str">
        <f t="shared" si="379"/>
        <v/>
      </c>
      <c r="AO667" s="337">
        <f t="shared" si="380"/>
        <v>0</v>
      </c>
      <c r="AP667" s="259"/>
      <c r="AQ667" s="273">
        <f t="shared" si="381"/>
        <v>0</v>
      </c>
      <c r="DF667" s="104">
        <f t="shared" si="358"/>
        <v>0</v>
      </c>
      <c r="DG667" s="39" t="str">
        <f t="shared" si="355"/>
        <v/>
      </c>
      <c r="DH667" s="39" t="str">
        <f t="shared" si="356"/>
        <v/>
      </c>
      <c r="DJ667" s="98">
        <f t="shared" si="357"/>
        <v>0</v>
      </c>
      <c r="DK667" s="93" t="e">
        <f>VLOOKUP(H667,'PORT PRODUCTIVITY 1'!$A$25:$G$81,2,FALSE)</f>
        <v>#N/A</v>
      </c>
      <c r="DL667" s="97" t="str">
        <f t="shared" si="363"/>
        <v/>
      </c>
      <c r="DM667" s="97" t="str">
        <f t="shared" si="364"/>
        <v/>
      </c>
      <c r="DN667" s="97" t="str">
        <f t="shared" si="365"/>
        <v/>
      </c>
      <c r="DO667" s="97" t="str">
        <f t="shared" si="366"/>
        <v/>
      </c>
      <c r="DP667" s="94" t="e">
        <f>VLOOKUP(H667,'PORT PRODUCTIVITY 1'!$A$25:$G$83,3,FALSE)</f>
        <v>#N/A</v>
      </c>
      <c r="DQ667" s="276" t="str">
        <f t="shared" si="367"/>
        <v/>
      </c>
      <c r="DR667" s="276" t="str">
        <f t="shared" si="368"/>
        <v/>
      </c>
      <c r="DS667" s="276" t="str">
        <f t="shared" si="369"/>
        <v/>
      </c>
      <c r="DT667" s="276" t="str">
        <f t="shared" si="370"/>
        <v/>
      </c>
      <c r="DU667" s="276" t="str">
        <f t="shared" si="371"/>
        <v/>
      </c>
      <c r="DV667" s="276" t="str">
        <f t="shared" si="372"/>
        <v/>
      </c>
      <c r="DW667" s="277" t="str">
        <f t="shared" si="359"/>
        <v/>
      </c>
      <c r="DX667" s="278" t="str">
        <f t="shared" si="360"/>
        <v>0</v>
      </c>
      <c r="DY667" s="279" t="str">
        <f t="shared" si="361"/>
        <v>0</v>
      </c>
      <c r="DZ667" s="280" t="str">
        <f t="shared" si="362"/>
        <v/>
      </c>
      <c r="EA667" s="335">
        <f t="shared" si="382"/>
        <v>0</v>
      </c>
      <c r="EB667" s="335">
        <f t="shared" si="383"/>
        <v>0</v>
      </c>
      <c r="EC667" s="335">
        <f t="shared" si="384"/>
        <v>0</v>
      </c>
    </row>
    <row r="668" spans="2:133" ht="27.75" customHeight="1" thickBot="1">
      <c r="B668" s="39"/>
      <c r="C668" s="146"/>
      <c r="D668" s="57"/>
      <c r="E668" s="43"/>
      <c r="F668" s="59"/>
      <c r="G668" s="147"/>
      <c r="H668" s="39"/>
      <c r="I668" s="37"/>
      <c r="J668" s="37"/>
      <c r="K668" s="37"/>
      <c r="L668" s="37"/>
      <c r="M668" s="37"/>
      <c r="N668" s="37"/>
      <c r="O668" s="22"/>
      <c r="P668" s="22"/>
      <c r="Q668" s="42"/>
      <c r="R668" s="39"/>
      <c r="S668" s="39"/>
      <c r="T668" s="39"/>
      <c r="U668" s="321"/>
      <c r="V668" s="332"/>
      <c r="W668" s="317" t="str">
        <f t="shared" si="373"/>
        <v>0</v>
      </c>
      <c r="X668" s="101"/>
      <c r="Y668" s="40"/>
      <c r="Z668" s="41"/>
      <c r="AA668" s="40"/>
      <c r="AB668" s="40"/>
      <c r="AC668" s="40"/>
      <c r="AD668" s="40" t="str">
        <f t="shared" si="354"/>
        <v/>
      </c>
      <c r="AE668" s="186"/>
      <c r="AF668" s="106" t="str">
        <f t="shared" si="353"/>
        <v>0</v>
      </c>
      <c r="AG668" s="99">
        <f t="shared" si="385"/>
        <v>0</v>
      </c>
      <c r="AH668" s="105" t="str">
        <f t="shared" si="386"/>
        <v>0</v>
      </c>
      <c r="AI668" s="106" t="str">
        <f t="shared" si="374"/>
        <v>0</v>
      </c>
      <c r="AJ668" s="99" t="str">
        <f t="shared" si="375"/>
        <v/>
      </c>
      <c r="AK668" s="1" t="str">
        <f t="shared" si="376"/>
        <v/>
      </c>
      <c r="AL668" s="1" t="str">
        <f t="shared" si="377"/>
        <v/>
      </c>
      <c r="AM668" s="1" t="str">
        <f t="shared" si="378"/>
        <v/>
      </c>
      <c r="AN668" s="164" t="str">
        <f t="shared" si="379"/>
        <v/>
      </c>
      <c r="AO668" s="337">
        <f t="shared" si="380"/>
        <v>0</v>
      </c>
      <c r="AP668" s="259"/>
      <c r="AQ668" s="273">
        <f t="shared" si="381"/>
        <v>0</v>
      </c>
      <c r="DF668" s="104">
        <f t="shared" si="358"/>
        <v>0</v>
      </c>
      <c r="DG668" s="39" t="str">
        <f t="shared" si="355"/>
        <v/>
      </c>
      <c r="DH668" s="39" t="str">
        <f t="shared" si="356"/>
        <v/>
      </c>
      <c r="DJ668" s="98">
        <f t="shared" si="357"/>
        <v>0</v>
      </c>
      <c r="DK668" s="93" t="e">
        <f>VLOOKUP(H668,'PORT PRODUCTIVITY 1'!$A$25:$G$81,2,FALSE)</f>
        <v>#N/A</v>
      </c>
      <c r="DL668" s="97" t="str">
        <f t="shared" si="363"/>
        <v/>
      </c>
      <c r="DM668" s="97" t="str">
        <f t="shared" si="364"/>
        <v/>
      </c>
      <c r="DN668" s="97" t="str">
        <f t="shared" si="365"/>
        <v/>
      </c>
      <c r="DO668" s="97" t="str">
        <f t="shared" si="366"/>
        <v/>
      </c>
      <c r="DP668" s="94" t="e">
        <f>VLOOKUP(H668,'PORT PRODUCTIVITY 1'!$A$25:$G$83,3,FALSE)</f>
        <v>#N/A</v>
      </c>
      <c r="DQ668" s="276" t="str">
        <f t="shared" si="367"/>
        <v/>
      </c>
      <c r="DR668" s="276" t="str">
        <f t="shared" si="368"/>
        <v/>
      </c>
      <c r="DS668" s="276" t="str">
        <f t="shared" si="369"/>
        <v/>
      </c>
      <c r="DT668" s="276" t="str">
        <f t="shared" si="370"/>
        <v/>
      </c>
      <c r="DU668" s="276" t="str">
        <f t="shared" si="371"/>
        <v/>
      </c>
      <c r="DV668" s="276" t="str">
        <f t="shared" si="372"/>
        <v/>
      </c>
      <c r="DW668" s="277" t="str">
        <f t="shared" si="359"/>
        <v/>
      </c>
      <c r="DX668" s="278" t="str">
        <f t="shared" si="360"/>
        <v>0</v>
      </c>
      <c r="DY668" s="279" t="str">
        <f t="shared" si="361"/>
        <v>0</v>
      </c>
      <c r="DZ668" s="280" t="str">
        <f t="shared" si="362"/>
        <v/>
      </c>
      <c r="EA668" s="335">
        <f t="shared" si="382"/>
        <v>0</v>
      </c>
      <c r="EB668" s="335">
        <f t="shared" si="383"/>
        <v>0</v>
      </c>
      <c r="EC668" s="335">
        <f t="shared" si="384"/>
        <v>0</v>
      </c>
    </row>
    <row r="669" spans="2:133" ht="27.75" customHeight="1" thickBot="1">
      <c r="B669" s="39"/>
      <c r="C669" s="146"/>
      <c r="D669" s="57"/>
      <c r="E669" s="43"/>
      <c r="F669" s="59"/>
      <c r="G669" s="147"/>
      <c r="H669" s="39"/>
      <c r="I669" s="37"/>
      <c r="J669" s="37"/>
      <c r="K669" s="37"/>
      <c r="L669" s="37"/>
      <c r="M669" s="37"/>
      <c r="N669" s="37"/>
      <c r="O669" s="22"/>
      <c r="P669" s="22"/>
      <c r="Q669" s="42"/>
      <c r="R669" s="39"/>
      <c r="S669" s="39"/>
      <c r="T669" s="39"/>
      <c r="U669" s="321"/>
      <c r="V669" s="332"/>
      <c r="W669" s="317" t="str">
        <f t="shared" si="373"/>
        <v>0</v>
      </c>
      <c r="X669" s="101"/>
      <c r="Y669" s="40"/>
      <c r="Z669" s="41"/>
      <c r="AA669" s="40"/>
      <c r="AB669" s="40"/>
      <c r="AC669" s="40"/>
      <c r="AD669" s="40" t="str">
        <f t="shared" si="354"/>
        <v/>
      </c>
      <c r="AE669" s="186"/>
      <c r="AF669" s="106" t="str">
        <f t="shared" si="353"/>
        <v>0</v>
      </c>
      <c r="AG669" s="99">
        <f t="shared" si="385"/>
        <v>0</v>
      </c>
      <c r="AH669" s="105" t="str">
        <f t="shared" si="386"/>
        <v>0</v>
      </c>
      <c r="AI669" s="106" t="str">
        <f t="shared" si="374"/>
        <v>0</v>
      </c>
      <c r="AJ669" s="99" t="str">
        <f t="shared" si="375"/>
        <v/>
      </c>
      <c r="AK669" s="1" t="str">
        <f t="shared" si="376"/>
        <v/>
      </c>
      <c r="AL669" s="1" t="str">
        <f t="shared" si="377"/>
        <v/>
      </c>
      <c r="AM669" s="1" t="str">
        <f t="shared" si="378"/>
        <v/>
      </c>
      <c r="AN669" s="164" t="str">
        <f t="shared" si="379"/>
        <v/>
      </c>
      <c r="AO669" s="337">
        <f t="shared" si="380"/>
        <v>0</v>
      </c>
      <c r="AP669" s="259"/>
      <c r="AQ669" s="273">
        <f t="shared" si="381"/>
        <v>0</v>
      </c>
      <c r="DF669" s="104">
        <f t="shared" si="358"/>
        <v>0</v>
      </c>
      <c r="DG669" s="39" t="str">
        <f t="shared" si="355"/>
        <v/>
      </c>
      <c r="DH669" s="39" t="str">
        <f t="shared" si="356"/>
        <v/>
      </c>
      <c r="DJ669" s="98">
        <f t="shared" si="357"/>
        <v>0</v>
      </c>
      <c r="DK669" s="93" t="e">
        <f>VLOOKUP(H669,'PORT PRODUCTIVITY 1'!$A$25:$G$81,2,FALSE)</f>
        <v>#N/A</v>
      </c>
      <c r="DL669" s="97" t="str">
        <f t="shared" si="363"/>
        <v/>
      </c>
      <c r="DM669" s="97" t="str">
        <f t="shared" si="364"/>
        <v/>
      </c>
      <c r="DN669" s="97" t="str">
        <f t="shared" si="365"/>
        <v/>
      </c>
      <c r="DO669" s="97" t="str">
        <f t="shared" si="366"/>
        <v/>
      </c>
      <c r="DP669" s="94" t="e">
        <f>VLOOKUP(H669,'PORT PRODUCTIVITY 1'!$A$25:$G$83,3,FALSE)</f>
        <v>#N/A</v>
      </c>
      <c r="DQ669" s="276" t="str">
        <f t="shared" si="367"/>
        <v/>
      </c>
      <c r="DR669" s="276" t="str">
        <f t="shared" si="368"/>
        <v/>
      </c>
      <c r="DS669" s="276" t="str">
        <f t="shared" si="369"/>
        <v/>
      </c>
      <c r="DT669" s="276" t="str">
        <f t="shared" si="370"/>
        <v/>
      </c>
      <c r="DU669" s="276" t="str">
        <f t="shared" si="371"/>
        <v/>
      </c>
      <c r="DV669" s="276" t="str">
        <f t="shared" si="372"/>
        <v/>
      </c>
      <c r="DW669" s="277" t="str">
        <f t="shared" si="359"/>
        <v/>
      </c>
      <c r="DX669" s="278" t="str">
        <f t="shared" si="360"/>
        <v>0</v>
      </c>
      <c r="DY669" s="279" t="str">
        <f t="shared" si="361"/>
        <v>0</v>
      </c>
      <c r="DZ669" s="280" t="str">
        <f t="shared" si="362"/>
        <v/>
      </c>
      <c r="EA669" s="335">
        <f t="shared" si="382"/>
        <v>0</v>
      </c>
      <c r="EB669" s="335">
        <f t="shared" si="383"/>
        <v>0</v>
      </c>
      <c r="EC669" s="335">
        <f t="shared" si="384"/>
        <v>0</v>
      </c>
    </row>
    <row r="670" spans="2:133" ht="27.75" customHeight="1" thickBot="1">
      <c r="B670" s="39"/>
      <c r="C670" s="146"/>
      <c r="D670" s="57"/>
      <c r="E670" s="43"/>
      <c r="F670" s="59"/>
      <c r="G670" s="147"/>
      <c r="H670" s="39"/>
      <c r="I670" s="37"/>
      <c r="J670" s="37"/>
      <c r="K670" s="37"/>
      <c r="L670" s="37"/>
      <c r="M670" s="37"/>
      <c r="N670" s="37"/>
      <c r="O670" s="22"/>
      <c r="P670" s="22"/>
      <c r="Q670" s="42"/>
      <c r="R670" s="39"/>
      <c r="S670" s="39"/>
      <c r="T670" s="39"/>
      <c r="U670" s="321"/>
      <c r="V670" s="332"/>
      <c r="W670" s="317" t="str">
        <f t="shared" si="373"/>
        <v>0</v>
      </c>
      <c r="X670" s="101"/>
      <c r="Y670" s="40"/>
      <c r="Z670" s="41"/>
      <c r="AA670" s="40"/>
      <c r="AB670" s="40"/>
      <c r="AC670" s="40"/>
      <c r="AD670" s="40" t="str">
        <f t="shared" si="354"/>
        <v/>
      </c>
      <c r="AE670" s="186"/>
      <c r="AF670" s="106" t="str">
        <f t="shared" si="353"/>
        <v>0</v>
      </c>
      <c r="AG670" s="99">
        <f t="shared" si="385"/>
        <v>0</v>
      </c>
      <c r="AH670" s="105" t="str">
        <f t="shared" si="386"/>
        <v>0</v>
      </c>
      <c r="AI670" s="106" t="str">
        <f t="shared" si="374"/>
        <v>0</v>
      </c>
      <c r="AJ670" s="99" t="str">
        <f t="shared" si="375"/>
        <v/>
      </c>
      <c r="AK670" s="1" t="str">
        <f t="shared" si="376"/>
        <v/>
      </c>
      <c r="AL670" s="1" t="str">
        <f t="shared" si="377"/>
        <v/>
      </c>
      <c r="AM670" s="1" t="str">
        <f t="shared" si="378"/>
        <v/>
      </c>
      <c r="AN670" s="164" t="str">
        <f t="shared" si="379"/>
        <v/>
      </c>
      <c r="AO670" s="337">
        <f t="shared" si="380"/>
        <v>0</v>
      </c>
      <c r="AP670" s="259"/>
      <c r="AQ670" s="273">
        <f t="shared" si="381"/>
        <v>0</v>
      </c>
      <c r="DF670" s="104">
        <f t="shared" si="358"/>
        <v>0</v>
      </c>
      <c r="DG670" s="39" t="str">
        <f t="shared" si="355"/>
        <v/>
      </c>
      <c r="DH670" s="39" t="str">
        <f t="shared" si="356"/>
        <v/>
      </c>
      <c r="DJ670" s="98">
        <f t="shared" si="357"/>
        <v>0</v>
      </c>
      <c r="DK670" s="93" t="e">
        <f>VLOOKUP(H670,'PORT PRODUCTIVITY 1'!$A$25:$G$81,2,FALSE)</f>
        <v>#N/A</v>
      </c>
      <c r="DL670" s="97" t="str">
        <f t="shared" si="363"/>
        <v/>
      </c>
      <c r="DM670" s="97" t="str">
        <f t="shared" si="364"/>
        <v/>
      </c>
      <c r="DN670" s="97" t="str">
        <f t="shared" si="365"/>
        <v/>
      </c>
      <c r="DO670" s="97" t="str">
        <f t="shared" si="366"/>
        <v/>
      </c>
      <c r="DP670" s="94" t="e">
        <f>VLOOKUP(H670,'PORT PRODUCTIVITY 1'!$A$25:$G$83,3,FALSE)</f>
        <v>#N/A</v>
      </c>
      <c r="DQ670" s="276" t="str">
        <f t="shared" si="367"/>
        <v/>
      </c>
      <c r="DR670" s="276" t="str">
        <f t="shared" si="368"/>
        <v/>
      </c>
      <c r="DS670" s="276" t="str">
        <f t="shared" si="369"/>
        <v/>
      </c>
      <c r="DT670" s="276" t="str">
        <f t="shared" si="370"/>
        <v/>
      </c>
      <c r="DU670" s="276" t="str">
        <f t="shared" si="371"/>
        <v/>
      </c>
      <c r="DV670" s="276" t="str">
        <f t="shared" si="372"/>
        <v/>
      </c>
      <c r="DW670" s="277" t="str">
        <f t="shared" si="359"/>
        <v/>
      </c>
      <c r="DX670" s="278" t="str">
        <f t="shared" si="360"/>
        <v>0</v>
      </c>
      <c r="DY670" s="279" t="str">
        <f t="shared" si="361"/>
        <v>0</v>
      </c>
      <c r="DZ670" s="280" t="str">
        <f t="shared" si="362"/>
        <v/>
      </c>
      <c r="EA670" s="335">
        <f t="shared" si="382"/>
        <v>0</v>
      </c>
      <c r="EB670" s="335">
        <f t="shared" si="383"/>
        <v>0</v>
      </c>
      <c r="EC670" s="335">
        <f t="shared" si="384"/>
        <v>0</v>
      </c>
    </row>
    <row r="671" spans="2:133" ht="27.75" customHeight="1" thickBot="1">
      <c r="B671" s="39"/>
      <c r="C671" s="146"/>
      <c r="D671" s="57"/>
      <c r="E671" s="43"/>
      <c r="F671" s="74"/>
      <c r="G671" s="147"/>
      <c r="H671" s="39"/>
      <c r="I671" s="37"/>
      <c r="J671" s="37"/>
      <c r="K671" s="37"/>
      <c r="L671" s="37"/>
      <c r="M671" s="37"/>
      <c r="N671" s="37"/>
      <c r="O671" s="22"/>
      <c r="P671" s="22"/>
      <c r="Q671" s="42"/>
      <c r="R671" s="39"/>
      <c r="S671" s="39"/>
      <c r="T671" s="39"/>
      <c r="U671" s="321"/>
      <c r="V671" s="332"/>
      <c r="W671" s="317" t="str">
        <f t="shared" si="373"/>
        <v>0</v>
      </c>
      <c r="X671" s="101"/>
      <c r="Y671" s="40"/>
      <c r="Z671" s="41"/>
      <c r="AA671" s="40"/>
      <c r="AB671" s="40"/>
      <c r="AC671" s="40"/>
      <c r="AD671" s="40" t="str">
        <f t="shared" si="354"/>
        <v/>
      </c>
      <c r="AE671" s="186"/>
      <c r="AF671" s="106" t="str">
        <f t="shared" si="353"/>
        <v>0</v>
      </c>
      <c r="AG671" s="99">
        <f t="shared" si="385"/>
        <v>0</v>
      </c>
      <c r="AH671" s="105" t="str">
        <f t="shared" si="386"/>
        <v>0</v>
      </c>
      <c r="AI671" s="106" t="str">
        <f t="shared" si="374"/>
        <v>0</v>
      </c>
      <c r="AJ671" s="99" t="str">
        <f t="shared" si="375"/>
        <v/>
      </c>
      <c r="AK671" s="1" t="str">
        <f t="shared" si="376"/>
        <v/>
      </c>
      <c r="AL671" s="1" t="str">
        <f t="shared" si="377"/>
        <v/>
      </c>
      <c r="AM671" s="1" t="str">
        <f t="shared" si="378"/>
        <v/>
      </c>
      <c r="AN671" s="164" t="str">
        <f t="shared" si="379"/>
        <v/>
      </c>
      <c r="AO671" s="337">
        <f t="shared" si="380"/>
        <v>0</v>
      </c>
      <c r="AP671" s="259"/>
      <c r="AQ671" s="273">
        <f t="shared" si="381"/>
        <v>0</v>
      </c>
      <c r="DF671" s="104">
        <f t="shared" si="358"/>
        <v>0</v>
      </c>
      <c r="DG671" s="39" t="str">
        <f t="shared" si="355"/>
        <v/>
      </c>
      <c r="DH671" s="39" t="str">
        <f t="shared" si="356"/>
        <v/>
      </c>
      <c r="DJ671" s="98">
        <f t="shared" si="357"/>
        <v>0</v>
      </c>
      <c r="DK671" s="93" t="e">
        <f>VLOOKUP(H671,'PORT PRODUCTIVITY 1'!$A$25:$G$81,2,FALSE)</f>
        <v>#N/A</v>
      </c>
      <c r="DL671" s="97" t="str">
        <f t="shared" si="363"/>
        <v/>
      </c>
      <c r="DM671" s="97" t="str">
        <f t="shared" si="364"/>
        <v/>
      </c>
      <c r="DN671" s="97" t="str">
        <f t="shared" si="365"/>
        <v/>
      </c>
      <c r="DO671" s="97" t="str">
        <f t="shared" si="366"/>
        <v/>
      </c>
      <c r="DP671" s="94" t="e">
        <f>VLOOKUP(H671,'PORT PRODUCTIVITY 1'!$A$25:$G$83,3,FALSE)</f>
        <v>#N/A</v>
      </c>
      <c r="DQ671" s="276" t="str">
        <f t="shared" si="367"/>
        <v/>
      </c>
      <c r="DR671" s="276" t="str">
        <f t="shared" si="368"/>
        <v/>
      </c>
      <c r="DS671" s="276" t="str">
        <f t="shared" si="369"/>
        <v/>
      </c>
      <c r="DT671" s="276" t="str">
        <f t="shared" si="370"/>
        <v/>
      </c>
      <c r="DU671" s="276" t="str">
        <f t="shared" si="371"/>
        <v/>
      </c>
      <c r="DV671" s="276" t="str">
        <f t="shared" si="372"/>
        <v/>
      </c>
      <c r="DW671" s="277" t="str">
        <f t="shared" si="359"/>
        <v/>
      </c>
      <c r="DX671" s="278" t="str">
        <f t="shared" si="360"/>
        <v>0</v>
      </c>
      <c r="DY671" s="279" t="str">
        <f t="shared" si="361"/>
        <v>0</v>
      </c>
      <c r="DZ671" s="280" t="str">
        <f t="shared" si="362"/>
        <v/>
      </c>
      <c r="EA671" s="335">
        <f t="shared" si="382"/>
        <v>0</v>
      </c>
      <c r="EB671" s="335">
        <f t="shared" si="383"/>
        <v>0</v>
      </c>
      <c r="EC671" s="335">
        <f t="shared" si="384"/>
        <v>0</v>
      </c>
    </row>
    <row r="672" spans="2:133" ht="27.75" customHeight="1" thickBot="1">
      <c r="B672" s="39"/>
      <c r="C672" s="146"/>
      <c r="D672" s="57"/>
      <c r="E672" s="43"/>
      <c r="F672" s="74"/>
      <c r="G672" s="147"/>
      <c r="H672" s="39"/>
      <c r="I672" s="37"/>
      <c r="J672" s="37"/>
      <c r="K672" s="37"/>
      <c r="L672" s="37"/>
      <c r="M672" s="37"/>
      <c r="N672" s="37"/>
      <c r="O672" s="22"/>
      <c r="P672" s="22"/>
      <c r="Q672" s="42"/>
      <c r="R672" s="39"/>
      <c r="S672" s="39"/>
      <c r="T672" s="39"/>
      <c r="U672" s="321"/>
      <c r="V672" s="332"/>
      <c r="W672" s="317" t="str">
        <f t="shared" si="373"/>
        <v>0</v>
      </c>
      <c r="X672" s="101"/>
      <c r="Y672" s="40"/>
      <c r="Z672" s="41"/>
      <c r="AA672" s="40"/>
      <c r="AB672" s="40"/>
      <c r="AC672" s="40"/>
      <c r="AD672" s="40" t="str">
        <f t="shared" si="354"/>
        <v/>
      </c>
      <c r="AE672" s="186"/>
      <c r="AF672" s="106" t="str">
        <f t="shared" si="353"/>
        <v>0</v>
      </c>
      <c r="AG672" s="99">
        <f t="shared" si="385"/>
        <v>0</v>
      </c>
      <c r="AH672" s="105" t="str">
        <f t="shared" si="386"/>
        <v>0</v>
      </c>
      <c r="AI672" s="106" t="str">
        <f t="shared" si="374"/>
        <v>0</v>
      </c>
      <c r="AJ672" s="99" t="str">
        <f t="shared" si="375"/>
        <v/>
      </c>
      <c r="AK672" s="1" t="str">
        <f t="shared" si="376"/>
        <v/>
      </c>
      <c r="AL672" s="1" t="str">
        <f t="shared" si="377"/>
        <v/>
      </c>
      <c r="AM672" s="1" t="str">
        <f t="shared" si="378"/>
        <v/>
      </c>
      <c r="AN672" s="164" t="str">
        <f t="shared" si="379"/>
        <v/>
      </c>
      <c r="AO672" s="337">
        <f t="shared" si="380"/>
        <v>0</v>
      </c>
      <c r="AP672" s="259"/>
      <c r="AQ672" s="273">
        <f t="shared" si="381"/>
        <v>0</v>
      </c>
      <c r="DF672" s="104">
        <f t="shared" si="358"/>
        <v>0</v>
      </c>
      <c r="DG672" s="39" t="str">
        <f t="shared" si="355"/>
        <v/>
      </c>
      <c r="DH672" s="39" t="str">
        <f t="shared" si="356"/>
        <v/>
      </c>
      <c r="DJ672" s="98">
        <f t="shared" si="357"/>
        <v>0</v>
      </c>
      <c r="DK672" s="93" t="e">
        <f>VLOOKUP(H672,'PORT PRODUCTIVITY 1'!$A$25:$G$81,2,FALSE)</f>
        <v>#N/A</v>
      </c>
      <c r="DL672" s="97" t="str">
        <f t="shared" si="363"/>
        <v/>
      </c>
      <c r="DM672" s="97" t="str">
        <f t="shared" si="364"/>
        <v/>
      </c>
      <c r="DN672" s="97" t="str">
        <f t="shared" si="365"/>
        <v/>
      </c>
      <c r="DO672" s="97" t="str">
        <f t="shared" si="366"/>
        <v/>
      </c>
      <c r="DP672" s="94" t="e">
        <f>VLOOKUP(H672,'PORT PRODUCTIVITY 1'!$A$25:$G$83,3,FALSE)</f>
        <v>#N/A</v>
      </c>
      <c r="DQ672" s="276" t="str">
        <f t="shared" si="367"/>
        <v/>
      </c>
      <c r="DR672" s="276" t="str">
        <f t="shared" si="368"/>
        <v/>
      </c>
      <c r="DS672" s="276" t="str">
        <f t="shared" si="369"/>
        <v/>
      </c>
      <c r="DT672" s="276" t="str">
        <f t="shared" si="370"/>
        <v/>
      </c>
      <c r="DU672" s="276" t="str">
        <f t="shared" si="371"/>
        <v/>
      </c>
      <c r="DV672" s="276" t="str">
        <f t="shared" si="372"/>
        <v/>
      </c>
      <c r="DW672" s="277" t="str">
        <f t="shared" si="359"/>
        <v/>
      </c>
      <c r="DX672" s="278" t="str">
        <f t="shared" si="360"/>
        <v>0</v>
      </c>
      <c r="DY672" s="279" t="str">
        <f t="shared" si="361"/>
        <v>0</v>
      </c>
      <c r="DZ672" s="280" t="str">
        <f t="shared" si="362"/>
        <v/>
      </c>
      <c r="EA672" s="335">
        <f t="shared" si="382"/>
        <v>0</v>
      </c>
      <c r="EB672" s="335">
        <f t="shared" si="383"/>
        <v>0</v>
      </c>
      <c r="EC672" s="335">
        <f t="shared" si="384"/>
        <v>0</v>
      </c>
    </row>
    <row r="673" spans="2:133" ht="27.75" customHeight="1" thickBot="1">
      <c r="B673" s="39"/>
      <c r="C673" s="146"/>
      <c r="D673" s="57"/>
      <c r="E673" s="43"/>
      <c r="F673" s="59"/>
      <c r="G673" s="147"/>
      <c r="H673" s="39"/>
      <c r="I673" s="37"/>
      <c r="J673" s="37"/>
      <c r="K673" s="37"/>
      <c r="L673" s="37"/>
      <c r="M673" s="37"/>
      <c r="N673" s="37"/>
      <c r="O673" s="22"/>
      <c r="P673" s="22"/>
      <c r="Q673" s="42"/>
      <c r="R673" s="39"/>
      <c r="S673" s="39"/>
      <c r="T673" s="39"/>
      <c r="U673" s="321"/>
      <c r="V673" s="332"/>
      <c r="W673" s="317" t="str">
        <f t="shared" si="373"/>
        <v>0</v>
      </c>
      <c r="X673" s="101"/>
      <c r="Y673" s="40"/>
      <c r="Z673" s="41"/>
      <c r="AA673" s="40"/>
      <c r="AB673" s="40"/>
      <c r="AC673" s="40"/>
      <c r="AD673" s="40" t="str">
        <f t="shared" si="354"/>
        <v/>
      </c>
      <c r="AE673" s="186"/>
      <c r="AF673" s="106" t="str">
        <f t="shared" ref="AF673:AF736" si="387">IFERROR((STDEV(X673:AD673)/100),"0")</f>
        <v>0</v>
      </c>
      <c r="AG673" s="99">
        <f t="shared" si="385"/>
        <v>0</v>
      </c>
      <c r="AH673" s="105" t="str">
        <f t="shared" si="386"/>
        <v>0</v>
      </c>
      <c r="AI673" s="106" t="str">
        <f t="shared" si="374"/>
        <v>0</v>
      </c>
      <c r="AJ673" s="99" t="str">
        <f t="shared" si="375"/>
        <v/>
      </c>
      <c r="AK673" s="1" t="str">
        <f t="shared" si="376"/>
        <v/>
      </c>
      <c r="AL673" s="1" t="str">
        <f t="shared" si="377"/>
        <v/>
      </c>
      <c r="AM673" s="1" t="str">
        <f t="shared" si="378"/>
        <v/>
      </c>
      <c r="AN673" s="164" t="str">
        <f t="shared" si="379"/>
        <v/>
      </c>
      <c r="AO673" s="337">
        <f t="shared" si="380"/>
        <v>0</v>
      </c>
      <c r="AP673" s="261"/>
      <c r="AQ673" s="273">
        <f t="shared" si="381"/>
        <v>0</v>
      </c>
      <c r="DF673" s="104">
        <f t="shared" si="358"/>
        <v>0</v>
      </c>
      <c r="DG673" s="39" t="str">
        <f t="shared" si="355"/>
        <v/>
      </c>
      <c r="DH673" s="39" t="str">
        <f t="shared" si="356"/>
        <v/>
      </c>
      <c r="DJ673" s="98">
        <f t="shared" si="357"/>
        <v>0</v>
      </c>
      <c r="DK673" s="93" t="e">
        <f>VLOOKUP(H673,'PORT PRODUCTIVITY 1'!$A$25:$G$81,2,FALSE)</f>
        <v>#N/A</v>
      </c>
      <c r="DL673" s="97" t="str">
        <f t="shared" si="363"/>
        <v/>
      </c>
      <c r="DM673" s="97" t="str">
        <f t="shared" si="364"/>
        <v/>
      </c>
      <c r="DN673" s="97" t="str">
        <f t="shared" si="365"/>
        <v/>
      </c>
      <c r="DO673" s="97" t="str">
        <f t="shared" si="366"/>
        <v/>
      </c>
      <c r="DP673" s="94" t="e">
        <f>VLOOKUP(H673,'PORT PRODUCTIVITY 1'!$A$25:$G$83,3,FALSE)</f>
        <v>#N/A</v>
      </c>
      <c r="DQ673" s="276" t="str">
        <f t="shared" si="367"/>
        <v/>
      </c>
      <c r="DR673" s="276" t="str">
        <f t="shared" si="368"/>
        <v/>
      </c>
      <c r="DS673" s="276" t="str">
        <f t="shared" si="369"/>
        <v/>
      </c>
      <c r="DT673" s="276" t="str">
        <f t="shared" si="370"/>
        <v/>
      </c>
      <c r="DU673" s="276" t="str">
        <f t="shared" si="371"/>
        <v/>
      </c>
      <c r="DV673" s="276" t="str">
        <f t="shared" si="372"/>
        <v/>
      </c>
      <c r="DW673" s="277" t="str">
        <f t="shared" si="359"/>
        <v/>
      </c>
      <c r="DX673" s="278" t="str">
        <f t="shared" si="360"/>
        <v>0</v>
      </c>
      <c r="DY673" s="279" t="str">
        <f t="shared" si="361"/>
        <v>0</v>
      </c>
      <c r="DZ673" s="280" t="str">
        <f t="shared" si="362"/>
        <v/>
      </c>
      <c r="EA673" s="335">
        <f t="shared" si="382"/>
        <v>0</v>
      </c>
      <c r="EB673" s="335">
        <f t="shared" si="383"/>
        <v>0</v>
      </c>
      <c r="EC673" s="335">
        <f t="shared" si="384"/>
        <v>0</v>
      </c>
    </row>
    <row r="674" spans="2:133" ht="27.75" customHeight="1" thickBot="1">
      <c r="B674" s="39"/>
      <c r="C674" s="146"/>
      <c r="D674" s="57"/>
      <c r="E674" s="43"/>
      <c r="F674" s="59"/>
      <c r="G674" s="147"/>
      <c r="H674" s="39"/>
      <c r="I674" s="37"/>
      <c r="J674" s="37"/>
      <c r="K674" s="37"/>
      <c r="L674" s="37"/>
      <c r="M674" s="37"/>
      <c r="N674" s="37"/>
      <c r="O674" s="22"/>
      <c r="P674" s="22"/>
      <c r="Q674" s="42"/>
      <c r="R674" s="39"/>
      <c r="S674" s="39"/>
      <c r="T674" s="39"/>
      <c r="U674" s="321"/>
      <c r="V674" s="332"/>
      <c r="W674" s="317" t="str">
        <f t="shared" si="373"/>
        <v>0</v>
      </c>
      <c r="X674" s="101"/>
      <c r="Y674" s="40"/>
      <c r="Z674" s="41"/>
      <c r="AA674" s="40"/>
      <c r="AB674" s="40"/>
      <c r="AC674" s="40"/>
      <c r="AD674" s="40" t="str">
        <f t="shared" si="354"/>
        <v/>
      </c>
      <c r="AE674" s="186"/>
      <c r="AF674" s="106" t="str">
        <f t="shared" si="387"/>
        <v>0</v>
      </c>
      <c r="AG674" s="99">
        <f t="shared" si="385"/>
        <v>0</v>
      </c>
      <c r="AH674" s="105" t="str">
        <f t="shared" si="386"/>
        <v>0</v>
      </c>
      <c r="AI674" s="106" t="str">
        <f t="shared" si="374"/>
        <v>0</v>
      </c>
      <c r="AJ674" s="99" t="str">
        <f t="shared" si="375"/>
        <v/>
      </c>
      <c r="AK674" s="1" t="str">
        <f t="shared" si="376"/>
        <v/>
      </c>
      <c r="AL674" s="1" t="str">
        <f t="shared" si="377"/>
        <v/>
      </c>
      <c r="AM674" s="1" t="str">
        <f t="shared" si="378"/>
        <v/>
      </c>
      <c r="AN674" s="164" t="str">
        <f t="shared" si="379"/>
        <v/>
      </c>
      <c r="AO674" s="337">
        <f t="shared" si="380"/>
        <v>0</v>
      </c>
      <c r="AP674" s="263"/>
      <c r="AQ674" s="273">
        <f t="shared" si="381"/>
        <v>0</v>
      </c>
      <c r="DF674" s="104">
        <f t="shared" si="358"/>
        <v>0</v>
      </c>
      <c r="DG674" s="39" t="str">
        <f t="shared" si="355"/>
        <v/>
      </c>
      <c r="DH674" s="39" t="str">
        <f t="shared" si="356"/>
        <v/>
      </c>
      <c r="DJ674" s="98">
        <f t="shared" si="357"/>
        <v>0</v>
      </c>
      <c r="DK674" s="93" t="e">
        <f>VLOOKUP(H674,'PORT PRODUCTIVITY 1'!$A$25:$G$81,2,FALSE)</f>
        <v>#N/A</v>
      </c>
      <c r="DL674" s="97" t="str">
        <f t="shared" si="363"/>
        <v/>
      </c>
      <c r="DM674" s="97" t="str">
        <f t="shared" si="364"/>
        <v/>
      </c>
      <c r="DN674" s="97" t="str">
        <f t="shared" si="365"/>
        <v/>
      </c>
      <c r="DO674" s="97" t="str">
        <f t="shared" si="366"/>
        <v/>
      </c>
      <c r="DP674" s="94" t="e">
        <f>VLOOKUP(H674,'PORT PRODUCTIVITY 1'!$A$25:$G$83,3,FALSE)</f>
        <v>#N/A</v>
      </c>
      <c r="DQ674" s="276" t="str">
        <f t="shared" si="367"/>
        <v/>
      </c>
      <c r="DR674" s="276" t="str">
        <f t="shared" si="368"/>
        <v/>
      </c>
      <c r="DS674" s="276" t="str">
        <f t="shared" si="369"/>
        <v/>
      </c>
      <c r="DT674" s="276" t="str">
        <f t="shared" si="370"/>
        <v/>
      </c>
      <c r="DU674" s="276" t="str">
        <f t="shared" si="371"/>
        <v/>
      </c>
      <c r="DV674" s="276" t="str">
        <f t="shared" si="372"/>
        <v/>
      </c>
      <c r="DW674" s="277" t="str">
        <f t="shared" si="359"/>
        <v/>
      </c>
      <c r="DX674" s="278" t="str">
        <f t="shared" si="360"/>
        <v>0</v>
      </c>
      <c r="DY674" s="279" t="str">
        <f t="shared" si="361"/>
        <v>0</v>
      </c>
      <c r="DZ674" s="280" t="str">
        <f t="shared" si="362"/>
        <v/>
      </c>
      <c r="EA674" s="335">
        <f t="shared" si="382"/>
        <v>0</v>
      </c>
      <c r="EB674" s="335">
        <f t="shared" si="383"/>
        <v>0</v>
      </c>
      <c r="EC674" s="335">
        <f t="shared" si="384"/>
        <v>0</v>
      </c>
    </row>
    <row r="675" spans="2:133" ht="27.75" customHeight="1" thickBot="1">
      <c r="B675" s="39"/>
      <c r="C675" s="146"/>
      <c r="D675" s="57"/>
      <c r="E675" s="43"/>
      <c r="F675" s="59"/>
      <c r="G675" s="147"/>
      <c r="H675" s="39"/>
      <c r="I675" s="37"/>
      <c r="J675" s="37"/>
      <c r="K675" s="37"/>
      <c r="L675" s="37"/>
      <c r="M675" s="37"/>
      <c r="N675" s="37"/>
      <c r="O675" s="22"/>
      <c r="P675" s="22"/>
      <c r="Q675" s="42"/>
      <c r="R675" s="39"/>
      <c r="S675" s="39"/>
      <c r="T675" s="39"/>
      <c r="U675" s="321"/>
      <c r="V675" s="332"/>
      <c r="W675" s="317" t="str">
        <f t="shared" si="373"/>
        <v>0</v>
      </c>
      <c r="X675" s="101"/>
      <c r="Y675" s="40"/>
      <c r="Z675" s="41"/>
      <c r="AA675" s="40"/>
      <c r="AB675" s="40"/>
      <c r="AC675" s="40"/>
      <c r="AD675" s="40" t="str">
        <f t="shared" si="354"/>
        <v/>
      </c>
      <c r="AE675" s="186"/>
      <c r="AF675" s="106" t="str">
        <f t="shared" si="387"/>
        <v>0</v>
      </c>
      <c r="AG675" s="99">
        <f t="shared" si="385"/>
        <v>0</v>
      </c>
      <c r="AH675" s="105" t="str">
        <f t="shared" si="386"/>
        <v>0</v>
      </c>
      <c r="AI675" s="106" t="str">
        <f t="shared" si="374"/>
        <v>0</v>
      </c>
      <c r="AJ675" s="99" t="str">
        <f t="shared" si="375"/>
        <v/>
      </c>
      <c r="AK675" s="1" t="str">
        <f t="shared" si="376"/>
        <v/>
      </c>
      <c r="AL675" s="1" t="str">
        <f t="shared" si="377"/>
        <v/>
      </c>
      <c r="AM675" s="1" t="str">
        <f t="shared" si="378"/>
        <v/>
      </c>
      <c r="AN675" s="164" t="str">
        <f t="shared" si="379"/>
        <v/>
      </c>
      <c r="AO675" s="337">
        <f t="shared" si="380"/>
        <v>0</v>
      </c>
      <c r="AP675" s="263"/>
      <c r="AQ675" s="273">
        <f t="shared" si="381"/>
        <v>0</v>
      </c>
      <c r="DF675" s="104">
        <f t="shared" si="358"/>
        <v>0</v>
      </c>
      <c r="DG675" s="39" t="str">
        <f t="shared" si="355"/>
        <v/>
      </c>
      <c r="DH675" s="39" t="str">
        <f t="shared" si="356"/>
        <v/>
      </c>
      <c r="DJ675" s="98">
        <f t="shared" si="357"/>
        <v>0</v>
      </c>
      <c r="DK675" s="93" t="e">
        <f>VLOOKUP(H675,'PORT PRODUCTIVITY 1'!$A$25:$G$81,2,FALSE)</f>
        <v>#N/A</v>
      </c>
      <c r="DL675" s="97" t="str">
        <f t="shared" si="363"/>
        <v/>
      </c>
      <c r="DM675" s="97" t="str">
        <f t="shared" si="364"/>
        <v/>
      </c>
      <c r="DN675" s="97" t="str">
        <f t="shared" si="365"/>
        <v/>
      </c>
      <c r="DO675" s="97" t="str">
        <f t="shared" si="366"/>
        <v/>
      </c>
      <c r="DP675" s="94" t="e">
        <f>VLOOKUP(H675,'PORT PRODUCTIVITY 1'!$A$25:$G$83,3,FALSE)</f>
        <v>#N/A</v>
      </c>
      <c r="DQ675" s="276" t="str">
        <f t="shared" si="367"/>
        <v/>
      </c>
      <c r="DR675" s="276" t="str">
        <f t="shared" si="368"/>
        <v/>
      </c>
      <c r="DS675" s="276" t="str">
        <f t="shared" si="369"/>
        <v/>
      </c>
      <c r="DT675" s="276" t="str">
        <f t="shared" si="370"/>
        <v/>
      </c>
      <c r="DU675" s="276" t="str">
        <f t="shared" si="371"/>
        <v/>
      </c>
      <c r="DV675" s="276" t="str">
        <f t="shared" si="372"/>
        <v/>
      </c>
      <c r="DW675" s="277" t="str">
        <f t="shared" si="359"/>
        <v/>
      </c>
      <c r="DX675" s="278" t="str">
        <f t="shared" si="360"/>
        <v>0</v>
      </c>
      <c r="DY675" s="279" t="str">
        <f t="shared" si="361"/>
        <v>0</v>
      </c>
      <c r="DZ675" s="280" t="str">
        <f t="shared" si="362"/>
        <v/>
      </c>
      <c r="EA675" s="335">
        <f t="shared" si="382"/>
        <v>0</v>
      </c>
      <c r="EB675" s="335">
        <f t="shared" si="383"/>
        <v>0</v>
      </c>
      <c r="EC675" s="335">
        <f t="shared" si="384"/>
        <v>0</v>
      </c>
    </row>
    <row r="676" spans="2:133" ht="27.75" customHeight="1" thickBot="1">
      <c r="B676" s="39"/>
      <c r="C676" s="146"/>
      <c r="D676" s="57"/>
      <c r="E676" s="43"/>
      <c r="F676" s="74"/>
      <c r="G676" s="147"/>
      <c r="H676" s="39"/>
      <c r="I676" s="37"/>
      <c r="J676" s="37"/>
      <c r="K676" s="37"/>
      <c r="L676" s="37"/>
      <c r="M676" s="37"/>
      <c r="N676" s="37"/>
      <c r="O676" s="22"/>
      <c r="P676" s="22"/>
      <c r="Q676" s="42"/>
      <c r="R676" s="39"/>
      <c r="S676" s="39"/>
      <c r="T676" s="39"/>
      <c r="U676" s="321"/>
      <c r="V676" s="332"/>
      <c r="W676" s="317" t="str">
        <f t="shared" si="373"/>
        <v>0</v>
      </c>
      <c r="X676" s="101"/>
      <c r="Y676" s="40"/>
      <c r="Z676" s="41"/>
      <c r="AA676" s="40"/>
      <c r="AB676" s="40"/>
      <c r="AC676" s="40"/>
      <c r="AD676" s="40" t="str">
        <f t="shared" si="354"/>
        <v/>
      </c>
      <c r="AE676" s="186"/>
      <c r="AF676" s="106" t="str">
        <f t="shared" si="387"/>
        <v>0</v>
      </c>
      <c r="AG676" s="99">
        <f t="shared" si="385"/>
        <v>0</v>
      </c>
      <c r="AH676" s="105" t="str">
        <f t="shared" si="386"/>
        <v>0</v>
      </c>
      <c r="AI676" s="106" t="str">
        <f t="shared" si="374"/>
        <v>0</v>
      </c>
      <c r="AJ676" s="99" t="str">
        <f t="shared" si="375"/>
        <v/>
      </c>
      <c r="AK676" s="1" t="str">
        <f t="shared" si="376"/>
        <v/>
      </c>
      <c r="AL676" s="1" t="str">
        <f t="shared" si="377"/>
        <v/>
      </c>
      <c r="AM676" s="1" t="str">
        <f t="shared" si="378"/>
        <v/>
      </c>
      <c r="AN676" s="164" t="str">
        <f t="shared" si="379"/>
        <v/>
      </c>
      <c r="AO676" s="337">
        <f t="shared" si="380"/>
        <v>0</v>
      </c>
      <c r="AP676" s="263"/>
      <c r="AQ676" s="273">
        <f t="shared" si="381"/>
        <v>0</v>
      </c>
      <c r="DF676" s="104">
        <f t="shared" si="358"/>
        <v>0</v>
      </c>
      <c r="DG676" s="39" t="str">
        <f t="shared" si="355"/>
        <v/>
      </c>
      <c r="DH676" s="39" t="str">
        <f t="shared" si="356"/>
        <v/>
      </c>
      <c r="DJ676" s="98">
        <f t="shared" si="357"/>
        <v>0</v>
      </c>
      <c r="DK676" s="93" t="e">
        <f>VLOOKUP(H676,'PORT PRODUCTIVITY 1'!$A$25:$G$81,2,FALSE)</f>
        <v>#N/A</v>
      </c>
      <c r="DL676" s="97" t="str">
        <f t="shared" si="363"/>
        <v/>
      </c>
      <c r="DM676" s="97" t="str">
        <f t="shared" si="364"/>
        <v/>
      </c>
      <c r="DN676" s="97" t="str">
        <f t="shared" si="365"/>
        <v/>
      </c>
      <c r="DO676" s="97" t="str">
        <f t="shared" si="366"/>
        <v/>
      </c>
      <c r="DP676" s="94" t="e">
        <f>VLOOKUP(H676,'PORT PRODUCTIVITY 1'!$A$25:$G$83,3,FALSE)</f>
        <v>#N/A</v>
      </c>
      <c r="DQ676" s="276" t="str">
        <f t="shared" si="367"/>
        <v/>
      </c>
      <c r="DR676" s="276" t="str">
        <f t="shared" si="368"/>
        <v/>
      </c>
      <c r="DS676" s="276" t="str">
        <f t="shared" si="369"/>
        <v/>
      </c>
      <c r="DT676" s="276" t="str">
        <f t="shared" si="370"/>
        <v/>
      </c>
      <c r="DU676" s="276" t="str">
        <f t="shared" si="371"/>
        <v/>
      </c>
      <c r="DV676" s="276" t="str">
        <f t="shared" si="372"/>
        <v/>
      </c>
      <c r="DW676" s="277" t="str">
        <f t="shared" si="359"/>
        <v/>
      </c>
      <c r="DX676" s="278" t="str">
        <f t="shared" si="360"/>
        <v>0</v>
      </c>
      <c r="DY676" s="279" t="str">
        <f t="shared" si="361"/>
        <v>0</v>
      </c>
      <c r="DZ676" s="280" t="str">
        <f t="shared" si="362"/>
        <v/>
      </c>
      <c r="EA676" s="335">
        <f t="shared" si="382"/>
        <v>0</v>
      </c>
      <c r="EB676" s="335">
        <f t="shared" si="383"/>
        <v>0</v>
      </c>
      <c r="EC676" s="335">
        <f t="shared" si="384"/>
        <v>0</v>
      </c>
    </row>
    <row r="677" spans="2:133" ht="27.75" customHeight="1" thickBot="1">
      <c r="B677" s="39"/>
      <c r="C677" s="146"/>
      <c r="D677" s="57"/>
      <c r="E677" s="43"/>
      <c r="F677" s="59"/>
      <c r="G677" s="147"/>
      <c r="H677" s="39"/>
      <c r="I677" s="37"/>
      <c r="J677" s="37"/>
      <c r="K677" s="37"/>
      <c r="L677" s="37"/>
      <c r="M677" s="37"/>
      <c r="N677" s="37"/>
      <c r="O677" s="22"/>
      <c r="P677" s="22"/>
      <c r="Q677" s="42"/>
      <c r="R677" s="39"/>
      <c r="S677" s="39"/>
      <c r="T677" s="39"/>
      <c r="U677" s="321"/>
      <c r="V677" s="332"/>
      <c r="W677" s="317" t="str">
        <f t="shared" si="373"/>
        <v>0</v>
      </c>
      <c r="X677" s="101"/>
      <c r="Y677" s="40"/>
      <c r="Z677" s="41"/>
      <c r="AA677" s="40"/>
      <c r="AB677" s="40"/>
      <c r="AC677" s="40"/>
      <c r="AD677" s="40" t="str">
        <f t="shared" si="354"/>
        <v/>
      </c>
      <c r="AE677" s="186"/>
      <c r="AF677" s="106" t="str">
        <f t="shared" si="387"/>
        <v>0</v>
      </c>
      <c r="AG677" s="99">
        <f t="shared" si="385"/>
        <v>0</v>
      </c>
      <c r="AH677" s="105" t="str">
        <f t="shared" si="386"/>
        <v>0</v>
      </c>
      <c r="AI677" s="106" t="str">
        <f t="shared" si="374"/>
        <v>0</v>
      </c>
      <c r="AJ677" s="99" t="str">
        <f t="shared" si="375"/>
        <v/>
      </c>
      <c r="AK677" s="1" t="str">
        <f t="shared" si="376"/>
        <v/>
      </c>
      <c r="AL677" s="1" t="str">
        <f t="shared" si="377"/>
        <v/>
      </c>
      <c r="AM677" s="1" t="str">
        <f t="shared" si="378"/>
        <v/>
      </c>
      <c r="AN677" s="164" t="str">
        <f t="shared" si="379"/>
        <v/>
      </c>
      <c r="AO677" s="337">
        <f t="shared" si="380"/>
        <v>0</v>
      </c>
      <c r="AP677" s="263"/>
      <c r="AQ677" s="273">
        <f t="shared" si="381"/>
        <v>0</v>
      </c>
      <c r="DF677" s="104">
        <f t="shared" si="358"/>
        <v>0</v>
      </c>
      <c r="DG677" s="39" t="str">
        <f t="shared" si="355"/>
        <v/>
      </c>
      <c r="DH677" s="39" t="str">
        <f t="shared" si="356"/>
        <v/>
      </c>
      <c r="DJ677" s="98">
        <f t="shared" si="357"/>
        <v>0</v>
      </c>
      <c r="DK677" s="93" t="e">
        <f>VLOOKUP(H677,'PORT PRODUCTIVITY 1'!$A$25:$G$81,2,FALSE)</f>
        <v>#N/A</v>
      </c>
      <c r="DL677" s="97" t="str">
        <f t="shared" si="363"/>
        <v/>
      </c>
      <c r="DM677" s="97" t="str">
        <f t="shared" si="364"/>
        <v/>
      </c>
      <c r="DN677" s="97" t="str">
        <f t="shared" si="365"/>
        <v/>
      </c>
      <c r="DO677" s="97" t="str">
        <f t="shared" si="366"/>
        <v/>
      </c>
      <c r="DP677" s="94" t="e">
        <f>VLOOKUP(H677,'PORT PRODUCTIVITY 1'!$A$25:$G$83,3,FALSE)</f>
        <v>#N/A</v>
      </c>
      <c r="DQ677" s="276" t="str">
        <f t="shared" si="367"/>
        <v/>
      </c>
      <c r="DR677" s="276" t="str">
        <f t="shared" si="368"/>
        <v/>
      </c>
      <c r="DS677" s="276" t="str">
        <f t="shared" si="369"/>
        <v/>
      </c>
      <c r="DT677" s="276" t="str">
        <f t="shared" si="370"/>
        <v/>
      </c>
      <c r="DU677" s="276" t="str">
        <f t="shared" si="371"/>
        <v/>
      </c>
      <c r="DV677" s="276" t="str">
        <f t="shared" si="372"/>
        <v/>
      </c>
      <c r="DW677" s="277" t="str">
        <f t="shared" si="359"/>
        <v/>
      </c>
      <c r="DX677" s="278" t="str">
        <f t="shared" si="360"/>
        <v>0</v>
      </c>
      <c r="DY677" s="279" t="str">
        <f t="shared" si="361"/>
        <v>0</v>
      </c>
      <c r="DZ677" s="280" t="str">
        <f t="shared" si="362"/>
        <v/>
      </c>
      <c r="EA677" s="335">
        <f t="shared" si="382"/>
        <v>0</v>
      </c>
      <c r="EB677" s="335">
        <f t="shared" si="383"/>
        <v>0</v>
      </c>
      <c r="EC677" s="335">
        <f t="shared" si="384"/>
        <v>0</v>
      </c>
    </row>
    <row r="678" spans="2:133" ht="27.75" customHeight="1" thickBot="1">
      <c r="B678" s="39"/>
      <c r="C678" s="146"/>
      <c r="D678" s="57"/>
      <c r="E678" s="43"/>
      <c r="F678" s="74"/>
      <c r="G678" s="147"/>
      <c r="H678" s="39"/>
      <c r="I678" s="37"/>
      <c r="J678" s="37"/>
      <c r="K678" s="37"/>
      <c r="L678" s="37"/>
      <c r="M678" s="37"/>
      <c r="N678" s="37"/>
      <c r="O678" s="22"/>
      <c r="P678" s="22"/>
      <c r="Q678" s="42"/>
      <c r="R678" s="39"/>
      <c r="S678" s="39"/>
      <c r="T678" s="39"/>
      <c r="U678" s="321"/>
      <c r="V678" s="332"/>
      <c r="W678" s="317" t="str">
        <f t="shared" si="373"/>
        <v>0</v>
      </c>
      <c r="X678" s="101"/>
      <c r="Y678" s="40"/>
      <c r="Z678" s="41"/>
      <c r="AA678" s="40"/>
      <c r="AB678" s="40"/>
      <c r="AC678" s="40"/>
      <c r="AD678" s="40" t="str">
        <f t="shared" si="354"/>
        <v/>
      </c>
      <c r="AE678" s="186"/>
      <c r="AF678" s="106" t="str">
        <f t="shared" si="387"/>
        <v>0</v>
      </c>
      <c r="AG678" s="99">
        <f t="shared" si="385"/>
        <v>0</v>
      </c>
      <c r="AH678" s="105" t="str">
        <f t="shared" si="386"/>
        <v>0</v>
      </c>
      <c r="AI678" s="106" t="str">
        <f t="shared" si="374"/>
        <v>0</v>
      </c>
      <c r="AJ678" s="99" t="str">
        <f t="shared" si="375"/>
        <v/>
      </c>
      <c r="AK678" s="1" t="str">
        <f t="shared" si="376"/>
        <v/>
      </c>
      <c r="AL678" s="1" t="str">
        <f t="shared" si="377"/>
        <v/>
      </c>
      <c r="AM678" s="1" t="str">
        <f t="shared" si="378"/>
        <v/>
      </c>
      <c r="AN678" s="164" t="str">
        <f t="shared" si="379"/>
        <v/>
      </c>
      <c r="AO678" s="337">
        <f t="shared" si="380"/>
        <v>0</v>
      </c>
      <c r="AP678" s="263"/>
      <c r="AQ678" s="273">
        <f t="shared" si="381"/>
        <v>0</v>
      </c>
      <c r="DF678" s="104">
        <f t="shared" si="358"/>
        <v>0</v>
      </c>
      <c r="DG678" s="39" t="str">
        <f t="shared" si="355"/>
        <v/>
      </c>
      <c r="DH678" s="39" t="str">
        <f t="shared" si="356"/>
        <v/>
      </c>
      <c r="DJ678" s="98">
        <f t="shared" si="357"/>
        <v>0</v>
      </c>
      <c r="DK678" s="93" t="e">
        <f>VLOOKUP(H678,'PORT PRODUCTIVITY 1'!$A$25:$G$81,2,FALSE)</f>
        <v>#N/A</v>
      </c>
      <c r="DL678" s="97" t="str">
        <f t="shared" si="363"/>
        <v/>
      </c>
      <c r="DM678" s="97" t="str">
        <f t="shared" si="364"/>
        <v/>
      </c>
      <c r="DN678" s="97" t="str">
        <f t="shared" si="365"/>
        <v/>
      </c>
      <c r="DO678" s="97" t="str">
        <f t="shared" si="366"/>
        <v/>
      </c>
      <c r="DP678" s="94" t="e">
        <f>VLOOKUP(H678,'PORT PRODUCTIVITY 1'!$A$25:$G$83,3,FALSE)</f>
        <v>#N/A</v>
      </c>
      <c r="DQ678" s="276" t="str">
        <f t="shared" si="367"/>
        <v/>
      </c>
      <c r="DR678" s="276" t="str">
        <f t="shared" si="368"/>
        <v/>
      </c>
      <c r="DS678" s="276" t="str">
        <f t="shared" si="369"/>
        <v/>
      </c>
      <c r="DT678" s="276" t="str">
        <f t="shared" si="370"/>
        <v/>
      </c>
      <c r="DU678" s="276" t="str">
        <f t="shared" si="371"/>
        <v/>
      </c>
      <c r="DV678" s="276" t="str">
        <f t="shared" si="372"/>
        <v/>
      </c>
      <c r="DW678" s="277" t="str">
        <f t="shared" si="359"/>
        <v/>
      </c>
      <c r="DX678" s="278" t="str">
        <f t="shared" si="360"/>
        <v>0</v>
      </c>
      <c r="DY678" s="279" t="str">
        <f t="shared" si="361"/>
        <v>0</v>
      </c>
      <c r="DZ678" s="280" t="str">
        <f t="shared" si="362"/>
        <v/>
      </c>
      <c r="EA678" s="335">
        <f t="shared" si="382"/>
        <v>0</v>
      </c>
      <c r="EB678" s="335">
        <f t="shared" si="383"/>
        <v>0</v>
      </c>
      <c r="EC678" s="335">
        <f t="shared" si="384"/>
        <v>0</v>
      </c>
    </row>
    <row r="679" spans="2:133" ht="27.75" customHeight="1" thickBot="1">
      <c r="B679" s="39"/>
      <c r="C679" s="146"/>
      <c r="D679" s="57"/>
      <c r="E679" s="43"/>
      <c r="F679" s="74"/>
      <c r="G679" s="147"/>
      <c r="H679" s="39"/>
      <c r="I679" s="37"/>
      <c r="J679" s="37"/>
      <c r="K679" s="37"/>
      <c r="L679" s="37"/>
      <c r="M679" s="37"/>
      <c r="N679" s="37"/>
      <c r="O679" s="22"/>
      <c r="P679" s="22"/>
      <c r="Q679" s="42"/>
      <c r="R679" s="39"/>
      <c r="S679" s="39"/>
      <c r="T679" s="39"/>
      <c r="U679" s="321"/>
      <c r="V679" s="332"/>
      <c r="W679" s="317" t="str">
        <f t="shared" si="373"/>
        <v>0</v>
      </c>
      <c r="X679" s="101"/>
      <c r="Y679" s="40"/>
      <c r="Z679" s="41"/>
      <c r="AA679" s="40"/>
      <c r="AB679" s="40"/>
      <c r="AC679" s="40"/>
      <c r="AD679" s="40" t="str">
        <f t="shared" si="354"/>
        <v/>
      </c>
      <c r="AE679" s="186"/>
      <c r="AF679" s="106" t="str">
        <f t="shared" si="387"/>
        <v>0</v>
      </c>
      <c r="AG679" s="99">
        <f t="shared" si="385"/>
        <v>0</v>
      </c>
      <c r="AH679" s="105" t="str">
        <f t="shared" si="386"/>
        <v>0</v>
      </c>
      <c r="AI679" s="106" t="str">
        <f t="shared" si="374"/>
        <v>0</v>
      </c>
      <c r="AJ679" s="99" t="str">
        <f t="shared" si="375"/>
        <v/>
      </c>
      <c r="AK679" s="1" t="str">
        <f t="shared" si="376"/>
        <v/>
      </c>
      <c r="AL679" s="1" t="str">
        <f t="shared" si="377"/>
        <v/>
      </c>
      <c r="AM679" s="1" t="str">
        <f t="shared" si="378"/>
        <v/>
      </c>
      <c r="AN679" s="164" t="str">
        <f t="shared" si="379"/>
        <v/>
      </c>
      <c r="AO679" s="337">
        <f t="shared" si="380"/>
        <v>0</v>
      </c>
      <c r="AP679" s="263"/>
      <c r="AQ679" s="273">
        <f t="shared" si="381"/>
        <v>0</v>
      </c>
      <c r="DF679" s="104">
        <f t="shared" si="358"/>
        <v>0</v>
      </c>
      <c r="DG679" s="39" t="str">
        <f t="shared" si="355"/>
        <v/>
      </c>
      <c r="DH679" s="39" t="str">
        <f t="shared" si="356"/>
        <v/>
      </c>
      <c r="DJ679" s="98">
        <f t="shared" si="357"/>
        <v>0</v>
      </c>
      <c r="DK679" s="93" t="e">
        <f>VLOOKUP(H679,'PORT PRODUCTIVITY 1'!$A$25:$G$81,2,FALSE)</f>
        <v>#N/A</v>
      </c>
      <c r="DL679" s="97" t="str">
        <f t="shared" si="363"/>
        <v/>
      </c>
      <c r="DM679" s="97" t="str">
        <f t="shared" si="364"/>
        <v/>
      </c>
      <c r="DN679" s="97" t="str">
        <f t="shared" si="365"/>
        <v/>
      </c>
      <c r="DO679" s="97" t="str">
        <f t="shared" si="366"/>
        <v/>
      </c>
      <c r="DP679" s="94" t="e">
        <f>VLOOKUP(H679,'PORT PRODUCTIVITY 1'!$A$25:$G$83,3,FALSE)</f>
        <v>#N/A</v>
      </c>
      <c r="DQ679" s="276" t="str">
        <f t="shared" si="367"/>
        <v/>
      </c>
      <c r="DR679" s="276" t="str">
        <f t="shared" si="368"/>
        <v/>
      </c>
      <c r="DS679" s="276" t="str">
        <f t="shared" si="369"/>
        <v/>
      </c>
      <c r="DT679" s="276" t="str">
        <f t="shared" si="370"/>
        <v/>
      </c>
      <c r="DU679" s="276" t="str">
        <f t="shared" si="371"/>
        <v/>
      </c>
      <c r="DV679" s="276" t="str">
        <f t="shared" si="372"/>
        <v/>
      </c>
      <c r="DW679" s="277" t="str">
        <f t="shared" si="359"/>
        <v/>
      </c>
      <c r="DX679" s="278" t="str">
        <f t="shared" si="360"/>
        <v>0</v>
      </c>
      <c r="DY679" s="279" t="str">
        <f t="shared" si="361"/>
        <v>0</v>
      </c>
      <c r="DZ679" s="280" t="str">
        <f t="shared" si="362"/>
        <v/>
      </c>
      <c r="EA679" s="335">
        <f t="shared" si="382"/>
        <v>0</v>
      </c>
      <c r="EB679" s="335">
        <f t="shared" si="383"/>
        <v>0</v>
      </c>
      <c r="EC679" s="335">
        <f t="shared" si="384"/>
        <v>0</v>
      </c>
    </row>
    <row r="680" spans="2:133" ht="27.75" customHeight="1" thickBot="1">
      <c r="B680" s="39"/>
      <c r="C680" s="146"/>
      <c r="D680" s="57"/>
      <c r="E680" s="43"/>
      <c r="F680" s="74"/>
      <c r="G680" s="147"/>
      <c r="H680" s="39"/>
      <c r="I680" s="37"/>
      <c r="J680" s="37"/>
      <c r="K680" s="37"/>
      <c r="L680" s="37"/>
      <c r="M680" s="37"/>
      <c r="N680" s="37"/>
      <c r="O680" s="22"/>
      <c r="P680" s="22"/>
      <c r="Q680" s="42"/>
      <c r="R680" s="39"/>
      <c r="S680" s="39"/>
      <c r="T680" s="39"/>
      <c r="U680" s="321"/>
      <c r="V680" s="332"/>
      <c r="W680" s="317" t="str">
        <f t="shared" si="373"/>
        <v>0</v>
      </c>
      <c r="X680" s="101"/>
      <c r="Y680" s="40"/>
      <c r="Z680" s="41"/>
      <c r="AA680" s="40"/>
      <c r="AB680" s="40"/>
      <c r="AC680" s="40"/>
      <c r="AD680" s="40" t="str">
        <f t="shared" si="354"/>
        <v/>
      </c>
      <c r="AE680" s="186"/>
      <c r="AF680" s="106" t="str">
        <f t="shared" si="387"/>
        <v>0</v>
      </c>
      <c r="AG680" s="99">
        <f t="shared" si="385"/>
        <v>0</v>
      </c>
      <c r="AH680" s="105" t="str">
        <f t="shared" si="386"/>
        <v>0</v>
      </c>
      <c r="AI680" s="106" t="str">
        <f t="shared" si="374"/>
        <v>0</v>
      </c>
      <c r="AJ680" s="99" t="str">
        <f t="shared" si="375"/>
        <v/>
      </c>
      <c r="AK680" s="1" t="str">
        <f t="shared" si="376"/>
        <v/>
      </c>
      <c r="AL680" s="1" t="str">
        <f t="shared" si="377"/>
        <v/>
      </c>
      <c r="AM680" s="1" t="str">
        <f t="shared" si="378"/>
        <v/>
      </c>
      <c r="AN680" s="164" t="str">
        <f t="shared" si="379"/>
        <v/>
      </c>
      <c r="AO680" s="337">
        <f t="shared" si="380"/>
        <v>0</v>
      </c>
      <c r="AP680" s="261"/>
      <c r="AQ680" s="273">
        <f t="shared" si="381"/>
        <v>0</v>
      </c>
      <c r="DF680" s="104">
        <f t="shared" si="358"/>
        <v>0</v>
      </c>
      <c r="DG680" s="39" t="str">
        <f t="shared" si="355"/>
        <v/>
      </c>
      <c r="DH680" s="39" t="str">
        <f t="shared" si="356"/>
        <v/>
      </c>
      <c r="DJ680" s="98">
        <f t="shared" si="357"/>
        <v>0</v>
      </c>
      <c r="DK680" s="93" t="e">
        <f>VLOOKUP(H680,'PORT PRODUCTIVITY 1'!$A$25:$G$81,2,FALSE)</f>
        <v>#N/A</v>
      </c>
      <c r="DL680" s="97" t="str">
        <f t="shared" si="363"/>
        <v/>
      </c>
      <c r="DM680" s="97" t="str">
        <f t="shared" si="364"/>
        <v/>
      </c>
      <c r="DN680" s="97" t="str">
        <f t="shared" si="365"/>
        <v/>
      </c>
      <c r="DO680" s="97" t="str">
        <f t="shared" si="366"/>
        <v/>
      </c>
      <c r="DP680" s="94" t="e">
        <f>VLOOKUP(H680,'PORT PRODUCTIVITY 1'!$A$25:$G$83,3,FALSE)</f>
        <v>#N/A</v>
      </c>
      <c r="DQ680" s="276" t="str">
        <f t="shared" si="367"/>
        <v/>
      </c>
      <c r="DR680" s="276" t="str">
        <f t="shared" si="368"/>
        <v/>
      </c>
      <c r="DS680" s="276" t="str">
        <f t="shared" si="369"/>
        <v/>
      </c>
      <c r="DT680" s="276" t="str">
        <f t="shared" si="370"/>
        <v/>
      </c>
      <c r="DU680" s="276" t="str">
        <f t="shared" si="371"/>
        <v/>
      </c>
      <c r="DV680" s="276" t="str">
        <f t="shared" si="372"/>
        <v/>
      </c>
      <c r="DW680" s="277" t="str">
        <f t="shared" si="359"/>
        <v/>
      </c>
      <c r="DX680" s="278" t="str">
        <f t="shared" si="360"/>
        <v>0</v>
      </c>
      <c r="DY680" s="279" t="str">
        <f t="shared" si="361"/>
        <v>0</v>
      </c>
      <c r="DZ680" s="280" t="str">
        <f t="shared" si="362"/>
        <v/>
      </c>
      <c r="EA680" s="335">
        <f t="shared" si="382"/>
        <v>0</v>
      </c>
      <c r="EB680" s="335">
        <f t="shared" si="383"/>
        <v>0</v>
      </c>
      <c r="EC680" s="335">
        <f t="shared" si="384"/>
        <v>0</v>
      </c>
    </row>
    <row r="681" spans="2:133" ht="27.75" customHeight="1" thickBot="1">
      <c r="B681" s="39"/>
      <c r="C681" s="146"/>
      <c r="D681" s="57"/>
      <c r="E681" s="43"/>
      <c r="F681" s="74"/>
      <c r="G681" s="147"/>
      <c r="H681" s="39"/>
      <c r="I681" s="37"/>
      <c r="J681" s="37"/>
      <c r="K681" s="37"/>
      <c r="L681" s="37"/>
      <c r="M681" s="37"/>
      <c r="N681" s="37"/>
      <c r="O681" s="22"/>
      <c r="P681" s="22"/>
      <c r="Q681" s="42"/>
      <c r="R681" s="39"/>
      <c r="S681" s="39"/>
      <c r="T681" s="39"/>
      <c r="U681" s="321"/>
      <c r="V681" s="330"/>
      <c r="W681" s="317" t="str">
        <f t="shared" si="373"/>
        <v>0</v>
      </c>
      <c r="X681" s="101"/>
      <c r="Y681" s="40"/>
      <c r="Z681" s="41"/>
      <c r="AA681" s="40"/>
      <c r="AB681" s="40"/>
      <c r="AC681" s="40"/>
      <c r="AD681" s="40" t="str">
        <f t="shared" si="354"/>
        <v/>
      </c>
      <c r="AE681" s="186"/>
      <c r="AF681" s="106" t="str">
        <f t="shared" si="387"/>
        <v>0</v>
      </c>
      <c r="AG681" s="99">
        <f t="shared" si="385"/>
        <v>0</v>
      </c>
      <c r="AH681" s="105" t="str">
        <f t="shared" si="386"/>
        <v>0</v>
      </c>
      <c r="AI681" s="106" t="str">
        <f t="shared" si="374"/>
        <v>0</v>
      </c>
      <c r="AJ681" s="99" t="str">
        <f t="shared" si="375"/>
        <v/>
      </c>
      <c r="AK681" s="1" t="str">
        <f t="shared" si="376"/>
        <v/>
      </c>
      <c r="AL681" s="1" t="str">
        <f t="shared" si="377"/>
        <v/>
      </c>
      <c r="AM681" s="1" t="str">
        <f t="shared" si="378"/>
        <v/>
      </c>
      <c r="AN681" s="164" t="str">
        <f t="shared" si="379"/>
        <v/>
      </c>
      <c r="AO681" s="337">
        <f t="shared" si="380"/>
        <v>0</v>
      </c>
      <c r="AP681" s="261"/>
      <c r="AQ681" s="273">
        <f t="shared" si="381"/>
        <v>0</v>
      </c>
      <c r="DF681" s="104">
        <f t="shared" si="358"/>
        <v>0</v>
      </c>
      <c r="DG681" s="39" t="str">
        <f t="shared" si="355"/>
        <v/>
      </c>
      <c r="DH681" s="39" t="str">
        <f t="shared" si="356"/>
        <v/>
      </c>
      <c r="DJ681" s="98">
        <f t="shared" si="357"/>
        <v>0</v>
      </c>
      <c r="DK681" s="93" t="e">
        <f>VLOOKUP(H681,'PORT PRODUCTIVITY 1'!$A$25:$G$81,2,FALSE)</f>
        <v>#N/A</v>
      </c>
      <c r="DL681" s="97" t="str">
        <f t="shared" si="363"/>
        <v/>
      </c>
      <c r="DM681" s="97" t="str">
        <f t="shared" si="364"/>
        <v/>
      </c>
      <c r="DN681" s="97" t="str">
        <f t="shared" si="365"/>
        <v/>
      </c>
      <c r="DO681" s="97" t="str">
        <f t="shared" si="366"/>
        <v/>
      </c>
      <c r="DP681" s="94" t="e">
        <f>VLOOKUP(H681,'PORT PRODUCTIVITY 1'!$A$25:$G$83,3,FALSE)</f>
        <v>#N/A</v>
      </c>
      <c r="DQ681" s="276" t="str">
        <f t="shared" si="367"/>
        <v/>
      </c>
      <c r="DR681" s="276" t="str">
        <f t="shared" si="368"/>
        <v/>
      </c>
      <c r="DS681" s="276" t="str">
        <f t="shared" si="369"/>
        <v/>
      </c>
      <c r="DT681" s="276" t="str">
        <f t="shared" si="370"/>
        <v/>
      </c>
      <c r="DU681" s="276" t="str">
        <f t="shared" si="371"/>
        <v/>
      </c>
      <c r="DV681" s="276" t="str">
        <f t="shared" si="372"/>
        <v/>
      </c>
      <c r="DW681" s="277" t="str">
        <f t="shared" si="359"/>
        <v/>
      </c>
      <c r="DX681" s="278" t="str">
        <f t="shared" si="360"/>
        <v>0</v>
      </c>
      <c r="DY681" s="279" t="str">
        <f t="shared" si="361"/>
        <v>0</v>
      </c>
      <c r="DZ681" s="280" t="str">
        <f t="shared" si="362"/>
        <v/>
      </c>
      <c r="EA681" s="335">
        <f t="shared" si="382"/>
        <v>0</v>
      </c>
      <c r="EB681" s="335">
        <f t="shared" si="383"/>
        <v>0</v>
      </c>
      <c r="EC681" s="335">
        <f t="shared" si="384"/>
        <v>0</v>
      </c>
    </row>
    <row r="682" spans="2:133" ht="27.75" customHeight="1" thickBot="1">
      <c r="B682" s="39"/>
      <c r="C682" s="146"/>
      <c r="D682" s="57"/>
      <c r="E682" s="43"/>
      <c r="F682" s="74"/>
      <c r="G682" s="147"/>
      <c r="H682" s="39"/>
      <c r="I682" s="37"/>
      <c r="J682" s="37"/>
      <c r="K682" s="37"/>
      <c r="L682" s="37"/>
      <c r="M682" s="37"/>
      <c r="N682" s="37"/>
      <c r="O682" s="22"/>
      <c r="P682" s="22"/>
      <c r="Q682" s="42"/>
      <c r="R682" s="39"/>
      <c r="S682" s="39"/>
      <c r="T682" s="39"/>
      <c r="U682" s="321"/>
      <c r="V682" s="330"/>
      <c r="W682" s="317" t="str">
        <f t="shared" si="373"/>
        <v>0</v>
      </c>
      <c r="X682" s="101"/>
      <c r="Y682" s="40"/>
      <c r="Z682" s="41"/>
      <c r="AA682" s="40"/>
      <c r="AB682" s="40"/>
      <c r="AC682" s="40"/>
      <c r="AD682" s="40" t="str">
        <f t="shared" si="354"/>
        <v/>
      </c>
      <c r="AE682" s="186"/>
      <c r="AF682" s="106" t="str">
        <f t="shared" si="387"/>
        <v>0</v>
      </c>
      <c r="AG682" s="99">
        <f t="shared" si="385"/>
        <v>0</v>
      </c>
      <c r="AH682" s="105" t="str">
        <f t="shared" si="386"/>
        <v>0</v>
      </c>
      <c r="AI682" s="106" t="str">
        <f t="shared" si="374"/>
        <v>0</v>
      </c>
      <c r="AJ682" s="99" t="str">
        <f t="shared" si="375"/>
        <v/>
      </c>
      <c r="AK682" s="1" t="str">
        <f t="shared" si="376"/>
        <v/>
      </c>
      <c r="AL682" s="1" t="str">
        <f t="shared" si="377"/>
        <v/>
      </c>
      <c r="AM682" s="1" t="str">
        <f t="shared" si="378"/>
        <v/>
      </c>
      <c r="AN682" s="164" t="str">
        <f t="shared" si="379"/>
        <v/>
      </c>
      <c r="AO682" s="337">
        <f t="shared" si="380"/>
        <v>0</v>
      </c>
      <c r="AP682" s="261"/>
      <c r="AQ682" s="273">
        <f t="shared" si="381"/>
        <v>0</v>
      </c>
      <c r="DF682" s="104">
        <f t="shared" si="358"/>
        <v>0</v>
      </c>
      <c r="DG682" s="39" t="str">
        <f t="shared" si="355"/>
        <v/>
      </c>
      <c r="DH682" s="39" t="str">
        <f t="shared" si="356"/>
        <v/>
      </c>
      <c r="DJ682" s="98">
        <f t="shared" si="357"/>
        <v>0</v>
      </c>
      <c r="DK682" s="93" t="e">
        <f>VLOOKUP(H682,'PORT PRODUCTIVITY 1'!$A$25:$G$81,2,FALSE)</f>
        <v>#N/A</v>
      </c>
      <c r="DL682" s="97" t="str">
        <f t="shared" si="363"/>
        <v/>
      </c>
      <c r="DM682" s="97" t="str">
        <f t="shared" si="364"/>
        <v/>
      </c>
      <c r="DN682" s="97" t="str">
        <f t="shared" si="365"/>
        <v/>
      </c>
      <c r="DO682" s="97" t="str">
        <f t="shared" si="366"/>
        <v/>
      </c>
      <c r="DP682" s="94" t="e">
        <f>VLOOKUP(H682,'PORT PRODUCTIVITY 1'!$A$25:$G$83,3,FALSE)</f>
        <v>#N/A</v>
      </c>
      <c r="DQ682" s="276" t="str">
        <f t="shared" si="367"/>
        <v/>
      </c>
      <c r="DR682" s="276" t="str">
        <f t="shared" si="368"/>
        <v/>
      </c>
      <c r="DS682" s="276" t="str">
        <f t="shared" si="369"/>
        <v/>
      </c>
      <c r="DT682" s="276" t="str">
        <f t="shared" si="370"/>
        <v/>
      </c>
      <c r="DU682" s="276" t="str">
        <f t="shared" si="371"/>
        <v/>
      </c>
      <c r="DV682" s="276" t="str">
        <f t="shared" si="372"/>
        <v/>
      </c>
      <c r="DW682" s="277" t="str">
        <f t="shared" si="359"/>
        <v/>
      </c>
      <c r="DX682" s="278" t="str">
        <f t="shared" si="360"/>
        <v>0</v>
      </c>
      <c r="DY682" s="279" t="str">
        <f t="shared" si="361"/>
        <v>0</v>
      </c>
      <c r="DZ682" s="280" t="str">
        <f t="shared" si="362"/>
        <v/>
      </c>
      <c r="EA682" s="335">
        <f t="shared" si="382"/>
        <v>0</v>
      </c>
      <c r="EB682" s="335">
        <f t="shared" si="383"/>
        <v>0</v>
      </c>
      <c r="EC682" s="335">
        <f t="shared" si="384"/>
        <v>0</v>
      </c>
    </row>
    <row r="683" spans="2:133" ht="27.75" customHeight="1" thickBot="1">
      <c r="B683" s="39"/>
      <c r="C683" s="146"/>
      <c r="D683" s="57"/>
      <c r="E683" s="43"/>
      <c r="F683" s="74"/>
      <c r="G683" s="147"/>
      <c r="H683" s="39"/>
      <c r="I683" s="37"/>
      <c r="J683" s="37"/>
      <c r="K683" s="37"/>
      <c r="L683" s="37"/>
      <c r="M683" s="37"/>
      <c r="N683" s="37"/>
      <c r="O683" s="22"/>
      <c r="P683" s="22"/>
      <c r="Q683" s="42"/>
      <c r="R683" s="39"/>
      <c r="S683" s="39"/>
      <c r="T683" s="39"/>
      <c r="U683" s="321"/>
      <c r="V683" s="330"/>
      <c r="W683" s="317" t="str">
        <f t="shared" si="373"/>
        <v>0</v>
      </c>
      <c r="X683" s="101"/>
      <c r="Y683" s="40"/>
      <c r="Z683" s="41"/>
      <c r="AA683" s="40"/>
      <c r="AB683" s="40"/>
      <c r="AC683" s="40"/>
      <c r="AD683" s="40" t="str">
        <f t="shared" si="354"/>
        <v/>
      </c>
      <c r="AE683" s="186"/>
      <c r="AF683" s="106" t="str">
        <f t="shared" si="387"/>
        <v>0</v>
      </c>
      <c r="AG683" s="99">
        <f t="shared" si="385"/>
        <v>0</v>
      </c>
      <c r="AH683" s="105" t="str">
        <f t="shared" si="386"/>
        <v>0</v>
      </c>
      <c r="AI683" s="106" t="str">
        <f t="shared" si="374"/>
        <v>0</v>
      </c>
      <c r="AJ683" s="99" t="str">
        <f t="shared" si="375"/>
        <v/>
      </c>
      <c r="AK683" s="1" t="str">
        <f t="shared" si="376"/>
        <v/>
      </c>
      <c r="AL683" s="1" t="str">
        <f t="shared" si="377"/>
        <v/>
      </c>
      <c r="AM683" s="1" t="str">
        <f t="shared" si="378"/>
        <v/>
      </c>
      <c r="AN683" s="164" t="str">
        <f t="shared" si="379"/>
        <v/>
      </c>
      <c r="AO683" s="337">
        <f t="shared" si="380"/>
        <v>0</v>
      </c>
      <c r="AP683" s="263"/>
      <c r="AQ683" s="273">
        <f t="shared" si="381"/>
        <v>0</v>
      </c>
      <c r="DF683" s="104">
        <f t="shared" si="358"/>
        <v>0</v>
      </c>
      <c r="DG683" s="39" t="str">
        <f t="shared" si="355"/>
        <v/>
      </c>
      <c r="DH683" s="39" t="str">
        <f t="shared" si="356"/>
        <v/>
      </c>
      <c r="DJ683" s="98">
        <f t="shared" si="357"/>
        <v>0</v>
      </c>
      <c r="DK683" s="93" t="e">
        <f>VLOOKUP(H683,'PORT PRODUCTIVITY 1'!$A$25:$G$81,2,FALSE)</f>
        <v>#N/A</v>
      </c>
      <c r="DL683" s="97" t="str">
        <f t="shared" si="363"/>
        <v/>
      </c>
      <c r="DM683" s="97" t="str">
        <f t="shared" si="364"/>
        <v/>
      </c>
      <c r="DN683" s="97" t="str">
        <f t="shared" si="365"/>
        <v/>
      </c>
      <c r="DO683" s="97" t="str">
        <f t="shared" si="366"/>
        <v/>
      </c>
      <c r="DP683" s="94" t="e">
        <f>VLOOKUP(H683,'PORT PRODUCTIVITY 1'!$A$25:$G$83,3,FALSE)</f>
        <v>#N/A</v>
      </c>
      <c r="DQ683" s="276" t="str">
        <f t="shared" si="367"/>
        <v/>
      </c>
      <c r="DR683" s="276" t="str">
        <f t="shared" si="368"/>
        <v/>
      </c>
      <c r="DS683" s="276" t="str">
        <f t="shared" si="369"/>
        <v/>
      </c>
      <c r="DT683" s="276" t="str">
        <f t="shared" si="370"/>
        <v/>
      </c>
      <c r="DU683" s="276" t="str">
        <f t="shared" si="371"/>
        <v/>
      </c>
      <c r="DV683" s="276" t="str">
        <f t="shared" si="372"/>
        <v/>
      </c>
      <c r="DW683" s="277" t="str">
        <f t="shared" si="359"/>
        <v/>
      </c>
      <c r="DX683" s="278" t="str">
        <f t="shared" si="360"/>
        <v>0</v>
      </c>
      <c r="DY683" s="279" t="str">
        <f t="shared" si="361"/>
        <v>0</v>
      </c>
      <c r="DZ683" s="280" t="str">
        <f t="shared" si="362"/>
        <v/>
      </c>
      <c r="EA683" s="335">
        <f t="shared" si="382"/>
        <v>0</v>
      </c>
      <c r="EB683" s="335">
        <f t="shared" si="383"/>
        <v>0</v>
      </c>
      <c r="EC683" s="335">
        <f t="shared" si="384"/>
        <v>0</v>
      </c>
    </row>
    <row r="684" spans="2:133" ht="27.75" customHeight="1" thickBot="1">
      <c r="B684" s="39"/>
      <c r="C684" s="146"/>
      <c r="D684" s="57"/>
      <c r="E684" s="43"/>
      <c r="F684" s="74"/>
      <c r="G684" s="147"/>
      <c r="H684" s="39"/>
      <c r="I684" s="37"/>
      <c r="J684" s="37"/>
      <c r="K684" s="37"/>
      <c r="L684" s="37"/>
      <c r="M684" s="37"/>
      <c r="N684" s="37"/>
      <c r="O684" s="22"/>
      <c r="P684" s="22"/>
      <c r="Q684" s="42"/>
      <c r="R684" s="39"/>
      <c r="S684" s="39"/>
      <c r="T684" s="39"/>
      <c r="U684" s="321"/>
      <c r="V684" s="330"/>
      <c r="W684" s="317" t="str">
        <f t="shared" si="373"/>
        <v>0</v>
      </c>
      <c r="X684" s="101"/>
      <c r="Y684" s="40"/>
      <c r="Z684" s="41"/>
      <c r="AA684" s="40"/>
      <c r="AB684" s="40"/>
      <c r="AC684" s="40"/>
      <c r="AD684" s="40" t="str">
        <f t="shared" si="354"/>
        <v/>
      </c>
      <c r="AE684" s="186"/>
      <c r="AF684" s="106" t="str">
        <f t="shared" si="387"/>
        <v>0</v>
      </c>
      <c r="AG684" s="99">
        <f t="shared" si="385"/>
        <v>0</v>
      </c>
      <c r="AH684" s="105" t="str">
        <f t="shared" si="386"/>
        <v>0</v>
      </c>
      <c r="AI684" s="106" t="str">
        <f t="shared" si="374"/>
        <v>0</v>
      </c>
      <c r="AJ684" s="99" t="str">
        <f t="shared" si="375"/>
        <v/>
      </c>
      <c r="AK684" s="1" t="str">
        <f t="shared" si="376"/>
        <v/>
      </c>
      <c r="AL684" s="1" t="str">
        <f t="shared" si="377"/>
        <v/>
      </c>
      <c r="AM684" s="1" t="str">
        <f t="shared" si="378"/>
        <v/>
      </c>
      <c r="AN684" s="164" t="str">
        <f t="shared" si="379"/>
        <v/>
      </c>
      <c r="AO684" s="337">
        <f t="shared" si="380"/>
        <v>0</v>
      </c>
      <c r="AP684" s="263"/>
      <c r="AQ684" s="273">
        <f t="shared" si="381"/>
        <v>0</v>
      </c>
      <c r="DF684" s="104">
        <f t="shared" si="358"/>
        <v>0</v>
      </c>
      <c r="DG684" s="39" t="str">
        <f t="shared" si="355"/>
        <v/>
      </c>
      <c r="DH684" s="39" t="str">
        <f t="shared" si="356"/>
        <v/>
      </c>
      <c r="DJ684" s="98">
        <f t="shared" si="357"/>
        <v>0</v>
      </c>
      <c r="DK684" s="93" t="e">
        <f>VLOOKUP(H684,'PORT PRODUCTIVITY 1'!$A$25:$G$81,2,FALSE)</f>
        <v>#N/A</v>
      </c>
      <c r="DL684" s="97" t="str">
        <f t="shared" si="363"/>
        <v/>
      </c>
      <c r="DM684" s="97" t="str">
        <f t="shared" si="364"/>
        <v/>
      </c>
      <c r="DN684" s="97" t="str">
        <f t="shared" si="365"/>
        <v/>
      </c>
      <c r="DO684" s="97" t="str">
        <f t="shared" si="366"/>
        <v/>
      </c>
      <c r="DP684" s="94" t="e">
        <f>VLOOKUP(H684,'PORT PRODUCTIVITY 1'!$A$25:$G$83,3,FALSE)</f>
        <v>#N/A</v>
      </c>
      <c r="DQ684" s="276" t="str">
        <f t="shared" si="367"/>
        <v/>
      </c>
      <c r="DR684" s="276" t="str">
        <f t="shared" si="368"/>
        <v/>
      </c>
      <c r="DS684" s="276" t="str">
        <f t="shared" si="369"/>
        <v/>
      </c>
      <c r="DT684" s="276" t="str">
        <f t="shared" si="370"/>
        <v/>
      </c>
      <c r="DU684" s="276" t="str">
        <f t="shared" si="371"/>
        <v/>
      </c>
      <c r="DV684" s="276" t="str">
        <f t="shared" si="372"/>
        <v/>
      </c>
      <c r="DW684" s="277" t="str">
        <f t="shared" si="359"/>
        <v/>
      </c>
      <c r="DX684" s="278" t="str">
        <f t="shared" si="360"/>
        <v>0</v>
      </c>
      <c r="DY684" s="279" t="str">
        <f t="shared" si="361"/>
        <v>0</v>
      </c>
      <c r="DZ684" s="280" t="str">
        <f t="shared" si="362"/>
        <v/>
      </c>
      <c r="EA684" s="335">
        <f t="shared" si="382"/>
        <v>0</v>
      </c>
      <c r="EB684" s="335">
        <f t="shared" si="383"/>
        <v>0</v>
      </c>
      <c r="EC684" s="335">
        <f t="shared" si="384"/>
        <v>0</v>
      </c>
    </row>
    <row r="685" spans="2:133" ht="27.75" customHeight="1" thickBot="1">
      <c r="B685" s="39"/>
      <c r="C685" s="146"/>
      <c r="D685" s="57"/>
      <c r="E685" s="43"/>
      <c r="F685" s="74"/>
      <c r="G685" s="147"/>
      <c r="H685" s="39"/>
      <c r="I685" s="37"/>
      <c r="J685" s="37"/>
      <c r="K685" s="37"/>
      <c r="L685" s="37"/>
      <c r="M685" s="37"/>
      <c r="N685" s="37"/>
      <c r="O685" s="22"/>
      <c r="P685" s="22"/>
      <c r="Q685" s="42"/>
      <c r="R685" s="39"/>
      <c r="S685" s="39"/>
      <c r="T685" s="39"/>
      <c r="U685" s="321"/>
      <c r="V685" s="330"/>
      <c r="W685" s="317" t="str">
        <f t="shared" si="373"/>
        <v>0</v>
      </c>
      <c r="X685" s="101"/>
      <c r="Y685" s="40"/>
      <c r="Z685" s="41"/>
      <c r="AA685" s="40"/>
      <c r="AB685" s="40"/>
      <c r="AC685" s="40"/>
      <c r="AD685" s="40" t="str">
        <f t="shared" si="354"/>
        <v/>
      </c>
      <c r="AE685" s="186"/>
      <c r="AF685" s="106" t="str">
        <f t="shared" si="387"/>
        <v>0</v>
      </c>
      <c r="AG685" s="99">
        <f t="shared" si="385"/>
        <v>0</v>
      </c>
      <c r="AH685" s="105" t="str">
        <f t="shared" si="386"/>
        <v>0</v>
      </c>
      <c r="AI685" s="106" t="str">
        <f t="shared" si="374"/>
        <v>0</v>
      </c>
      <c r="AJ685" s="99" t="str">
        <f t="shared" si="375"/>
        <v/>
      </c>
      <c r="AK685" s="1" t="str">
        <f t="shared" si="376"/>
        <v/>
      </c>
      <c r="AL685" s="1" t="str">
        <f t="shared" si="377"/>
        <v/>
      </c>
      <c r="AM685" s="1" t="str">
        <f t="shared" si="378"/>
        <v/>
      </c>
      <c r="AN685" s="164" t="str">
        <f t="shared" si="379"/>
        <v/>
      </c>
      <c r="AO685" s="337">
        <f t="shared" si="380"/>
        <v>0</v>
      </c>
      <c r="AP685" s="263"/>
      <c r="AQ685" s="273">
        <f t="shared" si="381"/>
        <v>0</v>
      </c>
      <c r="DF685" s="104">
        <f t="shared" si="358"/>
        <v>0</v>
      </c>
      <c r="DG685" s="39" t="str">
        <f t="shared" si="355"/>
        <v/>
      </c>
      <c r="DH685" s="39" t="str">
        <f t="shared" si="356"/>
        <v/>
      </c>
      <c r="DJ685" s="98">
        <f t="shared" si="357"/>
        <v>0</v>
      </c>
      <c r="DK685" s="93" t="e">
        <f>VLOOKUP(H685,'PORT PRODUCTIVITY 1'!$A$25:$G$81,2,FALSE)</f>
        <v>#N/A</v>
      </c>
      <c r="DL685" s="97" t="str">
        <f t="shared" si="363"/>
        <v/>
      </c>
      <c r="DM685" s="97" t="str">
        <f t="shared" si="364"/>
        <v/>
      </c>
      <c r="DN685" s="97" t="str">
        <f t="shared" si="365"/>
        <v/>
      </c>
      <c r="DO685" s="97" t="str">
        <f t="shared" si="366"/>
        <v/>
      </c>
      <c r="DP685" s="94" t="e">
        <f>VLOOKUP(H685,'PORT PRODUCTIVITY 1'!$A$25:$G$83,3,FALSE)</f>
        <v>#N/A</v>
      </c>
      <c r="DQ685" s="276" t="str">
        <f t="shared" si="367"/>
        <v/>
      </c>
      <c r="DR685" s="276" t="str">
        <f t="shared" si="368"/>
        <v/>
      </c>
      <c r="DS685" s="276" t="str">
        <f t="shared" si="369"/>
        <v/>
      </c>
      <c r="DT685" s="276" t="str">
        <f t="shared" si="370"/>
        <v/>
      </c>
      <c r="DU685" s="276" t="str">
        <f t="shared" si="371"/>
        <v/>
      </c>
      <c r="DV685" s="276" t="str">
        <f t="shared" si="372"/>
        <v/>
      </c>
      <c r="DW685" s="277" t="str">
        <f t="shared" si="359"/>
        <v/>
      </c>
      <c r="DX685" s="278" t="str">
        <f t="shared" si="360"/>
        <v>0</v>
      </c>
      <c r="DY685" s="279" t="str">
        <f t="shared" si="361"/>
        <v>0</v>
      </c>
      <c r="DZ685" s="280" t="str">
        <f t="shared" si="362"/>
        <v/>
      </c>
      <c r="EA685" s="335">
        <f t="shared" si="382"/>
        <v>0</v>
      </c>
      <c r="EB685" s="335">
        <f t="shared" si="383"/>
        <v>0</v>
      </c>
      <c r="EC685" s="335">
        <f t="shared" si="384"/>
        <v>0</v>
      </c>
    </row>
    <row r="686" spans="2:133" ht="27.75" customHeight="1" thickBot="1">
      <c r="B686" s="39"/>
      <c r="C686" s="146"/>
      <c r="D686" s="57"/>
      <c r="E686" s="43"/>
      <c r="F686" s="74"/>
      <c r="G686" s="147"/>
      <c r="H686" s="39"/>
      <c r="I686" s="37"/>
      <c r="J686" s="37"/>
      <c r="K686" s="37"/>
      <c r="L686" s="37"/>
      <c r="M686" s="37"/>
      <c r="N686" s="37"/>
      <c r="O686" s="22"/>
      <c r="P686" s="22"/>
      <c r="Q686" s="42"/>
      <c r="R686" s="39"/>
      <c r="S686" s="39"/>
      <c r="T686" s="39"/>
      <c r="U686" s="321"/>
      <c r="V686" s="330"/>
      <c r="W686" s="317" t="str">
        <f t="shared" si="373"/>
        <v>0</v>
      </c>
      <c r="X686" s="101"/>
      <c r="Y686" s="40"/>
      <c r="Z686" s="41"/>
      <c r="AA686" s="40"/>
      <c r="AB686" s="40"/>
      <c r="AC686" s="40"/>
      <c r="AD686" s="40" t="str">
        <f t="shared" si="354"/>
        <v/>
      </c>
      <c r="AE686" s="186"/>
      <c r="AF686" s="106" t="str">
        <f t="shared" si="387"/>
        <v>0</v>
      </c>
      <c r="AG686" s="99">
        <f t="shared" si="385"/>
        <v>0</v>
      </c>
      <c r="AH686" s="105" t="str">
        <f t="shared" si="386"/>
        <v>0</v>
      </c>
      <c r="AI686" s="106" t="str">
        <f t="shared" si="374"/>
        <v>0</v>
      </c>
      <c r="AJ686" s="99" t="str">
        <f t="shared" si="375"/>
        <v/>
      </c>
      <c r="AK686" s="1" t="str">
        <f t="shared" si="376"/>
        <v/>
      </c>
      <c r="AL686" s="1" t="str">
        <f t="shared" si="377"/>
        <v/>
      </c>
      <c r="AM686" s="1" t="str">
        <f t="shared" si="378"/>
        <v/>
      </c>
      <c r="AN686" s="164" t="str">
        <f t="shared" si="379"/>
        <v/>
      </c>
      <c r="AO686" s="337">
        <f t="shared" si="380"/>
        <v>0</v>
      </c>
      <c r="AP686" s="259"/>
      <c r="AQ686" s="273">
        <f t="shared" ref="AQ686:AQ723" si="388">DF655</f>
        <v>0</v>
      </c>
      <c r="DF686" s="104">
        <f t="shared" si="358"/>
        <v>0</v>
      </c>
      <c r="DG686" s="39" t="str">
        <f t="shared" si="355"/>
        <v/>
      </c>
      <c r="DH686" s="39" t="str">
        <f t="shared" si="356"/>
        <v/>
      </c>
      <c r="DJ686" s="98">
        <f t="shared" si="357"/>
        <v>0</v>
      </c>
      <c r="DK686" s="93" t="e">
        <f>VLOOKUP(H686,'PORT PRODUCTIVITY 1'!$A$25:$G$81,2,FALSE)</f>
        <v>#N/A</v>
      </c>
      <c r="DL686" s="97" t="str">
        <f t="shared" si="363"/>
        <v/>
      </c>
      <c r="DM686" s="97" t="str">
        <f t="shared" si="364"/>
        <v/>
      </c>
      <c r="DN686" s="97" t="str">
        <f t="shared" si="365"/>
        <v/>
      </c>
      <c r="DO686" s="97" t="str">
        <f t="shared" si="366"/>
        <v/>
      </c>
      <c r="DP686" s="94" t="e">
        <f>VLOOKUP(H686,'PORT PRODUCTIVITY 1'!$A$25:$G$83,3,FALSE)</f>
        <v>#N/A</v>
      </c>
      <c r="DQ686" s="276" t="str">
        <f t="shared" si="367"/>
        <v/>
      </c>
      <c r="DR686" s="276" t="str">
        <f t="shared" si="368"/>
        <v/>
      </c>
      <c r="DS686" s="276" t="str">
        <f t="shared" si="369"/>
        <v/>
      </c>
      <c r="DT686" s="276" t="str">
        <f t="shared" si="370"/>
        <v/>
      </c>
      <c r="DU686" s="276" t="str">
        <f t="shared" si="371"/>
        <v/>
      </c>
      <c r="DV686" s="276" t="str">
        <f t="shared" si="372"/>
        <v/>
      </c>
      <c r="DW686" s="277" t="str">
        <f t="shared" si="359"/>
        <v/>
      </c>
      <c r="DX686" s="278" t="str">
        <f t="shared" si="360"/>
        <v>0</v>
      </c>
      <c r="DY686" s="279" t="str">
        <f t="shared" si="361"/>
        <v>0</v>
      </c>
      <c r="DZ686" s="280" t="str">
        <f t="shared" si="362"/>
        <v/>
      </c>
      <c r="EA686" s="335">
        <f t="shared" si="382"/>
        <v>0</v>
      </c>
      <c r="EB686" s="335">
        <f t="shared" si="383"/>
        <v>0</v>
      </c>
      <c r="EC686" s="335">
        <f t="shared" si="384"/>
        <v>0</v>
      </c>
    </row>
    <row r="687" spans="2:133" ht="27.75" customHeight="1" thickBot="1">
      <c r="B687" s="39"/>
      <c r="C687" s="146"/>
      <c r="D687" s="57"/>
      <c r="E687" s="43"/>
      <c r="F687" s="74"/>
      <c r="G687" s="147"/>
      <c r="H687" s="39"/>
      <c r="I687" s="37"/>
      <c r="J687" s="37"/>
      <c r="K687" s="37"/>
      <c r="L687" s="37"/>
      <c r="M687" s="37"/>
      <c r="N687" s="37"/>
      <c r="O687" s="22"/>
      <c r="P687" s="22"/>
      <c r="Q687" s="42"/>
      <c r="R687" s="39"/>
      <c r="S687" s="39"/>
      <c r="T687" s="39"/>
      <c r="U687" s="321"/>
      <c r="V687" s="330"/>
      <c r="W687" s="317" t="str">
        <f t="shared" si="373"/>
        <v>0</v>
      </c>
      <c r="X687" s="101"/>
      <c r="Y687" s="40"/>
      <c r="Z687" s="41"/>
      <c r="AA687" s="40"/>
      <c r="AB687" s="40"/>
      <c r="AC687" s="40"/>
      <c r="AD687" s="40" t="str">
        <f t="shared" si="354"/>
        <v/>
      </c>
      <c r="AE687" s="186"/>
      <c r="AF687" s="106" t="str">
        <f t="shared" si="387"/>
        <v>0</v>
      </c>
      <c r="AG687" s="99">
        <f t="shared" si="385"/>
        <v>0</v>
      </c>
      <c r="AH687" s="105" t="str">
        <f t="shared" si="386"/>
        <v>0</v>
      </c>
      <c r="AI687" s="106" t="str">
        <f t="shared" si="374"/>
        <v>0</v>
      </c>
      <c r="AJ687" s="99" t="str">
        <f t="shared" si="375"/>
        <v/>
      </c>
      <c r="AK687" s="1" t="str">
        <f t="shared" si="376"/>
        <v/>
      </c>
      <c r="AL687" s="1" t="str">
        <f t="shared" si="377"/>
        <v/>
      </c>
      <c r="AM687" s="1" t="str">
        <f t="shared" si="378"/>
        <v/>
      </c>
      <c r="AN687" s="164" t="str">
        <f t="shared" si="379"/>
        <v/>
      </c>
      <c r="AO687" s="337">
        <f t="shared" si="380"/>
        <v>0</v>
      </c>
      <c r="AP687" s="259"/>
      <c r="AQ687" s="273">
        <f t="shared" si="388"/>
        <v>0</v>
      </c>
      <c r="DF687" s="104">
        <f t="shared" si="358"/>
        <v>0</v>
      </c>
      <c r="DG687" s="39" t="str">
        <f t="shared" si="355"/>
        <v/>
      </c>
      <c r="DH687" s="39" t="str">
        <f t="shared" si="356"/>
        <v/>
      </c>
      <c r="DJ687" s="98">
        <f t="shared" si="357"/>
        <v>0</v>
      </c>
      <c r="DK687" s="93" t="e">
        <f>VLOOKUP(H687,'PORT PRODUCTIVITY 1'!$A$25:$G$81,2,FALSE)</f>
        <v>#N/A</v>
      </c>
      <c r="DL687" s="97" t="str">
        <f t="shared" si="363"/>
        <v/>
      </c>
      <c r="DM687" s="97" t="str">
        <f t="shared" si="364"/>
        <v/>
      </c>
      <c r="DN687" s="97" t="str">
        <f t="shared" si="365"/>
        <v/>
      </c>
      <c r="DO687" s="97" t="str">
        <f t="shared" si="366"/>
        <v/>
      </c>
      <c r="DP687" s="94" t="e">
        <f>VLOOKUP(H687,'PORT PRODUCTIVITY 1'!$A$25:$G$83,3,FALSE)</f>
        <v>#N/A</v>
      </c>
      <c r="DQ687" s="276" t="str">
        <f t="shared" si="367"/>
        <v/>
      </c>
      <c r="DR687" s="276" t="str">
        <f t="shared" si="368"/>
        <v/>
      </c>
      <c r="DS687" s="276" t="str">
        <f t="shared" si="369"/>
        <v/>
      </c>
      <c r="DT687" s="276" t="str">
        <f t="shared" si="370"/>
        <v/>
      </c>
      <c r="DU687" s="276" t="str">
        <f t="shared" si="371"/>
        <v/>
      </c>
      <c r="DV687" s="276" t="str">
        <f t="shared" si="372"/>
        <v/>
      </c>
      <c r="DW687" s="277" t="str">
        <f t="shared" si="359"/>
        <v/>
      </c>
      <c r="DX687" s="278" t="str">
        <f t="shared" si="360"/>
        <v>0</v>
      </c>
      <c r="DY687" s="279" t="str">
        <f t="shared" si="361"/>
        <v>0</v>
      </c>
      <c r="DZ687" s="280" t="str">
        <f t="shared" si="362"/>
        <v/>
      </c>
      <c r="EA687" s="335">
        <f t="shared" si="382"/>
        <v>0</v>
      </c>
      <c r="EB687" s="335">
        <f t="shared" si="383"/>
        <v>0</v>
      </c>
      <c r="EC687" s="335">
        <f t="shared" si="384"/>
        <v>0</v>
      </c>
    </row>
    <row r="688" spans="2:133" ht="27.75" customHeight="1" thickBot="1">
      <c r="B688" s="39"/>
      <c r="C688" s="146"/>
      <c r="D688" s="57"/>
      <c r="E688" s="43"/>
      <c r="F688" s="74"/>
      <c r="G688" s="147"/>
      <c r="H688" s="39"/>
      <c r="I688" s="37"/>
      <c r="J688" s="37"/>
      <c r="K688" s="37"/>
      <c r="L688" s="37"/>
      <c r="M688" s="37"/>
      <c r="N688" s="37"/>
      <c r="O688" s="22"/>
      <c r="P688" s="22"/>
      <c r="Q688" s="42"/>
      <c r="R688" s="39"/>
      <c r="S688" s="39"/>
      <c r="T688" s="39"/>
      <c r="U688" s="321"/>
      <c r="V688" s="330"/>
      <c r="W688" s="317" t="str">
        <f t="shared" si="373"/>
        <v>0</v>
      </c>
      <c r="X688" s="101"/>
      <c r="Y688" s="40"/>
      <c r="Z688" s="41"/>
      <c r="AA688" s="40"/>
      <c r="AB688" s="40"/>
      <c r="AC688" s="40"/>
      <c r="AD688" s="40" t="str">
        <f t="shared" si="354"/>
        <v/>
      </c>
      <c r="AE688" s="186"/>
      <c r="AF688" s="106" t="str">
        <f t="shared" si="387"/>
        <v>0</v>
      </c>
      <c r="AG688" s="99">
        <f t="shared" si="385"/>
        <v>0</v>
      </c>
      <c r="AH688" s="105" t="str">
        <f t="shared" si="386"/>
        <v>0</v>
      </c>
      <c r="AI688" s="106" t="str">
        <f t="shared" si="374"/>
        <v>0</v>
      </c>
      <c r="AJ688" s="99" t="str">
        <f t="shared" si="375"/>
        <v/>
      </c>
      <c r="AK688" s="1" t="str">
        <f t="shared" si="376"/>
        <v/>
      </c>
      <c r="AL688" s="1" t="str">
        <f t="shared" si="377"/>
        <v/>
      </c>
      <c r="AM688" s="1" t="str">
        <f t="shared" si="378"/>
        <v/>
      </c>
      <c r="AN688" s="164" t="str">
        <f t="shared" si="379"/>
        <v/>
      </c>
      <c r="AO688" s="337">
        <f t="shared" si="380"/>
        <v>0</v>
      </c>
      <c r="AP688" s="259"/>
      <c r="AQ688" s="273">
        <f t="shared" si="388"/>
        <v>0</v>
      </c>
      <c r="DF688" s="104">
        <f t="shared" si="358"/>
        <v>0</v>
      </c>
      <c r="DG688" s="39" t="str">
        <f t="shared" si="355"/>
        <v/>
      </c>
      <c r="DH688" s="39" t="str">
        <f t="shared" si="356"/>
        <v/>
      </c>
      <c r="DJ688" s="98">
        <f t="shared" si="357"/>
        <v>0</v>
      </c>
      <c r="DK688" s="93" t="e">
        <f>VLOOKUP(H688,'PORT PRODUCTIVITY 1'!$A$25:$G$81,2,FALSE)</f>
        <v>#N/A</v>
      </c>
      <c r="DL688" s="97" t="str">
        <f t="shared" si="363"/>
        <v/>
      </c>
      <c r="DM688" s="97" t="str">
        <f t="shared" si="364"/>
        <v/>
      </c>
      <c r="DN688" s="97" t="str">
        <f t="shared" si="365"/>
        <v/>
      </c>
      <c r="DO688" s="97" t="str">
        <f t="shared" si="366"/>
        <v/>
      </c>
      <c r="DP688" s="94" t="e">
        <f>VLOOKUP(H688,'PORT PRODUCTIVITY 1'!$A$25:$G$83,3,FALSE)</f>
        <v>#N/A</v>
      </c>
      <c r="DQ688" s="276" t="str">
        <f t="shared" si="367"/>
        <v/>
      </c>
      <c r="DR688" s="276" t="str">
        <f t="shared" si="368"/>
        <v/>
      </c>
      <c r="DS688" s="276" t="str">
        <f t="shared" si="369"/>
        <v/>
      </c>
      <c r="DT688" s="276" t="str">
        <f t="shared" si="370"/>
        <v/>
      </c>
      <c r="DU688" s="276" t="str">
        <f t="shared" si="371"/>
        <v/>
      </c>
      <c r="DV688" s="276" t="str">
        <f t="shared" si="372"/>
        <v/>
      </c>
      <c r="DW688" s="277" t="str">
        <f t="shared" si="359"/>
        <v/>
      </c>
      <c r="DX688" s="278" t="str">
        <f t="shared" si="360"/>
        <v>0</v>
      </c>
      <c r="DY688" s="279" t="str">
        <f t="shared" si="361"/>
        <v>0</v>
      </c>
      <c r="DZ688" s="280" t="str">
        <f t="shared" si="362"/>
        <v/>
      </c>
      <c r="EA688" s="335">
        <f t="shared" si="382"/>
        <v>0</v>
      </c>
      <c r="EB688" s="335">
        <f t="shared" si="383"/>
        <v>0</v>
      </c>
      <c r="EC688" s="335">
        <f t="shared" si="384"/>
        <v>0</v>
      </c>
    </row>
    <row r="689" spans="2:133" ht="27.75" customHeight="1" thickBot="1">
      <c r="B689" s="39"/>
      <c r="C689" s="146"/>
      <c r="D689" s="57"/>
      <c r="E689" s="43"/>
      <c r="F689" s="74"/>
      <c r="G689" s="147"/>
      <c r="H689" s="39"/>
      <c r="I689" s="37"/>
      <c r="J689" s="37"/>
      <c r="K689" s="37"/>
      <c r="L689" s="37"/>
      <c r="M689" s="37"/>
      <c r="N689" s="37"/>
      <c r="O689" s="22"/>
      <c r="P689" s="22"/>
      <c r="Q689" s="42"/>
      <c r="R689" s="39"/>
      <c r="S689" s="39"/>
      <c r="T689" s="39"/>
      <c r="U689" s="321"/>
      <c r="V689" s="330"/>
      <c r="W689" s="317" t="str">
        <f t="shared" si="373"/>
        <v>0</v>
      </c>
      <c r="X689" s="101"/>
      <c r="Y689" s="40"/>
      <c r="Z689" s="41"/>
      <c r="AA689" s="40"/>
      <c r="AB689" s="40"/>
      <c r="AC689" s="40"/>
      <c r="AD689" s="40" t="str">
        <f t="shared" si="354"/>
        <v/>
      </c>
      <c r="AE689" s="186"/>
      <c r="AF689" s="106" t="str">
        <f t="shared" si="387"/>
        <v>0</v>
      </c>
      <c r="AG689" s="99">
        <f t="shared" si="385"/>
        <v>0</v>
      </c>
      <c r="AH689" s="105" t="str">
        <f t="shared" si="386"/>
        <v>0</v>
      </c>
      <c r="AI689" s="106" t="str">
        <f t="shared" si="374"/>
        <v>0</v>
      </c>
      <c r="AJ689" s="99" t="str">
        <f t="shared" si="375"/>
        <v/>
      </c>
      <c r="AK689" s="1" t="str">
        <f t="shared" si="376"/>
        <v/>
      </c>
      <c r="AL689" s="1" t="str">
        <f t="shared" si="377"/>
        <v/>
      </c>
      <c r="AM689" s="1" t="str">
        <f t="shared" si="378"/>
        <v/>
      </c>
      <c r="AN689" s="164" t="str">
        <f t="shared" si="379"/>
        <v/>
      </c>
      <c r="AO689" s="337">
        <f t="shared" si="380"/>
        <v>0</v>
      </c>
      <c r="AP689" s="259"/>
      <c r="AQ689" s="273">
        <f t="shared" si="388"/>
        <v>0</v>
      </c>
      <c r="DF689" s="104">
        <f t="shared" si="358"/>
        <v>0</v>
      </c>
      <c r="DG689" s="39" t="str">
        <f t="shared" si="355"/>
        <v/>
      </c>
      <c r="DH689" s="39" t="str">
        <f t="shared" si="356"/>
        <v/>
      </c>
      <c r="DJ689" s="98">
        <f t="shared" si="357"/>
        <v>0</v>
      </c>
      <c r="DK689" s="93" t="e">
        <f>VLOOKUP(H689,'PORT PRODUCTIVITY 1'!$A$25:$G$81,2,FALSE)</f>
        <v>#N/A</v>
      </c>
      <c r="DL689" s="97" t="str">
        <f t="shared" si="363"/>
        <v/>
      </c>
      <c r="DM689" s="97" t="str">
        <f t="shared" si="364"/>
        <v/>
      </c>
      <c r="DN689" s="97" t="str">
        <f t="shared" si="365"/>
        <v/>
      </c>
      <c r="DO689" s="97" t="str">
        <f t="shared" si="366"/>
        <v/>
      </c>
      <c r="DP689" s="94" t="e">
        <f>VLOOKUP(H689,'PORT PRODUCTIVITY 1'!$A$25:$G$83,3,FALSE)</f>
        <v>#N/A</v>
      </c>
      <c r="DQ689" s="276" t="str">
        <f t="shared" si="367"/>
        <v/>
      </c>
      <c r="DR689" s="276" t="str">
        <f t="shared" si="368"/>
        <v/>
      </c>
      <c r="DS689" s="276" t="str">
        <f t="shared" si="369"/>
        <v/>
      </c>
      <c r="DT689" s="276" t="str">
        <f t="shared" si="370"/>
        <v/>
      </c>
      <c r="DU689" s="276" t="str">
        <f t="shared" si="371"/>
        <v/>
      </c>
      <c r="DV689" s="276" t="str">
        <f t="shared" si="372"/>
        <v/>
      </c>
      <c r="DW689" s="277" t="str">
        <f t="shared" si="359"/>
        <v/>
      </c>
      <c r="DX689" s="278" t="str">
        <f t="shared" si="360"/>
        <v>0</v>
      </c>
      <c r="DY689" s="279" t="str">
        <f t="shared" si="361"/>
        <v>0</v>
      </c>
      <c r="DZ689" s="280" t="str">
        <f t="shared" si="362"/>
        <v/>
      </c>
      <c r="EA689" s="335">
        <f t="shared" si="382"/>
        <v>0</v>
      </c>
      <c r="EB689" s="335">
        <f t="shared" si="383"/>
        <v>0</v>
      </c>
      <c r="EC689" s="335">
        <f t="shared" si="384"/>
        <v>0</v>
      </c>
    </row>
    <row r="690" spans="2:133" ht="27.75" customHeight="1" thickBot="1">
      <c r="B690" s="39"/>
      <c r="C690" s="146"/>
      <c r="D690" s="57"/>
      <c r="E690" s="43"/>
      <c r="F690" s="74"/>
      <c r="G690" s="147"/>
      <c r="H690" s="39"/>
      <c r="I690" s="37"/>
      <c r="J690" s="37"/>
      <c r="K690" s="37"/>
      <c r="L690" s="37"/>
      <c r="M690" s="37"/>
      <c r="N690" s="37"/>
      <c r="O690" s="22"/>
      <c r="P690" s="22"/>
      <c r="Q690" s="42"/>
      <c r="R690" s="39"/>
      <c r="S690" s="39"/>
      <c r="T690" s="39"/>
      <c r="U690" s="321"/>
      <c r="V690" s="330"/>
      <c r="W690" s="317" t="str">
        <f t="shared" si="373"/>
        <v>0</v>
      </c>
      <c r="X690" s="101"/>
      <c r="Y690" s="40"/>
      <c r="Z690" s="41"/>
      <c r="AA690" s="40"/>
      <c r="AB690" s="40"/>
      <c r="AC690" s="40"/>
      <c r="AD690" s="40" t="str">
        <f t="shared" si="354"/>
        <v/>
      </c>
      <c r="AE690" s="186"/>
      <c r="AF690" s="106" t="str">
        <f t="shared" si="387"/>
        <v>0</v>
      </c>
      <c r="AG690" s="99">
        <f t="shared" si="385"/>
        <v>0</v>
      </c>
      <c r="AH690" s="105" t="str">
        <f t="shared" si="386"/>
        <v>0</v>
      </c>
      <c r="AI690" s="106" t="str">
        <f t="shared" si="374"/>
        <v>0</v>
      </c>
      <c r="AJ690" s="99" t="str">
        <f t="shared" si="375"/>
        <v/>
      </c>
      <c r="AK690" s="1" t="str">
        <f t="shared" si="376"/>
        <v/>
      </c>
      <c r="AL690" s="1" t="str">
        <f t="shared" si="377"/>
        <v/>
      </c>
      <c r="AM690" s="1" t="str">
        <f t="shared" si="378"/>
        <v/>
      </c>
      <c r="AN690" s="164" t="str">
        <f t="shared" si="379"/>
        <v/>
      </c>
      <c r="AO690" s="337">
        <f t="shared" si="380"/>
        <v>0</v>
      </c>
      <c r="AP690" s="259"/>
      <c r="AQ690" s="273">
        <f t="shared" si="388"/>
        <v>0</v>
      </c>
      <c r="DF690" s="104">
        <f t="shared" si="358"/>
        <v>0</v>
      </c>
      <c r="DG690" s="39" t="str">
        <f t="shared" si="355"/>
        <v/>
      </c>
      <c r="DH690" s="39" t="str">
        <f t="shared" si="356"/>
        <v/>
      </c>
      <c r="DJ690" s="98">
        <f t="shared" si="357"/>
        <v>0</v>
      </c>
      <c r="DK690" s="93" t="e">
        <f>VLOOKUP(H690,'PORT PRODUCTIVITY 1'!$A$25:$G$81,2,FALSE)</f>
        <v>#N/A</v>
      </c>
      <c r="DL690" s="97" t="str">
        <f t="shared" si="363"/>
        <v/>
      </c>
      <c r="DM690" s="97" t="str">
        <f t="shared" si="364"/>
        <v/>
      </c>
      <c r="DN690" s="97" t="str">
        <f t="shared" si="365"/>
        <v/>
      </c>
      <c r="DO690" s="97" t="str">
        <f t="shared" si="366"/>
        <v/>
      </c>
      <c r="DP690" s="94" t="e">
        <f>VLOOKUP(H690,'PORT PRODUCTIVITY 1'!$A$25:$G$83,3,FALSE)</f>
        <v>#N/A</v>
      </c>
      <c r="DQ690" s="276" t="str">
        <f t="shared" si="367"/>
        <v/>
      </c>
      <c r="DR690" s="276" t="str">
        <f t="shared" si="368"/>
        <v/>
      </c>
      <c r="DS690" s="276" t="str">
        <f t="shared" si="369"/>
        <v/>
      </c>
      <c r="DT690" s="276" t="str">
        <f t="shared" si="370"/>
        <v/>
      </c>
      <c r="DU690" s="276" t="str">
        <f t="shared" si="371"/>
        <v/>
      </c>
      <c r="DV690" s="276" t="str">
        <f t="shared" si="372"/>
        <v/>
      </c>
      <c r="DW690" s="277" t="str">
        <f t="shared" si="359"/>
        <v/>
      </c>
      <c r="DX690" s="278" t="str">
        <f t="shared" si="360"/>
        <v>0</v>
      </c>
      <c r="DY690" s="279" t="str">
        <f t="shared" si="361"/>
        <v>0</v>
      </c>
      <c r="DZ690" s="280" t="str">
        <f t="shared" si="362"/>
        <v/>
      </c>
      <c r="EA690" s="335">
        <f t="shared" si="382"/>
        <v>0</v>
      </c>
      <c r="EB690" s="335">
        <f t="shared" si="383"/>
        <v>0</v>
      </c>
      <c r="EC690" s="335">
        <f t="shared" si="384"/>
        <v>0</v>
      </c>
    </row>
    <row r="691" spans="2:133" ht="27.75" customHeight="1" thickBot="1">
      <c r="B691" s="39"/>
      <c r="C691" s="146"/>
      <c r="D691" s="57"/>
      <c r="E691" s="43"/>
      <c r="F691" s="74"/>
      <c r="G691" s="147"/>
      <c r="H691" s="39"/>
      <c r="I691" s="37"/>
      <c r="J691" s="37"/>
      <c r="K691" s="37"/>
      <c r="L691" s="37"/>
      <c r="M691" s="37"/>
      <c r="N691" s="37"/>
      <c r="O691" s="22"/>
      <c r="P691" s="22"/>
      <c r="Q691" s="42"/>
      <c r="R691" s="39"/>
      <c r="S691" s="39"/>
      <c r="T691" s="39"/>
      <c r="U691" s="321"/>
      <c r="V691" s="330"/>
      <c r="W691" s="317" t="str">
        <f t="shared" si="373"/>
        <v>0</v>
      </c>
      <c r="X691" s="101"/>
      <c r="Y691" s="40"/>
      <c r="Z691" s="41"/>
      <c r="AA691" s="40"/>
      <c r="AB691" s="40"/>
      <c r="AC691" s="40"/>
      <c r="AD691" s="40" t="str">
        <f t="shared" si="354"/>
        <v/>
      </c>
      <c r="AE691" s="186"/>
      <c r="AF691" s="106" t="str">
        <f t="shared" si="387"/>
        <v>0</v>
      </c>
      <c r="AG691" s="99">
        <f t="shared" si="385"/>
        <v>0</v>
      </c>
      <c r="AH691" s="105" t="str">
        <f t="shared" si="386"/>
        <v>0</v>
      </c>
      <c r="AI691" s="106" t="str">
        <f t="shared" si="374"/>
        <v>0</v>
      </c>
      <c r="AJ691" s="99" t="str">
        <f t="shared" si="375"/>
        <v/>
      </c>
      <c r="AK691" s="1" t="str">
        <f t="shared" si="376"/>
        <v/>
      </c>
      <c r="AL691" s="1" t="str">
        <f t="shared" si="377"/>
        <v/>
      </c>
      <c r="AM691" s="1" t="str">
        <f t="shared" si="378"/>
        <v/>
      </c>
      <c r="AN691" s="164" t="str">
        <f t="shared" si="379"/>
        <v/>
      </c>
      <c r="AO691" s="337">
        <f t="shared" si="380"/>
        <v>0</v>
      </c>
      <c r="AP691" s="259"/>
      <c r="AQ691" s="273">
        <f t="shared" si="388"/>
        <v>0</v>
      </c>
      <c r="DF691" s="104">
        <f t="shared" si="358"/>
        <v>0</v>
      </c>
      <c r="DG691" s="39" t="str">
        <f t="shared" si="355"/>
        <v/>
      </c>
      <c r="DH691" s="39" t="str">
        <f t="shared" si="356"/>
        <v/>
      </c>
      <c r="DJ691" s="98">
        <f t="shared" si="357"/>
        <v>0</v>
      </c>
      <c r="DK691" s="93" t="e">
        <f>VLOOKUP(H691,'PORT PRODUCTIVITY 1'!$A$25:$G$81,2,FALSE)</f>
        <v>#N/A</v>
      </c>
      <c r="DL691" s="97" t="str">
        <f t="shared" si="363"/>
        <v/>
      </c>
      <c r="DM691" s="97" t="str">
        <f t="shared" si="364"/>
        <v/>
      </c>
      <c r="DN691" s="97" t="str">
        <f t="shared" si="365"/>
        <v/>
      </c>
      <c r="DO691" s="97" t="str">
        <f t="shared" si="366"/>
        <v/>
      </c>
      <c r="DP691" s="94" t="e">
        <f>VLOOKUP(H691,'PORT PRODUCTIVITY 1'!$A$25:$G$83,3,FALSE)</f>
        <v>#N/A</v>
      </c>
      <c r="DQ691" s="276" t="str">
        <f t="shared" si="367"/>
        <v/>
      </c>
      <c r="DR691" s="276" t="str">
        <f t="shared" si="368"/>
        <v/>
      </c>
      <c r="DS691" s="276" t="str">
        <f t="shared" si="369"/>
        <v/>
      </c>
      <c r="DT691" s="276" t="str">
        <f t="shared" si="370"/>
        <v/>
      </c>
      <c r="DU691" s="276" t="str">
        <f t="shared" si="371"/>
        <v/>
      </c>
      <c r="DV691" s="276" t="str">
        <f t="shared" si="372"/>
        <v/>
      </c>
      <c r="DW691" s="277" t="str">
        <f t="shared" si="359"/>
        <v/>
      </c>
      <c r="DX691" s="278" t="str">
        <f t="shared" si="360"/>
        <v>0</v>
      </c>
      <c r="DY691" s="279" t="str">
        <f t="shared" si="361"/>
        <v>0</v>
      </c>
      <c r="DZ691" s="280" t="str">
        <f t="shared" si="362"/>
        <v/>
      </c>
      <c r="EA691" s="335">
        <f t="shared" si="382"/>
        <v>0</v>
      </c>
      <c r="EB691" s="335">
        <f t="shared" si="383"/>
        <v>0</v>
      </c>
      <c r="EC691" s="335">
        <f t="shared" si="384"/>
        <v>0</v>
      </c>
    </row>
    <row r="692" spans="2:133" ht="27.75" customHeight="1" thickBot="1">
      <c r="B692" s="39"/>
      <c r="C692" s="146"/>
      <c r="D692" s="57"/>
      <c r="E692" s="43"/>
      <c r="F692" s="74"/>
      <c r="G692" s="147"/>
      <c r="H692" s="39"/>
      <c r="I692" s="37"/>
      <c r="J692" s="37"/>
      <c r="K692" s="37"/>
      <c r="L692" s="37"/>
      <c r="M692" s="37"/>
      <c r="N692" s="37"/>
      <c r="O692" s="22"/>
      <c r="P692" s="22"/>
      <c r="Q692" s="42"/>
      <c r="R692" s="39"/>
      <c r="S692" s="39"/>
      <c r="T692" s="39"/>
      <c r="U692" s="321"/>
      <c r="V692" s="330"/>
      <c r="W692" s="317" t="str">
        <f t="shared" si="373"/>
        <v>0</v>
      </c>
      <c r="X692" s="101"/>
      <c r="Y692" s="40"/>
      <c r="Z692" s="41"/>
      <c r="AA692" s="40"/>
      <c r="AB692" s="40"/>
      <c r="AC692" s="40"/>
      <c r="AD692" s="40" t="str">
        <f t="shared" si="354"/>
        <v/>
      </c>
      <c r="AE692" s="186"/>
      <c r="AF692" s="106" t="str">
        <f t="shared" si="387"/>
        <v>0</v>
      </c>
      <c r="AG692" s="99">
        <f t="shared" si="385"/>
        <v>0</v>
      </c>
      <c r="AH692" s="105" t="str">
        <f t="shared" si="386"/>
        <v>0</v>
      </c>
      <c r="AI692" s="106" t="str">
        <f t="shared" si="374"/>
        <v>0</v>
      </c>
      <c r="AJ692" s="99" t="str">
        <f t="shared" si="375"/>
        <v/>
      </c>
      <c r="AK692" s="1" t="str">
        <f t="shared" si="376"/>
        <v/>
      </c>
      <c r="AL692" s="1" t="str">
        <f t="shared" si="377"/>
        <v/>
      </c>
      <c r="AM692" s="1" t="str">
        <f t="shared" si="378"/>
        <v/>
      </c>
      <c r="AN692" s="164" t="str">
        <f t="shared" si="379"/>
        <v/>
      </c>
      <c r="AO692" s="337">
        <f t="shared" si="380"/>
        <v>0</v>
      </c>
      <c r="AP692" s="259"/>
      <c r="AQ692" s="273">
        <f t="shared" si="388"/>
        <v>0</v>
      </c>
      <c r="DF692" s="104">
        <f t="shared" si="358"/>
        <v>0</v>
      </c>
      <c r="DG692" s="39" t="str">
        <f t="shared" si="355"/>
        <v/>
      </c>
      <c r="DH692" s="39" t="str">
        <f t="shared" si="356"/>
        <v/>
      </c>
      <c r="DJ692" s="98">
        <f t="shared" si="357"/>
        <v>0</v>
      </c>
      <c r="DK692" s="93" t="e">
        <f>VLOOKUP(H692,'PORT PRODUCTIVITY 1'!$A$25:$G$81,2,FALSE)</f>
        <v>#N/A</v>
      </c>
      <c r="DL692" s="97" t="str">
        <f t="shared" si="363"/>
        <v/>
      </c>
      <c r="DM692" s="97" t="str">
        <f t="shared" si="364"/>
        <v/>
      </c>
      <c r="DN692" s="97" t="str">
        <f t="shared" si="365"/>
        <v/>
      </c>
      <c r="DO692" s="97" t="str">
        <f t="shared" si="366"/>
        <v/>
      </c>
      <c r="DP692" s="94" t="e">
        <f>VLOOKUP(H692,'PORT PRODUCTIVITY 1'!$A$25:$G$83,3,FALSE)</f>
        <v>#N/A</v>
      </c>
      <c r="DQ692" s="276" t="str">
        <f t="shared" si="367"/>
        <v/>
      </c>
      <c r="DR692" s="276" t="str">
        <f t="shared" si="368"/>
        <v/>
      </c>
      <c r="DS692" s="276" t="str">
        <f t="shared" si="369"/>
        <v/>
      </c>
      <c r="DT692" s="276" t="str">
        <f t="shared" si="370"/>
        <v/>
      </c>
      <c r="DU692" s="276" t="str">
        <f t="shared" si="371"/>
        <v/>
      </c>
      <c r="DV692" s="276" t="str">
        <f t="shared" si="372"/>
        <v/>
      </c>
      <c r="DW692" s="277" t="str">
        <f t="shared" si="359"/>
        <v/>
      </c>
      <c r="DX692" s="278" t="str">
        <f t="shared" si="360"/>
        <v>0</v>
      </c>
      <c r="DY692" s="279" t="str">
        <f t="shared" si="361"/>
        <v>0</v>
      </c>
      <c r="DZ692" s="280" t="str">
        <f t="shared" si="362"/>
        <v/>
      </c>
      <c r="EA692" s="335">
        <f t="shared" si="382"/>
        <v>0</v>
      </c>
      <c r="EB692" s="335">
        <f t="shared" si="383"/>
        <v>0</v>
      </c>
      <c r="EC692" s="335">
        <f t="shared" si="384"/>
        <v>0</v>
      </c>
    </row>
    <row r="693" spans="2:133" ht="27.75" customHeight="1" thickBot="1">
      <c r="B693" s="39"/>
      <c r="C693" s="146"/>
      <c r="D693" s="57"/>
      <c r="E693" s="43"/>
      <c r="F693" s="74"/>
      <c r="G693" s="147"/>
      <c r="H693" s="39"/>
      <c r="I693" s="37"/>
      <c r="J693" s="37"/>
      <c r="K693" s="37"/>
      <c r="L693" s="37"/>
      <c r="M693" s="37"/>
      <c r="N693" s="37"/>
      <c r="O693" s="22"/>
      <c r="P693" s="22"/>
      <c r="Q693" s="42"/>
      <c r="R693" s="39"/>
      <c r="S693" s="39"/>
      <c r="T693" s="39"/>
      <c r="U693" s="321"/>
      <c r="V693" s="330"/>
      <c r="W693" s="317" t="str">
        <f t="shared" si="373"/>
        <v>0</v>
      </c>
      <c r="X693" s="101"/>
      <c r="Y693" s="40"/>
      <c r="Z693" s="41"/>
      <c r="AA693" s="40"/>
      <c r="AB693" s="40"/>
      <c r="AC693" s="40"/>
      <c r="AD693" s="40" t="str">
        <f t="shared" ref="AD693:AD756" si="389">IF(AE693&gt;0, AE693*2,"")</f>
        <v/>
      </c>
      <c r="AE693" s="186"/>
      <c r="AF693" s="106" t="str">
        <f t="shared" si="387"/>
        <v>0</v>
      </c>
      <c r="AG693" s="99">
        <f t="shared" si="385"/>
        <v>0</v>
      </c>
      <c r="AH693" s="105" t="str">
        <f t="shared" si="386"/>
        <v>0</v>
      </c>
      <c r="AI693" s="106" t="str">
        <f t="shared" si="374"/>
        <v>0</v>
      </c>
      <c r="AJ693" s="99" t="str">
        <f t="shared" si="375"/>
        <v/>
      </c>
      <c r="AK693" s="1" t="str">
        <f t="shared" si="376"/>
        <v/>
      </c>
      <c r="AL693" s="1" t="str">
        <f t="shared" si="377"/>
        <v/>
      </c>
      <c r="AM693" s="1" t="str">
        <f t="shared" si="378"/>
        <v/>
      </c>
      <c r="AN693" s="164" t="str">
        <f t="shared" si="379"/>
        <v/>
      </c>
      <c r="AO693" s="337">
        <f t="shared" si="380"/>
        <v>0</v>
      </c>
      <c r="AP693" s="259"/>
      <c r="AQ693" s="273">
        <f t="shared" si="388"/>
        <v>0</v>
      </c>
      <c r="DF693" s="104">
        <f t="shared" si="358"/>
        <v>0</v>
      </c>
      <c r="DG693" s="39" t="str">
        <f t="shared" si="355"/>
        <v/>
      </c>
      <c r="DH693" s="39" t="str">
        <f t="shared" si="356"/>
        <v/>
      </c>
      <c r="DJ693" s="98">
        <f t="shared" si="357"/>
        <v>0</v>
      </c>
      <c r="DK693" s="93" t="e">
        <f>VLOOKUP(H693,'PORT PRODUCTIVITY 1'!$A$25:$G$81,2,FALSE)</f>
        <v>#N/A</v>
      </c>
      <c r="DL693" s="97" t="str">
        <f t="shared" si="363"/>
        <v/>
      </c>
      <c r="DM693" s="97" t="str">
        <f t="shared" si="364"/>
        <v/>
      </c>
      <c r="DN693" s="97" t="str">
        <f t="shared" si="365"/>
        <v/>
      </c>
      <c r="DO693" s="97" t="str">
        <f t="shared" si="366"/>
        <v/>
      </c>
      <c r="DP693" s="94" t="e">
        <f>VLOOKUP(H693,'PORT PRODUCTIVITY 1'!$A$25:$G$83,3,FALSE)</f>
        <v>#N/A</v>
      </c>
      <c r="DQ693" s="276" t="str">
        <f t="shared" si="367"/>
        <v/>
      </c>
      <c r="DR693" s="276" t="str">
        <f t="shared" si="368"/>
        <v/>
      </c>
      <c r="DS693" s="276" t="str">
        <f t="shared" si="369"/>
        <v/>
      </c>
      <c r="DT693" s="276" t="str">
        <f t="shared" si="370"/>
        <v/>
      </c>
      <c r="DU693" s="276" t="str">
        <f t="shared" si="371"/>
        <v/>
      </c>
      <c r="DV693" s="276" t="str">
        <f t="shared" si="372"/>
        <v/>
      </c>
      <c r="DW693" s="277" t="str">
        <f t="shared" si="359"/>
        <v/>
      </c>
      <c r="DX693" s="278" t="str">
        <f t="shared" si="360"/>
        <v>0</v>
      </c>
      <c r="DY693" s="279" t="str">
        <f t="shared" si="361"/>
        <v>0</v>
      </c>
      <c r="DZ693" s="280" t="str">
        <f t="shared" si="362"/>
        <v/>
      </c>
      <c r="EA693" s="335">
        <f t="shared" si="382"/>
        <v>0</v>
      </c>
      <c r="EB693" s="335">
        <f t="shared" si="383"/>
        <v>0</v>
      </c>
      <c r="EC693" s="335">
        <f t="shared" si="384"/>
        <v>0</v>
      </c>
    </row>
    <row r="694" spans="2:133" ht="27.75" customHeight="1" thickBot="1">
      <c r="B694" s="39"/>
      <c r="C694" s="146"/>
      <c r="D694" s="57"/>
      <c r="E694" s="43"/>
      <c r="F694" s="74"/>
      <c r="G694" s="147"/>
      <c r="H694" s="39"/>
      <c r="I694" s="37"/>
      <c r="J694" s="37"/>
      <c r="K694" s="37"/>
      <c r="L694" s="37"/>
      <c r="M694" s="37"/>
      <c r="N694" s="37"/>
      <c r="O694" s="22"/>
      <c r="P694" s="22"/>
      <c r="Q694" s="42"/>
      <c r="R694" s="39"/>
      <c r="S694" s="39"/>
      <c r="T694" s="39"/>
      <c r="U694" s="321"/>
      <c r="V694" s="330"/>
      <c r="W694" s="317" t="str">
        <f t="shared" si="373"/>
        <v>0</v>
      </c>
      <c r="X694" s="101"/>
      <c r="Y694" s="40"/>
      <c r="Z694" s="41"/>
      <c r="AA694" s="40"/>
      <c r="AB694" s="40"/>
      <c r="AC694" s="40"/>
      <c r="AD694" s="40" t="str">
        <f t="shared" si="389"/>
        <v/>
      </c>
      <c r="AE694" s="186"/>
      <c r="AF694" s="106" t="str">
        <f t="shared" si="387"/>
        <v>0</v>
      </c>
      <c r="AG694" s="99">
        <f t="shared" si="385"/>
        <v>0</v>
      </c>
      <c r="AH694" s="105" t="str">
        <f t="shared" si="386"/>
        <v>0</v>
      </c>
      <c r="AI694" s="106" t="str">
        <f t="shared" si="374"/>
        <v>0</v>
      </c>
      <c r="AJ694" s="99" t="str">
        <f t="shared" si="375"/>
        <v/>
      </c>
      <c r="AK694" s="1" t="str">
        <f t="shared" si="376"/>
        <v/>
      </c>
      <c r="AL694" s="1" t="str">
        <f t="shared" si="377"/>
        <v/>
      </c>
      <c r="AM694" s="1" t="str">
        <f t="shared" si="378"/>
        <v/>
      </c>
      <c r="AN694" s="164" t="str">
        <f t="shared" si="379"/>
        <v/>
      </c>
      <c r="AO694" s="337">
        <f t="shared" si="380"/>
        <v>0</v>
      </c>
      <c r="AP694" s="259"/>
      <c r="AQ694" s="273">
        <f t="shared" si="388"/>
        <v>0</v>
      </c>
      <c r="DF694" s="104">
        <f t="shared" si="358"/>
        <v>0</v>
      </c>
      <c r="DG694" s="39" t="str">
        <f t="shared" si="355"/>
        <v/>
      </c>
      <c r="DH694" s="39" t="str">
        <f t="shared" si="356"/>
        <v/>
      </c>
      <c r="DJ694" s="98">
        <f t="shared" si="357"/>
        <v>0</v>
      </c>
      <c r="DK694" s="93" t="e">
        <f>VLOOKUP(H694,'PORT PRODUCTIVITY 1'!$A$25:$G$81,2,FALSE)</f>
        <v>#N/A</v>
      </c>
      <c r="DL694" s="97" t="str">
        <f t="shared" si="363"/>
        <v/>
      </c>
      <c r="DM694" s="97" t="str">
        <f t="shared" si="364"/>
        <v/>
      </c>
      <c r="DN694" s="97" t="str">
        <f t="shared" si="365"/>
        <v/>
      </c>
      <c r="DO694" s="97" t="str">
        <f t="shared" si="366"/>
        <v/>
      </c>
      <c r="DP694" s="94" t="e">
        <f>VLOOKUP(H694,'PORT PRODUCTIVITY 1'!$A$25:$G$83,3,FALSE)</f>
        <v>#N/A</v>
      </c>
      <c r="DQ694" s="276" t="str">
        <f t="shared" si="367"/>
        <v/>
      </c>
      <c r="DR694" s="276" t="str">
        <f t="shared" si="368"/>
        <v/>
      </c>
      <c r="DS694" s="276" t="str">
        <f t="shared" si="369"/>
        <v/>
      </c>
      <c r="DT694" s="276" t="str">
        <f t="shared" si="370"/>
        <v/>
      </c>
      <c r="DU694" s="276" t="str">
        <f t="shared" si="371"/>
        <v/>
      </c>
      <c r="DV694" s="276" t="str">
        <f t="shared" si="372"/>
        <v/>
      </c>
      <c r="DW694" s="277" t="str">
        <f t="shared" si="359"/>
        <v/>
      </c>
      <c r="DX694" s="278" t="str">
        <f t="shared" si="360"/>
        <v>0</v>
      </c>
      <c r="DY694" s="279" t="str">
        <f t="shared" si="361"/>
        <v>0</v>
      </c>
      <c r="DZ694" s="280" t="str">
        <f t="shared" si="362"/>
        <v/>
      </c>
      <c r="EA694" s="335">
        <f t="shared" si="382"/>
        <v>0</v>
      </c>
      <c r="EB694" s="335">
        <f t="shared" si="383"/>
        <v>0</v>
      </c>
      <c r="EC694" s="335">
        <f t="shared" si="384"/>
        <v>0</v>
      </c>
    </row>
    <row r="695" spans="2:133" ht="27.75" customHeight="1" thickBot="1">
      <c r="B695" s="39"/>
      <c r="C695" s="146"/>
      <c r="D695" s="57"/>
      <c r="E695" s="43"/>
      <c r="F695" s="74"/>
      <c r="G695" s="147"/>
      <c r="H695" s="39"/>
      <c r="I695" s="37"/>
      <c r="J695" s="37"/>
      <c r="K695" s="37"/>
      <c r="L695" s="37"/>
      <c r="M695" s="37"/>
      <c r="N695" s="37"/>
      <c r="O695" s="22"/>
      <c r="P695" s="22"/>
      <c r="Q695" s="42"/>
      <c r="R695" s="39"/>
      <c r="S695" s="39"/>
      <c r="T695" s="39"/>
      <c r="U695" s="321"/>
      <c r="V695" s="330"/>
      <c r="W695" s="317" t="str">
        <f t="shared" si="373"/>
        <v>0</v>
      </c>
      <c r="X695" s="101"/>
      <c r="Y695" s="40"/>
      <c r="Z695" s="41"/>
      <c r="AA695" s="40"/>
      <c r="AB695" s="40"/>
      <c r="AC695" s="40"/>
      <c r="AD695" s="40" t="str">
        <f t="shared" si="389"/>
        <v/>
      </c>
      <c r="AE695" s="186"/>
      <c r="AF695" s="106" t="str">
        <f t="shared" si="387"/>
        <v>0</v>
      </c>
      <c r="AG695" s="99">
        <f t="shared" si="385"/>
        <v>0</v>
      </c>
      <c r="AH695" s="105" t="str">
        <f t="shared" si="386"/>
        <v>0</v>
      </c>
      <c r="AI695" s="106" t="str">
        <f t="shared" si="374"/>
        <v>0</v>
      </c>
      <c r="AJ695" s="99" t="str">
        <f t="shared" si="375"/>
        <v/>
      </c>
      <c r="AK695" s="1" t="str">
        <f t="shared" si="376"/>
        <v/>
      </c>
      <c r="AL695" s="1" t="str">
        <f t="shared" si="377"/>
        <v/>
      </c>
      <c r="AM695" s="1" t="str">
        <f t="shared" si="378"/>
        <v/>
      </c>
      <c r="AN695" s="164" t="str">
        <f t="shared" si="379"/>
        <v/>
      </c>
      <c r="AO695" s="337">
        <f t="shared" si="380"/>
        <v>0</v>
      </c>
      <c r="AP695" s="259"/>
      <c r="AQ695" s="273">
        <f t="shared" si="388"/>
        <v>0</v>
      </c>
      <c r="DF695" s="104">
        <f t="shared" si="358"/>
        <v>0</v>
      </c>
      <c r="DG695" s="39" t="str">
        <f t="shared" si="355"/>
        <v/>
      </c>
      <c r="DH695" s="39" t="str">
        <f t="shared" si="356"/>
        <v/>
      </c>
      <c r="DJ695" s="98">
        <f t="shared" si="357"/>
        <v>0</v>
      </c>
      <c r="DK695" s="93" t="e">
        <f>VLOOKUP(H695,'PORT PRODUCTIVITY 1'!$A$25:$G$81,2,FALSE)</f>
        <v>#N/A</v>
      </c>
      <c r="DL695" s="97" t="str">
        <f t="shared" si="363"/>
        <v/>
      </c>
      <c r="DM695" s="97" t="str">
        <f t="shared" si="364"/>
        <v/>
      </c>
      <c r="DN695" s="97" t="str">
        <f t="shared" si="365"/>
        <v/>
      </c>
      <c r="DO695" s="97" t="str">
        <f t="shared" si="366"/>
        <v/>
      </c>
      <c r="DP695" s="94" t="e">
        <f>VLOOKUP(H695,'PORT PRODUCTIVITY 1'!$A$25:$G$83,3,FALSE)</f>
        <v>#N/A</v>
      </c>
      <c r="DQ695" s="276" t="str">
        <f t="shared" si="367"/>
        <v/>
      </c>
      <c r="DR695" s="276" t="str">
        <f t="shared" si="368"/>
        <v/>
      </c>
      <c r="DS695" s="276" t="str">
        <f t="shared" si="369"/>
        <v/>
      </c>
      <c r="DT695" s="276" t="str">
        <f t="shared" si="370"/>
        <v/>
      </c>
      <c r="DU695" s="276" t="str">
        <f t="shared" si="371"/>
        <v/>
      </c>
      <c r="DV695" s="276" t="str">
        <f t="shared" si="372"/>
        <v/>
      </c>
      <c r="DW695" s="277" t="str">
        <f t="shared" si="359"/>
        <v/>
      </c>
      <c r="DX695" s="278" t="str">
        <f t="shared" si="360"/>
        <v>0</v>
      </c>
      <c r="DY695" s="279" t="str">
        <f t="shared" si="361"/>
        <v>0</v>
      </c>
      <c r="DZ695" s="280" t="str">
        <f t="shared" si="362"/>
        <v/>
      </c>
      <c r="EA695" s="335">
        <f t="shared" si="382"/>
        <v>0</v>
      </c>
      <c r="EB695" s="335">
        <f t="shared" si="383"/>
        <v>0</v>
      </c>
      <c r="EC695" s="335">
        <f t="shared" si="384"/>
        <v>0</v>
      </c>
    </row>
    <row r="696" spans="2:133" ht="27.75" customHeight="1" thickBot="1">
      <c r="B696" s="39"/>
      <c r="C696" s="146"/>
      <c r="D696" s="57"/>
      <c r="E696" s="43"/>
      <c r="F696" s="74"/>
      <c r="G696" s="147"/>
      <c r="H696" s="39"/>
      <c r="I696" s="37"/>
      <c r="J696" s="37"/>
      <c r="K696" s="37"/>
      <c r="L696" s="37"/>
      <c r="M696" s="37"/>
      <c r="N696" s="37"/>
      <c r="O696" s="22"/>
      <c r="P696" s="22"/>
      <c r="Q696" s="42"/>
      <c r="R696" s="39"/>
      <c r="S696" s="39"/>
      <c r="T696" s="39"/>
      <c r="U696" s="321"/>
      <c r="V696" s="330"/>
      <c r="W696" s="317" t="str">
        <f t="shared" si="373"/>
        <v>0</v>
      </c>
      <c r="X696" s="101"/>
      <c r="Y696" s="40"/>
      <c r="Z696" s="41"/>
      <c r="AA696" s="40"/>
      <c r="AB696" s="40"/>
      <c r="AC696" s="40"/>
      <c r="AD696" s="40" t="str">
        <f t="shared" si="389"/>
        <v/>
      </c>
      <c r="AE696" s="186"/>
      <c r="AF696" s="106" t="str">
        <f t="shared" si="387"/>
        <v>0</v>
      </c>
      <c r="AG696" s="99">
        <f t="shared" si="385"/>
        <v>0</v>
      </c>
      <c r="AH696" s="105" t="str">
        <f t="shared" si="386"/>
        <v>0</v>
      </c>
      <c r="AI696" s="106" t="str">
        <f t="shared" si="374"/>
        <v>0</v>
      </c>
      <c r="AJ696" s="99" t="str">
        <f t="shared" si="375"/>
        <v/>
      </c>
      <c r="AK696" s="1" t="str">
        <f t="shared" si="376"/>
        <v/>
      </c>
      <c r="AL696" s="1" t="str">
        <f t="shared" si="377"/>
        <v/>
      </c>
      <c r="AM696" s="1" t="str">
        <f t="shared" si="378"/>
        <v/>
      </c>
      <c r="AN696" s="164" t="str">
        <f t="shared" si="379"/>
        <v/>
      </c>
      <c r="AO696" s="337">
        <f t="shared" si="380"/>
        <v>0</v>
      </c>
      <c r="AP696" s="259"/>
      <c r="AQ696" s="273">
        <f t="shared" si="388"/>
        <v>0</v>
      </c>
      <c r="DF696" s="104">
        <f t="shared" si="358"/>
        <v>0</v>
      </c>
      <c r="DG696" s="39" t="str">
        <f t="shared" si="355"/>
        <v/>
      </c>
      <c r="DH696" s="39" t="str">
        <f t="shared" si="356"/>
        <v/>
      </c>
      <c r="DJ696" s="98">
        <f t="shared" si="357"/>
        <v>0</v>
      </c>
      <c r="DK696" s="93" t="e">
        <f>VLOOKUP(H696,'PORT PRODUCTIVITY 1'!$A$25:$G$81,2,FALSE)</f>
        <v>#N/A</v>
      </c>
      <c r="DL696" s="97" t="str">
        <f t="shared" si="363"/>
        <v/>
      </c>
      <c r="DM696" s="97" t="str">
        <f t="shared" si="364"/>
        <v/>
      </c>
      <c r="DN696" s="97" t="str">
        <f t="shared" si="365"/>
        <v/>
      </c>
      <c r="DO696" s="97" t="str">
        <f t="shared" si="366"/>
        <v/>
      </c>
      <c r="DP696" s="94" t="e">
        <f>VLOOKUP(H696,'PORT PRODUCTIVITY 1'!$A$25:$G$83,3,FALSE)</f>
        <v>#N/A</v>
      </c>
      <c r="DQ696" s="276" t="str">
        <f t="shared" si="367"/>
        <v/>
      </c>
      <c r="DR696" s="276" t="str">
        <f t="shared" si="368"/>
        <v/>
      </c>
      <c r="DS696" s="276" t="str">
        <f t="shared" si="369"/>
        <v/>
      </c>
      <c r="DT696" s="276" t="str">
        <f t="shared" si="370"/>
        <v/>
      </c>
      <c r="DU696" s="276" t="str">
        <f t="shared" si="371"/>
        <v/>
      </c>
      <c r="DV696" s="276" t="str">
        <f t="shared" si="372"/>
        <v/>
      </c>
      <c r="DW696" s="277" t="str">
        <f t="shared" si="359"/>
        <v/>
      </c>
      <c r="DX696" s="278" t="str">
        <f t="shared" si="360"/>
        <v>0</v>
      </c>
      <c r="DY696" s="279" t="str">
        <f t="shared" si="361"/>
        <v>0</v>
      </c>
      <c r="DZ696" s="280" t="str">
        <f t="shared" si="362"/>
        <v/>
      </c>
      <c r="EA696" s="335">
        <f t="shared" si="382"/>
        <v>0</v>
      </c>
      <c r="EB696" s="335">
        <f t="shared" si="383"/>
        <v>0</v>
      </c>
      <c r="EC696" s="335">
        <f t="shared" si="384"/>
        <v>0</v>
      </c>
    </row>
    <row r="697" spans="2:133" ht="27.75" customHeight="1" thickBot="1">
      <c r="B697" s="39"/>
      <c r="C697" s="146"/>
      <c r="D697" s="57"/>
      <c r="E697" s="43"/>
      <c r="F697" s="74"/>
      <c r="G697" s="147"/>
      <c r="H697" s="39"/>
      <c r="I697" s="37"/>
      <c r="J697" s="37"/>
      <c r="K697" s="37"/>
      <c r="L697" s="37"/>
      <c r="M697" s="37"/>
      <c r="N697" s="37"/>
      <c r="O697" s="22"/>
      <c r="P697" s="22"/>
      <c r="Q697" s="42"/>
      <c r="R697" s="39"/>
      <c r="S697" s="39"/>
      <c r="T697" s="39"/>
      <c r="U697" s="321"/>
      <c r="V697" s="330"/>
      <c r="W697" s="317" t="str">
        <f t="shared" si="373"/>
        <v>0</v>
      </c>
      <c r="X697" s="101"/>
      <c r="Y697" s="40"/>
      <c r="Z697" s="41"/>
      <c r="AA697" s="40"/>
      <c r="AB697" s="40"/>
      <c r="AC697" s="40"/>
      <c r="AD697" s="40" t="str">
        <f t="shared" si="389"/>
        <v/>
      </c>
      <c r="AE697" s="186"/>
      <c r="AF697" s="106" t="str">
        <f t="shared" si="387"/>
        <v>0</v>
      </c>
      <c r="AG697" s="99">
        <f t="shared" si="385"/>
        <v>0</v>
      </c>
      <c r="AH697" s="105" t="str">
        <f t="shared" si="386"/>
        <v>0</v>
      </c>
      <c r="AI697" s="106" t="str">
        <f t="shared" si="374"/>
        <v>0</v>
      </c>
      <c r="AJ697" s="99" t="str">
        <f t="shared" si="375"/>
        <v/>
      </c>
      <c r="AK697" s="1" t="str">
        <f t="shared" si="376"/>
        <v/>
      </c>
      <c r="AL697" s="1" t="str">
        <f t="shared" si="377"/>
        <v/>
      </c>
      <c r="AM697" s="1" t="str">
        <f t="shared" si="378"/>
        <v/>
      </c>
      <c r="AN697" s="164" t="str">
        <f t="shared" si="379"/>
        <v/>
      </c>
      <c r="AO697" s="337">
        <f t="shared" si="380"/>
        <v>0</v>
      </c>
      <c r="AP697" s="259"/>
      <c r="AQ697" s="273">
        <f t="shared" si="388"/>
        <v>0</v>
      </c>
      <c r="DF697" s="104">
        <f t="shared" si="358"/>
        <v>0</v>
      </c>
      <c r="DG697" s="39" t="str">
        <f t="shared" si="355"/>
        <v/>
      </c>
      <c r="DH697" s="39" t="str">
        <f t="shared" si="356"/>
        <v/>
      </c>
      <c r="DJ697" s="98">
        <f t="shared" si="357"/>
        <v>0</v>
      </c>
      <c r="DK697" s="93" t="e">
        <f>VLOOKUP(H697,'PORT PRODUCTIVITY 1'!$A$25:$G$81,2,FALSE)</f>
        <v>#N/A</v>
      </c>
      <c r="DL697" s="97" t="str">
        <f t="shared" si="363"/>
        <v/>
      </c>
      <c r="DM697" s="97" t="str">
        <f t="shared" si="364"/>
        <v/>
      </c>
      <c r="DN697" s="97" t="str">
        <f t="shared" si="365"/>
        <v/>
      </c>
      <c r="DO697" s="97" t="str">
        <f t="shared" si="366"/>
        <v/>
      </c>
      <c r="DP697" s="94" t="e">
        <f>VLOOKUP(H697,'PORT PRODUCTIVITY 1'!$A$25:$G$83,3,FALSE)</f>
        <v>#N/A</v>
      </c>
      <c r="DQ697" s="276" t="str">
        <f t="shared" si="367"/>
        <v/>
      </c>
      <c r="DR697" s="276" t="str">
        <f t="shared" si="368"/>
        <v/>
      </c>
      <c r="DS697" s="276" t="str">
        <f t="shared" si="369"/>
        <v/>
      </c>
      <c r="DT697" s="276" t="str">
        <f t="shared" si="370"/>
        <v/>
      </c>
      <c r="DU697" s="276" t="str">
        <f t="shared" si="371"/>
        <v/>
      </c>
      <c r="DV697" s="276" t="str">
        <f t="shared" si="372"/>
        <v/>
      </c>
      <c r="DW697" s="277" t="str">
        <f t="shared" si="359"/>
        <v/>
      </c>
      <c r="DX697" s="278" t="str">
        <f t="shared" si="360"/>
        <v>0</v>
      </c>
      <c r="DY697" s="279" t="str">
        <f t="shared" si="361"/>
        <v>0</v>
      </c>
      <c r="DZ697" s="280" t="str">
        <f t="shared" si="362"/>
        <v/>
      </c>
      <c r="EA697" s="335">
        <f t="shared" si="382"/>
        <v>0</v>
      </c>
      <c r="EB697" s="335">
        <f t="shared" si="383"/>
        <v>0</v>
      </c>
      <c r="EC697" s="335">
        <f t="shared" si="384"/>
        <v>0</v>
      </c>
    </row>
    <row r="698" spans="2:133" ht="27.75" customHeight="1" thickBot="1">
      <c r="B698" s="39"/>
      <c r="C698" s="146"/>
      <c r="D698" s="57"/>
      <c r="E698" s="43"/>
      <c r="F698" s="74"/>
      <c r="G698" s="147"/>
      <c r="H698" s="39"/>
      <c r="I698" s="37"/>
      <c r="J698" s="37"/>
      <c r="K698" s="37"/>
      <c r="L698" s="37"/>
      <c r="M698" s="37"/>
      <c r="N698" s="37"/>
      <c r="O698" s="22"/>
      <c r="P698" s="22"/>
      <c r="Q698" s="42"/>
      <c r="R698" s="39"/>
      <c r="S698" s="39"/>
      <c r="T698" s="39"/>
      <c r="U698" s="321"/>
      <c r="V698" s="330"/>
      <c r="W698" s="317" t="str">
        <f t="shared" si="373"/>
        <v>0</v>
      </c>
      <c r="X698" s="101"/>
      <c r="Y698" s="40"/>
      <c r="Z698" s="41"/>
      <c r="AA698" s="40"/>
      <c r="AB698" s="40"/>
      <c r="AC698" s="40"/>
      <c r="AD698" s="40" t="str">
        <f t="shared" si="389"/>
        <v/>
      </c>
      <c r="AE698" s="186"/>
      <c r="AF698" s="106" t="str">
        <f t="shared" si="387"/>
        <v>0</v>
      </c>
      <c r="AG698" s="99">
        <f t="shared" si="385"/>
        <v>0</v>
      </c>
      <c r="AH698" s="105" t="str">
        <f t="shared" si="386"/>
        <v>0</v>
      </c>
      <c r="AI698" s="106" t="str">
        <f t="shared" si="374"/>
        <v>0</v>
      </c>
      <c r="AJ698" s="99" t="str">
        <f t="shared" si="375"/>
        <v/>
      </c>
      <c r="AK698" s="1" t="str">
        <f t="shared" si="376"/>
        <v/>
      </c>
      <c r="AL698" s="1" t="str">
        <f t="shared" si="377"/>
        <v/>
      </c>
      <c r="AM698" s="1" t="str">
        <f t="shared" si="378"/>
        <v/>
      </c>
      <c r="AN698" s="164" t="str">
        <f t="shared" si="379"/>
        <v/>
      </c>
      <c r="AO698" s="337">
        <f t="shared" si="380"/>
        <v>0</v>
      </c>
      <c r="AP698" s="259"/>
      <c r="AQ698" s="273">
        <f t="shared" si="388"/>
        <v>0</v>
      </c>
      <c r="DF698" s="104">
        <f t="shared" si="358"/>
        <v>0</v>
      </c>
      <c r="DG698" s="39" t="str">
        <f t="shared" si="355"/>
        <v/>
      </c>
      <c r="DH698" s="39" t="str">
        <f t="shared" si="356"/>
        <v/>
      </c>
      <c r="DJ698" s="98">
        <f t="shared" si="357"/>
        <v>0</v>
      </c>
      <c r="DK698" s="93" t="e">
        <f>VLOOKUP(H698,'PORT PRODUCTIVITY 1'!$A$25:$G$81,2,FALSE)</f>
        <v>#N/A</v>
      </c>
      <c r="DL698" s="97" t="str">
        <f t="shared" si="363"/>
        <v/>
      </c>
      <c r="DM698" s="97" t="str">
        <f t="shared" si="364"/>
        <v/>
      </c>
      <c r="DN698" s="97" t="str">
        <f t="shared" si="365"/>
        <v/>
      </c>
      <c r="DO698" s="97" t="str">
        <f t="shared" si="366"/>
        <v/>
      </c>
      <c r="DP698" s="94" t="e">
        <f>VLOOKUP(H698,'PORT PRODUCTIVITY 1'!$A$25:$G$83,3,FALSE)</f>
        <v>#N/A</v>
      </c>
      <c r="DQ698" s="276" t="str">
        <f t="shared" si="367"/>
        <v/>
      </c>
      <c r="DR698" s="276" t="str">
        <f t="shared" si="368"/>
        <v/>
      </c>
      <c r="DS698" s="276" t="str">
        <f t="shared" si="369"/>
        <v/>
      </c>
      <c r="DT698" s="276" t="str">
        <f t="shared" si="370"/>
        <v/>
      </c>
      <c r="DU698" s="276" t="str">
        <f t="shared" si="371"/>
        <v/>
      </c>
      <c r="DV698" s="276" t="str">
        <f t="shared" si="372"/>
        <v/>
      </c>
      <c r="DW698" s="277" t="str">
        <f t="shared" si="359"/>
        <v/>
      </c>
      <c r="DX698" s="278" t="str">
        <f t="shared" si="360"/>
        <v>0</v>
      </c>
      <c r="DY698" s="279" t="str">
        <f t="shared" si="361"/>
        <v>0</v>
      </c>
      <c r="DZ698" s="280" t="str">
        <f t="shared" si="362"/>
        <v/>
      </c>
      <c r="EA698" s="335">
        <f t="shared" si="382"/>
        <v>0</v>
      </c>
      <c r="EB698" s="335">
        <f t="shared" si="383"/>
        <v>0</v>
      </c>
      <c r="EC698" s="335">
        <f t="shared" si="384"/>
        <v>0</v>
      </c>
    </row>
    <row r="699" spans="2:133" ht="27.75" customHeight="1" thickBot="1">
      <c r="B699" s="39"/>
      <c r="C699" s="146"/>
      <c r="D699" s="57"/>
      <c r="E699" s="43"/>
      <c r="F699" s="74"/>
      <c r="G699" s="147"/>
      <c r="H699" s="39"/>
      <c r="I699" s="37"/>
      <c r="J699" s="37"/>
      <c r="K699" s="37"/>
      <c r="L699" s="37"/>
      <c r="M699" s="37"/>
      <c r="N699" s="37"/>
      <c r="O699" s="22"/>
      <c r="P699" s="22"/>
      <c r="Q699" s="42"/>
      <c r="R699" s="39"/>
      <c r="S699" s="39"/>
      <c r="T699" s="39"/>
      <c r="U699" s="321"/>
      <c r="V699" s="330"/>
      <c r="W699" s="317" t="str">
        <f t="shared" si="373"/>
        <v>0</v>
      </c>
      <c r="X699" s="101"/>
      <c r="Y699" s="40"/>
      <c r="Z699" s="41"/>
      <c r="AA699" s="40"/>
      <c r="AB699" s="40"/>
      <c r="AC699" s="40"/>
      <c r="AD699" s="40" t="str">
        <f t="shared" si="389"/>
        <v/>
      </c>
      <c r="AE699" s="186"/>
      <c r="AF699" s="106" t="str">
        <f t="shared" si="387"/>
        <v>0</v>
      </c>
      <c r="AG699" s="99">
        <f t="shared" si="385"/>
        <v>0</v>
      </c>
      <c r="AH699" s="105" t="str">
        <f t="shared" si="386"/>
        <v>0</v>
      </c>
      <c r="AI699" s="106" t="str">
        <f t="shared" si="374"/>
        <v>0</v>
      </c>
      <c r="AJ699" s="99" t="str">
        <f t="shared" si="375"/>
        <v/>
      </c>
      <c r="AK699" s="1" t="str">
        <f t="shared" si="376"/>
        <v/>
      </c>
      <c r="AL699" s="1" t="str">
        <f t="shared" si="377"/>
        <v/>
      </c>
      <c r="AM699" s="1" t="str">
        <f t="shared" si="378"/>
        <v/>
      </c>
      <c r="AN699" s="164" t="str">
        <f t="shared" si="379"/>
        <v/>
      </c>
      <c r="AO699" s="337">
        <f t="shared" si="380"/>
        <v>0</v>
      </c>
      <c r="AP699" s="259"/>
      <c r="AQ699" s="273">
        <f t="shared" si="388"/>
        <v>0</v>
      </c>
      <c r="DF699" s="104">
        <f t="shared" si="358"/>
        <v>0</v>
      </c>
      <c r="DG699" s="39" t="str">
        <f t="shared" si="355"/>
        <v/>
      </c>
      <c r="DH699" s="39" t="str">
        <f t="shared" si="356"/>
        <v/>
      </c>
      <c r="DJ699" s="98">
        <f t="shared" si="357"/>
        <v>0</v>
      </c>
      <c r="DK699" s="93" t="e">
        <f>VLOOKUP(H699,'PORT PRODUCTIVITY 1'!$A$25:$G$81,2,FALSE)</f>
        <v>#N/A</v>
      </c>
      <c r="DL699" s="97" t="str">
        <f t="shared" si="363"/>
        <v/>
      </c>
      <c r="DM699" s="97" t="str">
        <f t="shared" si="364"/>
        <v/>
      </c>
      <c r="DN699" s="97" t="str">
        <f t="shared" si="365"/>
        <v/>
      </c>
      <c r="DO699" s="97" t="str">
        <f t="shared" si="366"/>
        <v/>
      </c>
      <c r="DP699" s="94" t="e">
        <f>VLOOKUP(H699,'PORT PRODUCTIVITY 1'!$A$25:$G$83,3,FALSE)</f>
        <v>#N/A</v>
      </c>
      <c r="DQ699" s="276" t="str">
        <f t="shared" si="367"/>
        <v/>
      </c>
      <c r="DR699" s="276" t="str">
        <f t="shared" si="368"/>
        <v/>
      </c>
      <c r="DS699" s="276" t="str">
        <f t="shared" si="369"/>
        <v/>
      </c>
      <c r="DT699" s="276" t="str">
        <f t="shared" si="370"/>
        <v/>
      </c>
      <c r="DU699" s="276" t="str">
        <f t="shared" si="371"/>
        <v/>
      </c>
      <c r="DV699" s="276" t="str">
        <f t="shared" si="372"/>
        <v/>
      </c>
      <c r="DW699" s="277" t="str">
        <f t="shared" si="359"/>
        <v/>
      </c>
      <c r="DX699" s="278" t="str">
        <f t="shared" si="360"/>
        <v>0</v>
      </c>
      <c r="DY699" s="279" t="str">
        <f t="shared" si="361"/>
        <v>0</v>
      </c>
      <c r="DZ699" s="280" t="str">
        <f t="shared" si="362"/>
        <v/>
      </c>
      <c r="EA699" s="335">
        <f t="shared" si="382"/>
        <v>0</v>
      </c>
      <c r="EB699" s="335">
        <f t="shared" si="383"/>
        <v>0</v>
      </c>
      <c r="EC699" s="335">
        <f t="shared" si="384"/>
        <v>0</v>
      </c>
    </row>
    <row r="700" spans="2:133" ht="27.75" customHeight="1" thickBot="1">
      <c r="B700" s="35"/>
      <c r="C700" s="146"/>
      <c r="D700" s="56"/>
      <c r="E700" s="43"/>
      <c r="F700" s="73"/>
      <c r="G700" s="147"/>
      <c r="H700" s="39"/>
      <c r="I700" s="136"/>
      <c r="J700" s="136"/>
      <c r="K700" s="34"/>
      <c r="L700" s="34"/>
      <c r="M700" s="34"/>
      <c r="N700" s="34"/>
      <c r="O700" s="22"/>
      <c r="P700" s="22"/>
      <c r="Q700" s="42"/>
      <c r="R700" s="35"/>
      <c r="S700" s="35"/>
      <c r="T700" s="35"/>
      <c r="U700" s="322"/>
      <c r="V700" s="333"/>
      <c r="W700" s="317" t="str">
        <f t="shared" si="373"/>
        <v>0</v>
      </c>
      <c r="X700" s="101"/>
      <c r="Y700" s="40"/>
      <c r="Z700" s="41"/>
      <c r="AA700" s="40"/>
      <c r="AB700" s="40"/>
      <c r="AC700" s="40"/>
      <c r="AD700" s="40" t="str">
        <f t="shared" si="389"/>
        <v/>
      </c>
      <c r="AE700" s="186"/>
      <c r="AF700" s="106" t="str">
        <f t="shared" si="387"/>
        <v>0</v>
      </c>
      <c r="AG700" s="99">
        <f t="shared" si="385"/>
        <v>0</v>
      </c>
      <c r="AH700" s="105" t="str">
        <f t="shared" si="386"/>
        <v>0</v>
      </c>
      <c r="AI700" s="106" t="str">
        <f t="shared" si="374"/>
        <v>0</v>
      </c>
      <c r="AJ700" s="99" t="str">
        <f t="shared" si="375"/>
        <v/>
      </c>
      <c r="AK700" s="1" t="str">
        <f t="shared" si="376"/>
        <v/>
      </c>
      <c r="AL700" s="1" t="str">
        <f t="shared" si="377"/>
        <v/>
      </c>
      <c r="AM700" s="1" t="str">
        <f t="shared" si="378"/>
        <v/>
      </c>
      <c r="AN700" s="164" t="str">
        <f t="shared" si="379"/>
        <v/>
      </c>
      <c r="AO700" s="337">
        <f t="shared" si="380"/>
        <v>0</v>
      </c>
      <c r="AP700" s="259"/>
      <c r="AQ700" s="273">
        <f t="shared" si="388"/>
        <v>0</v>
      </c>
      <c r="DF700" s="104">
        <f t="shared" si="358"/>
        <v>0</v>
      </c>
      <c r="DG700" s="39" t="str">
        <f t="shared" si="355"/>
        <v/>
      </c>
      <c r="DH700" s="39" t="str">
        <f t="shared" si="356"/>
        <v/>
      </c>
      <c r="DJ700" s="98">
        <f t="shared" si="357"/>
        <v>0</v>
      </c>
      <c r="DK700" s="93" t="e">
        <f>VLOOKUP(H700,'PORT PRODUCTIVITY 1'!$A$25:$G$81,2,FALSE)</f>
        <v>#N/A</v>
      </c>
      <c r="DL700" s="97" t="str">
        <f t="shared" si="363"/>
        <v/>
      </c>
      <c r="DM700" s="97" t="str">
        <f t="shared" si="364"/>
        <v/>
      </c>
      <c r="DN700" s="97" t="str">
        <f t="shared" si="365"/>
        <v/>
      </c>
      <c r="DO700" s="97" t="str">
        <f t="shared" si="366"/>
        <v/>
      </c>
      <c r="DP700" s="94" t="e">
        <f>VLOOKUP(H700,'PORT PRODUCTIVITY 1'!$A$25:$G$83,3,FALSE)</f>
        <v>#N/A</v>
      </c>
      <c r="DQ700" s="276" t="str">
        <f t="shared" si="367"/>
        <v/>
      </c>
      <c r="DR700" s="276" t="str">
        <f t="shared" si="368"/>
        <v/>
      </c>
      <c r="DS700" s="276" t="str">
        <f t="shared" si="369"/>
        <v/>
      </c>
      <c r="DT700" s="276" t="str">
        <f t="shared" si="370"/>
        <v/>
      </c>
      <c r="DU700" s="276" t="str">
        <f t="shared" si="371"/>
        <v/>
      </c>
      <c r="DV700" s="276" t="str">
        <f t="shared" si="372"/>
        <v/>
      </c>
      <c r="DW700" s="277" t="str">
        <f t="shared" si="359"/>
        <v/>
      </c>
      <c r="DX700" s="278" t="str">
        <f t="shared" si="360"/>
        <v>0</v>
      </c>
      <c r="DY700" s="279" t="str">
        <f t="shared" si="361"/>
        <v>0</v>
      </c>
      <c r="DZ700" s="280" t="str">
        <f t="shared" si="362"/>
        <v/>
      </c>
      <c r="EA700" s="335">
        <f t="shared" si="382"/>
        <v>0</v>
      </c>
      <c r="EB700" s="335">
        <f t="shared" si="383"/>
        <v>0</v>
      </c>
      <c r="EC700" s="335">
        <f t="shared" si="384"/>
        <v>0</v>
      </c>
    </row>
    <row r="701" spans="2:133" ht="27.75" customHeight="1" thickBot="1">
      <c r="B701" s="39"/>
      <c r="C701" s="146"/>
      <c r="D701" s="57"/>
      <c r="E701" s="43"/>
      <c r="F701" s="74"/>
      <c r="G701" s="147"/>
      <c r="H701" s="39"/>
      <c r="I701" s="37"/>
      <c r="J701" s="37"/>
      <c r="K701" s="38"/>
      <c r="L701" s="38"/>
      <c r="M701" s="38"/>
      <c r="N701" s="38"/>
      <c r="O701" s="22"/>
      <c r="P701" s="22"/>
      <c r="Q701" s="42"/>
      <c r="R701" s="39"/>
      <c r="S701" s="39"/>
      <c r="T701" s="39"/>
      <c r="U701" s="321"/>
      <c r="V701" s="332"/>
      <c r="W701" s="317" t="str">
        <f t="shared" si="373"/>
        <v>0</v>
      </c>
      <c r="X701" s="101"/>
      <c r="Y701" s="40"/>
      <c r="Z701" s="41"/>
      <c r="AA701" s="40"/>
      <c r="AB701" s="40"/>
      <c r="AC701" s="40"/>
      <c r="AD701" s="40" t="str">
        <f t="shared" si="389"/>
        <v/>
      </c>
      <c r="AE701" s="186"/>
      <c r="AF701" s="106" t="str">
        <f t="shared" si="387"/>
        <v>0</v>
      </c>
      <c r="AG701" s="99">
        <f t="shared" si="385"/>
        <v>0</v>
      </c>
      <c r="AH701" s="105" t="str">
        <f t="shared" si="386"/>
        <v>0</v>
      </c>
      <c r="AI701" s="106" t="str">
        <f t="shared" si="374"/>
        <v>0</v>
      </c>
      <c r="AJ701" s="99" t="str">
        <f t="shared" si="375"/>
        <v/>
      </c>
      <c r="AK701" s="1" t="str">
        <f t="shared" si="376"/>
        <v/>
      </c>
      <c r="AL701" s="1" t="str">
        <f t="shared" si="377"/>
        <v/>
      </c>
      <c r="AM701" s="1" t="str">
        <f t="shared" si="378"/>
        <v/>
      </c>
      <c r="AN701" s="164" t="str">
        <f t="shared" si="379"/>
        <v/>
      </c>
      <c r="AO701" s="337">
        <f t="shared" si="380"/>
        <v>0</v>
      </c>
      <c r="AP701" s="259"/>
      <c r="AQ701" s="273">
        <f t="shared" si="388"/>
        <v>0</v>
      </c>
      <c r="DF701" s="104">
        <f t="shared" si="358"/>
        <v>0</v>
      </c>
      <c r="DG701" s="39" t="str">
        <f t="shared" ref="DG701:DG764" si="390">IF(SUM(S701:V701)&lt;1,"",1)</f>
        <v/>
      </c>
      <c r="DH701" s="39" t="str">
        <f t="shared" ref="DH701:DH764" si="391">IF(SUM(X701:AC701)&lt;1,"",1)</f>
        <v/>
      </c>
      <c r="DJ701" s="98">
        <f t="shared" ref="DJ701:DJ764" si="392">AG701</f>
        <v>0</v>
      </c>
      <c r="DK701" s="93" t="e">
        <f>VLOOKUP(H701,'PORT PRODUCTIVITY 1'!$A$25:$G$81,2,FALSE)</f>
        <v>#N/A</v>
      </c>
      <c r="DL701" s="97" t="str">
        <f t="shared" si="363"/>
        <v/>
      </c>
      <c r="DM701" s="97" t="str">
        <f t="shared" si="364"/>
        <v/>
      </c>
      <c r="DN701" s="97" t="str">
        <f t="shared" si="365"/>
        <v/>
      </c>
      <c r="DO701" s="97" t="str">
        <f t="shared" si="366"/>
        <v/>
      </c>
      <c r="DP701" s="94" t="e">
        <f>VLOOKUP(H701,'PORT PRODUCTIVITY 1'!$A$25:$G$83,3,FALSE)</f>
        <v>#N/A</v>
      </c>
      <c r="DQ701" s="276" t="str">
        <f t="shared" si="367"/>
        <v/>
      </c>
      <c r="DR701" s="276" t="str">
        <f t="shared" si="368"/>
        <v/>
      </c>
      <c r="DS701" s="276" t="str">
        <f t="shared" si="369"/>
        <v/>
      </c>
      <c r="DT701" s="276" t="str">
        <f t="shared" si="370"/>
        <v/>
      </c>
      <c r="DU701" s="276" t="str">
        <f t="shared" si="371"/>
        <v/>
      </c>
      <c r="DV701" s="276" t="str">
        <f t="shared" si="372"/>
        <v/>
      </c>
      <c r="DW701" s="277" t="str">
        <f t="shared" si="359"/>
        <v/>
      </c>
      <c r="DX701" s="278" t="str">
        <f t="shared" si="360"/>
        <v>0</v>
      </c>
      <c r="DY701" s="279" t="str">
        <f t="shared" si="361"/>
        <v>0</v>
      </c>
      <c r="DZ701" s="280" t="str">
        <f t="shared" si="362"/>
        <v/>
      </c>
      <c r="EA701" s="335">
        <f t="shared" si="382"/>
        <v>0</v>
      </c>
      <c r="EB701" s="335">
        <f t="shared" si="383"/>
        <v>0</v>
      </c>
      <c r="EC701" s="335">
        <f t="shared" si="384"/>
        <v>0</v>
      </c>
    </row>
    <row r="702" spans="2:133" ht="27.75" customHeight="1" thickBot="1">
      <c r="B702" s="39"/>
      <c r="C702" s="146"/>
      <c r="D702" s="57"/>
      <c r="E702" s="43"/>
      <c r="F702" s="59"/>
      <c r="G702" s="147"/>
      <c r="H702" s="39"/>
      <c r="I702" s="37"/>
      <c r="J702" s="37"/>
      <c r="K702" s="38"/>
      <c r="L702" s="38"/>
      <c r="M702" s="38"/>
      <c r="N702" s="38"/>
      <c r="O702" s="22"/>
      <c r="P702" s="22"/>
      <c r="Q702" s="42"/>
      <c r="R702" s="39"/>
      <c r="S702" s="39"/>
      <c r="T702" s="39"/>
      <c r="U702" s="321"/>
      <c r="V702" s="332"/>
      <c r="W702" s="317" t="str">
        <f t="shared" si="373"/>
        <v>0</v>
      </c>
      <c r="X702" s="101"/>
      <c r="Y702" s="40"/>
      <c r="Z702" s="41"/>
      <c r="AA702" s="40"/>
      <c r="AB702" s="40"/>
      <c r="AC702" s="40"/>
      <c r="AD702" s="40" t="str">
        <f t="shared" si="389"/>
        <v/>
      </c>
      <c r="AE702" s="186"/>
      <c r="AF702" s="106" t="str">
        <f t="shared" si="387"/>
        <v>0</v>
      </c>
      <c r="AG702" s="99">
        <f t="shared" si="385"/>
        <v>0</v>
      </c>
      <c r="AH702" s="105" t="str">
        <f t="shared" si="386"/>
        <v>0</v>
      </c>
      <c r="AI702" s="106" t="str">
        <f t="shared" si="374"/>
        <v>0</v>
      </c>
      <c r="AJ702" s="99" t="str">
        <f t="shared" si="375"/>
        <v/>
      </c>
      <c r="AK702" s="1" t="str">
        <f t="shared" si="376"/>
        <v/>
      </c>
      <c r="AL702" s="1" t="str">
        <f t="shared" si="377"/>
        <v/>
      </c>
      <c r="AM702" s="1" t="str">
        <f t="shared" si="378"/>
        <v/>
      </c>
      <c r="AN702" s="164" t="str">
        <f t="shared" si="379"/>
        <v/>
      </c>
      <c r="AO702" s="337">
        <f t="shared" si="380"/>
        <v>0</v>
      </c>
      <c r="AP702" s="259"/>
      <c r="AQ702" s="273">
        <f t="shared" si="388"/>
        <v>0</v>
      </c>
      <c r="DF702" s="104">
        <f t="shared" ref="DF702:DF765" si="393">SUM(DG702:DH702)</f>
        <v>0</v>
      </c>
      <c r="DG702" s="39" t="str">
        <f t="shared" si="390"/>
        <v/>
      </c>
      <c r="DH702" s="39" t="str">
        <f t="shared" si="391"/>
        <v/>
      </c>
      <c r="DJ702" s="98">
        <f t="shared" si="392"/>
        <v>0</v>
      </c>
      <c r="DK702" s="93" t="e">
        <f>VLOOKUP(H702,'PORT PRODUCTIVITY 1'!$A$25:$G$81,2,FALSE)</f>
        <v>#N/A</v>
      </c>
      <c r="DL702" s="97" t="str">
        <f t="shared" si="363"/>
        <v/>
      </c>
      <c r="DM702" s="97" t="str">
        <f t="shared" si="364"/>
        <v/>
      </c>
      <c r="DN702" s="97" t="str">
        <f t="shared" si="365"/>
        <v/>
      </c>
      <c r="DO702" s="97" t="str">
        <f t="shared" si="366"/>
        <v/>
      </c>
      <c r="DP702" s="94" t="e">
        <f>VLOOKUP(H702,'PORT PRODUCTIVITY 1'!$A$25:$G$83,3,FALSE)</f>
        <v>#N/A</v>
      </c>
      <c r="DQ702" s="276" t="str">
        <f t="shared" si="367"/>
        <v/>
      </c>
      <c r="DR702" s="276" t="str">
        <f t="shared" si="368"/>
        <v/>
      </c>
      <c r="DS702" s="276" t="str">
        <f t="shared" si="369"/>
        <v/>
      </c>
      <c r="DT702" s="276" t="str">
        <f t="shared" si="370"/>
        <v/>
      </c>
      <c r="DU702" s="276" t="str">
        <f t="shared" si="371"/>
        <v/>
      </c>
      <c r="DV702" s="276" t="str">
        <f t="shared" si="372"/>
        <v/>
      </c>
      <c r="DW702" s="277" t="str">
        <f t="shared" ref="DW702:DW765" si="394">IFERROR(AVERAGE(DQ702:DV702,DL702:DO702),"")</f>
        <v/>
      </c>
      <c r="DX702" s="278" t="str">
        <f t="shared" ref="DX702:DX765" si="395">IFERROR(STDEV(DL702:DO702)/10,"0")</f>
        <v>0</v>
      </c>
      <c r="DY702" s="279" t="str">
        <f t="shared" ref="DY702:DY765" si="396">IFERROR(STDEV(DQ702:DV702)/10,"0")</f>
        <v>0</v>
      </c>
      <c r="DZ702" s="280" t="str">
        <f t="shared" ref="DZ702:DZ765" si="397">IFERROR((STDEV(DL702:DO702,DQ702:DV702)/10),"")</f>
        <v/>
      </c>
      <c r="EA702" s="335">
        <f t="shared" si="382"/>
        <v>0</v>
      </c>
      <c r="EB702" s="335">
        <f t="shared" si="383"/>
        <v>0</v>
      </c>
      <c r="EC702" s="335">
        <f t="shared" si="384"/>
        <v>0</v>
      </c>
    </row>
    <row r="703" spans="2:133" ht="27.75" customHeight="1" thickBot="1">
      <c r="B703" s="39"/>
      <c r="C703" s="146"/>
      <c r="D703" s="57"/>
      <c r="E703" s="43"/>
      <c r="F703" s="75"/>
      <c r="G703" s="147"/>
      <c r="H703" s="39"/>
      <c r="I703" s="37"/>
      <c r="J703" s="37"/>
      <c r="K703" s="38"/>
      <c r="L703" s="38"/>
      <c r="M703" s="38"/>
      <c r="N703" s="38"/>
      <c r="O703" s="22"/>
      <c r="P703" s="22"/>
      <c r="Q703" s="42"/>
      <c r="R703" s="39"/>
      <c r="S703" s="39"/>
      <c r="T703" s="39"/>
      <c r="U703" s="321"/>
      <c r="V703" s="332"/>
      <c r="W703" s="317" t="str">
        <f t="shared" si="373"/>
        <v>0</v>
      </c>
      <c r="X703" s="101"/>
      <c r="Y703" s="40"/>
      <c r="Z703" s="41"/>
      <c r="AA703" s="40"/>
      <c r="AB703" s="40"/>
      <c r="AC703" s="40"/>
      <c r="AD703" s="40" t="str">
        <f t="shared" si="389"/>
        <v/>
      </c>
      <c r="AE703" s="186"/>
      <c r="AF703" s="106" t="str">
        <f t="shared" si="387"/>
        <v>0</v>
      </c>
      <c r="AG703" s="99">
        <f t="shared" si="385"/>
        <v>0</v>
      </c>
      <c r="AH703" s="105" t="str">
        <f t="shared" si="386"/>
        <v>0</v>
      </c>
      <c r="AI703" s="106" t="str">
        <f t="shared" si="374"/>
        <v>0</v>
      </c>
      <c r="AJ703" s="99" t="str">
        <f t="shared" si="375"/>
        <v/>
      </c>
      <c r="AK703" s="1" t="str">
        <f t="shared" si="376"/>
        <v/>
      </c>
      <c r="AL703" s="1" t="str">
        <f t="shared" si="377"/>
        <v/>
      </c>
      <c r="AM703" s="1" t="str">
        <f t="shared" si="378"/>
        <v/>
      </c>
      <c r="AN703" s="164" t="str">
        <f t="shared" si="379"/>
        <v/>
      </c>
      <c r="AO703" s="337">
        <f t="shared" si="380"/>
        <v>0</v>
      </c>
      <c r="AP703" s="259"/>
      <c r="AQ703" s="273">
        <f t="shared" si="388"/>
        <v>0</v>
      </c>
      <c r="DF703" s="104">
        <f t="shared" si="393"/>
        <v>0</v>
      </c>
      <c r="DG703" s="39" t="str">
        <f t="shared" si="390"/>
        <v/>
      </c>
      <c r="DH703" s="39" t="str">
        <f t="shared" si="391"/>
        <v/>
      </c>
      <c r="DJ703" s="98">
        <f t="shared" si="392"/>
        <v>0</v>
      </c>
      <c r="DK703" s="93" t="e">
        <f>VLOOKUP(H703,'PORT PRODUCTIVITY 1'!$A$25:$G$81,2,FALSE)</f>
        <v>#N/A</v>
      </c>
      <c r="DL703" s="97" t="str">
        <f t="shared" si="363"/>
        <v/>
      </c>
      <c r="DM703" s="97" t="str">
        <f t="shared" si="364"/>
        <v/>
      </c>
      <c r="DN703" s="97" t="str">
        <f t="shared" si="365"/>
        <v/>
      </c>
      <c r="DO703" s="97" t="str">
        <f t="shared" si="366"/>
        <v/>
      </c>
      <c r="DP703" s="94" t="e">
        <f>VLOOKUP(H703,'PORT PRODUCTIVITY 1'!$A$25:$G$83,3,FALSE)</f>
        <v>#N/A</v>
      </c>
      <c r="DQ703" s="276" t="str">
        <f t="shared" si="367"/>
        <v/>
      </c>
      <c r="DR703" s="276" t="str">
        <f t="shared" si="368"/>
        <v/>
      </c>
      <c r="DS703" s="276" t="str">
        <f t="shared" si="369"/>
        <v/>
      </c>
      <c r="DT703" s="276" t="str">
        <f t="shared" si="370"/>
        <v/>
      </c>
      <c r="DU703" s="276" t="str">
        <f t="shared" si="371"/>
        <v/>
      </c>
      <c r="DV703" s="276" t="str">
        <f t="shared" si="372"/>
        <v/>
      </c>
      <c r="DW703" s="277" t="str">
        <f t="shared" si="394"/>
        <v/>
      </c>
      <c r="DX703" s="278" t="str">
        <f t="shared" si="395"/>
        <v>0</v>
      </c>
      <c r="DY703" s="279" t="str">
        <f t="shared" si="396"/>
        <v>0</v>
      </c>
      <c r="DZ703" s="280" t="str">
        <f t="shared" si="397"/>
        <v/>
      </c>
      <c r="EA703" s="335">
        <f t="shared" si="382"/>
        <v>0</v>
      </c>
      <c r="EB703" s="335">
        <f t="shared" si="383"/>
        <v>0</v>
      </c>
      <c r="EC703" s="335">
        <f t="shared" si="384"/>
        <v>0</v>
      </c>
    </row>
    <row r="704" spans="2:133" ht="27.75" customHeight="1" thickBot="1">
      <c r="B704" s="39"/>
      <c r="C704" s="146"/>
      <c r="D704" s="57"/>
      <c r="E704" s="43"/>
      <c r="F704" s="74"/>
      <c r="G704" s="147"/>
      <c r="H704" s="39"/>
      <c r="I704" s="37"/>
      <c r="J704" s="37"/>
      <c r="K704" s="38"/>
      <c r="L704" s="38"/>
      <c r="M704" s="38"/>
      <c r="N704" s="38"/>
      <c r="O704" s="22"/>
      <c r="P704" s="22"/>
      <c r="Q704" s="42"/>
      <c r="R704" s="39"/>
      <c r="S704" s="39"/>
      <c r="T704" s="39"/>
      <c r="U704" s="321"/>
      <c r="V704" s="332"/>
      <c r="W704" s="317" t="str">
        <f t="shared" si="373"/>
        <v>0</v>
      </c>
      <c r="X704" s="101"/>
      <c r="Y704" s="40"/>
      <c r="Z704" s="41"/>
      <c r="AA704" s="40"/>
      <c r="AB704" s="40"/>
      <c r="AC704" s="40"/>
      <c r="AD704" s="40" t="str">
        <f t="shared" si="389"/>
        <v/>
      </c>
      <c r="AE704" s="186"/>
      <c r="AF704" s="106" t="str">
        <f t="shared" si="387"/>
        <v>0</v>
      </c>
      <c r="AG704" s="99">
        <f t="shared" si="385"/>
        <v>0</v>
      </c>
      <c r="AH704" s="105" t="str">
        <f t="shared" si="386"/>
        <v>0</v>
      </c>
      <c r="AI704" s="106" t="str">
        <f t="shared" si="374"/>
        <v>0</v>
      </c>
      <c r="AJ704" s="99" t="str">
        <f t="shared" si="375"/>
        <v/>
      </c>
      <c r="AK704" s="1" t="str">
        <f t="shared" si="376"/>
        <v/>
      </c>
      <c r="AL704" s="1" t="str">
        <f t="shared" si="377"/>
        <v/>
      </c>
      <c r="AM704" s="1" t="str">
        <f t="shared" si="378"/>
        <v/>
      </c>
      <c r="AN704" s="164" t="str">
        <f t="shared" si="379"/>
        <v/>
      </c>
      <c r="AO704" s="337">
        <f t="shared" si="380"/>
        <v>0</v>
      </c>
      <c r="AP704" s="259"/>
      <c r="AQ704" s="273">
        <f t="shared" si="388"/>
        <v>0</v>
      </c>
      <c r="DF704" s="104">
        <f t="shared" si="393"/>
        <v>0</v>
      </c>
      <c r="DG704" s="39" t="str">
        <f t="shared" si="390"/>
        <v/>
      </c>
      <c r="DH704" s="39" t="str">
        <f t="shared" si="391"/>
        <v/>
      </c>
      <c r="DJ704" s="98">
        <f t="shared" si="392"/>
        <v>0</v>
      </c>
      <c r="DK704" s="93" t="e">
        <f>VLOOKUP(H704,'PORT PRODUCTIVITY 1'!$A$25:$G$81,2,FALSE)</f>
        <v>#N/A</v>
      </c>
      <c r="DL704" s="97" t="str">
        <f t="shared" si="363"/>
        <v/>
      </c>
      <c r="DM704" s="97" t="str">
        <f t="shared" si="364"/>
        <v/>
      </c>
      <c r="DN704" s="97" t="str">
        <f t="shared" si="365"/>
        <v/>
      </c>
      <c r="DO704" s="97" t="str">
        <f t="shared" si="366"/>
        <v/>
      </c>
      <c r="DP704" s="94" t="e">
        <f>VLOOKUP(H704,'PORT PRODUCTIVITY 1'!$A$25:$G$83,3,FALSE)</f>
        <v>#N/A</v>
      </c>
      <c r="DQ704" s="276" t="str">
        <f t="shared" si="367"/>
        <v/>
      </c>
      <c r="DR704" s="276" t="str">
        <f t="shared" si="368"/>
        <v/>
      </c>
      <c r="DS704" s="276" t="str">
        <f t="shared" si="369"/>
        <v/>
      </c>
      <c r="DT704" s="276" t="str">
        <f t="shared" si="370"/>
        <v/>
      </c>
      <c r="DU704" s="276" t="str">
        <f t="shared" si="371"/>
        <v/>
      </c>
      <c r="DV704" s="276" t="str">
        <f t="shared" si="372"/>
        <v/>
      </c>
      <c r="DW704" s="277" t="str">
        <f t="shared" si="394"/>
        <v/>
      </c>
      <c r="DX704" s="278" t="str">
        <f t="shared" si="395"/>
        <v>0</v>
      </c>
      <c r="DY704" s="279" t="str">
        <f t="shared" si="396"/>
        <v>0</v>
      </c>
      <c r="DZ704" s="280" t="str">
        <f t="shared" si="397"/>
        <v/>
      </c>
      <c r="EA704" s="335">
        <f t="shared" si="382"/>
        <v>0</v>
      </c>
      <c r="EB704" s="335">
        <f t="shared" si="383"/>
        <v>0</v>
      </c>
      <c r="EC704" s="335">
        <f t="shared" si="384"/>
        <v>0</v>
      </c>
    </row>
    <row r="705" spans="2:133" ht="27.75" customHeight="1" thickBot="1">
      <c r="B705" s="39"/>
      <c r="C705" s="146"/>
      <c r="D705" s="57"/>
      <c r="E705" s="43"/>
      <c r="F705" s="74"/>
      <c r="G705" s="147"/>
      <c r="H705" s="39"/>
      <c r="I705" s="37"/>
      <c r="J705" s="37"/>
      <c r="K705" s="38"/>
      <c r="L705" s="38"/>
      <c r="M705" s="38"/>
      <c r="N705" s="38"/>
      <c r="O705" s="22"/>
      <c r="P705" s="22"/>
      <c r="Q705" s="35"/>
      <c r="R705" s="39"/>
      <c r="S705" s="39"/>
      <c r="T705" s="39"/>
      <c r="U705" s="321"/>
      <c r="V705" s="332"/>
      <c r="W705" s="317" t="str">
        <f t="shared" si="373"/>
        <v>0</v>
      </c>
      <c r="X705" s="101"/>
      <c r="Y705" s="40"/>
      <c r="Z705" s="41"/>
      <c r="AA705" s="40"/>
      <c r="AB705" s="40"/>
      <c r="AC705" s="40"/>
      <c r="AD705" s="40" t="str">
        <f t="shared" si="389"/>
        <v/>
      </c>
      <c r="AE705" s="186"/>
      <c r="AF705" s="106" t="str">
        <f t="shared" si="387"/>
        <v>0</v>
      </c>
      <c r="AG705" s="99">
        <f t="shared" si="385"/>
        <v>0</v>
      </c>
      <c r="AH705" s="105" t="str">
        <f t="shared" si="386"/>
        <v>0</v>
      </c>
      <c r="AI705" s="106" t="str">
        <f t="shared" si="374"/>
        <v>0</v>
      </c>
      <c r="AJ705" s="99" t="str">
        <f t="shared" si="375"/>
        <v/>
      </c>
      <c r="AK705" s="1" t="str">
        <f t="shared" si="376"/>
        <v/>
      </c>
      <c r="AL705" s="1" t="str">
        <f t="shared" si="377"/>
        <v/>
      </c>
      <c r="AM705" s="1" t="str">
        <f t="shared" si="378"/>
        <v/>
      </c>
      <c r="AN705" s="164" t="str">
        <f t="shared" si="379"/>
        <v/>
      </c>
      <c r="AO705" s="337">
        <f t="shared" si="380"/>
        <v>0</v>
      </c>
      <c r="AP705" s="266"/>
      <c r="AQ705" s="273">
        <f t="shared" si="388"/>
        <v>0</v>
      </c>
      <c r="DF705" s="104">
        <f t="shared" si="393"/>
        <v>0</v>
      </c>
      <c r="DG705" s="39" t="str">
        <f t="shared" si="390"/>
        <v/>
      </c>
      <c r="DH705" s="39" t="str">
        <f t="shared" si="391"/>
        <v/>
      </c>
      <c r="DJ705" s="98">
        <f t="shared" si="392"/>
        <v>0</v>
      </c>
      <c r="DK705" s="93" t="e">
        <f>VLOOKUP(H705,'PORT PRODUCTIVITY 1'!$A$25:$G$81,2,FALSE)</f>
        <v>#N/A</v>
      </c>
      <c r="DL705" s="97" t="str">
        <f t="shared" si="363"/>
        <v/>
      </c>
      <c r="DM705" s="97" t="str">
        <f t="shared" si="364"/>
        <v/>
      </c>
      <c r="DN705" s="97" t="str">
        <f t="shared" si="365"/>
        <v/>
      </c>
      <c r="DO705" s="97" t="str">
        <f t="shared" si="366"/>
        <v/>
      </c>
      <c r="DP705" s="94" t="e">
        <f>VLOOKUP(H705,'PORT PRODUCTIVITY 1'!$A$25:$G$83,3,FALSE)</f>
        <v>#N/A</v>
      </c>
      <c r="DQ705" s="276" t="str">
        <f t="shared" si="367"/>
        <v/>
      </c>
      <c r="DR705" s="276" t="str">
        <f t="shared" si="368"/>
        <v/>
      </c>
      <c r="DS705" s="276" t="str">
        <f t="shared" si="369"/>
        <v/>
      </c>
      <c r="DT705" s="276" t="str">
        <f t="shared" si="370"/>
        <v/>
      </c>
      <c r="DU705" s="276" t="str">
        <f t="shared" si="371"/>
        <v/>
      </c>
      <c r="DV705" s="276" t="str">
        <f t="shared" si="372"/>
        <v/>
      </c>
      <c r="DW705" s="277" t="str">
        <f t="shared" si="394"/>
        <v/>
      </c>
      <c r="DX705" s="278" t="str">
        <f t="shared" si="395"/>
        <v>0</v>
      </c>
      <c r="DY705" s="279" t="str">
        <f t="shared" si="396"/>
        <v>0</v>
      </c>
      <c r="DZ705" s="280" t="str">
        <f t="shared" si="397"/>
        <v/>
      </c>
      <c r="EA705" s="335">
        <f t="shared" si="382"/>
        <v>0</v>
      </c>
      <c r="EB705" s="335">
        <f t="shared" si="383"/>
        <v>0</v>
      </c>
      <c r="EC705" s="335">
        <f t="shared" si="384"/>
        <v>0</v>
      </c>
    </row>
    <row r="706" spans="2:133" ht="27.75" customHeight="1" thickBot="1">
      <c r="B706" s="39"/>
      <c r="C706" s="146"/>
      <c r="D706" s="57"/>
      <c r="E706" s="43"/>
      <c r="F706" s="74"/>
      <c r="G706" s="147"/>
      <c r="H706" s="39"/>
      <c r="I706" s="37"/>
      <c r="J706" s="37"/>
      <c r="K706" s="38"/>
      <c r="L706" s="38"/>
      <c r="M706" s="38"/>
      <c r="N706" s="38"/>
      <c r="O706" s="22"/>
      <c r="P706" s="22"/>
      <c r="Q706" s="39"/>
      <c r="R706" s="39"/>
      <c r="S706" s="39"/>
      <c r="T706" s="39"/>
      <c r="U706" s="321"/>
      <c r="V706" s="332"/>
      <c r="W706" s="317" t="str">
        <f t="shared" si="373"/>
        <v>0</v>
      </c>
      <c r="X706" s="101"/>
      <c r="Y706" s="40"/>
      <c r="Z706" s="41"/>
      <c r="AA706" s="40"/>
      <c r="AB706" s="40"/>
      <c r="AC706" s="40"/>
      <c r="AD706" s="40" t="str">
        <f t="shared" si="389"/>
        <v/>
      </c>
      <c r="AE706" s="186"/>
      <c r="AF706" s="106" t="str">
        <f t="shared" si="387"/>
        <v>0</v>
      </c>
      <c r="AG706" s="99">
        <f t="shared" si="385"/>
        <v>0</v>
      </c>
      <c r="AH706" s="105" t="str">
        <f t="shared" si="386"/>
        <v>0</v>
      </c>
      <c r="AI706" s="106" t="str">
        <f t="shared" si="374"/>
        <v>0</v>
      </c>
      <c r="AJ706" s="99" t="str">
        <f t="shared" si="375"/>
        <v/>
      </c>
      <c r="AK706" s="1" t="str">
        <f t="shared" si="376"/>
        <v/>
      </c>
      <c r="AL706" s="1" t="str">
        <f t="shared" si="377"/>
        <v/>
      </c>
      <c r="AM706" s="1" t="str">
        <f t="shared" si="378"/>
        <v/>
      </c>
      <c r="AN706" s="164" t="str">
        <f t="shared" si="379"/>
        <v/>
      </c>
      <c r="AO706" s="337">
        <f t="shared" si="380"/>
        <v>0</v>
      </c>
      <c r="AP706" s="266"/>
      <c r="AQ706" s="273">
        <f t="shared" si="388"/>
        <v>0</v>
      </c>
      <c r="DF706" s="104">
        <f t="shared" si="393"/>
        <v>0</v>
      </c>
      <c r="DG706" s="39" t="str">
        <f t="shared" si="390"/>
        <v/>
      </c>
      <c r="DH706" s="39" t="str">
        <f t="shared" si="391"/>
        <v/>
      </c>
      <c r="DJ706" s="98">
        <f t="shared" si="392"/>
        <v>0</v>
      </c>
      <c r="DK706" s="93" t="e">
        <f>VLOOKUP(H706,'PORT PRODUCTIVITY 1'!$A$25:$G$81,2,FALSE)</f>
        <v>#N/A</v>
      </c>
      <c r="DL706" s="97" t="str">
        <f t="shared" si="363"/>
        <v/>
      </c>
      <c r="DM706" s="97" t="str">
        <f t="shared" si="364"/>
        <v/>
      </c>
      <c r="DN706" s="97" t="str">
        <f t="shared" si="365"/>
        <v/>
      </c>
      <c r="DO706" s="97" t="str">
        <f t="shared" si="366"/>
        <v/>
      </c>
      <c r="DP706" s="94" t="e">
        <f>VLOOKUP(H706,'PORT PRODUCTIVITY 1'!$A$25:$G$83,3,FALSE)</f>
        <v>#N/A</v>
      </c>
      <c r="DQ706" s="276" t="str">
        <f t="shared" si="367"/>
        <v/>
      </c>
      <c r="DR706" s="276" t="str">
        <f t="shared" si="368"/>
        <v/>
      </c>
      <c r="DS706" s="276" t="str">
        <f t="shared" si="369"/>
        <v/>
      </c>
      <c r="DT706" s="276" t="str">
        <f t="shared" si="370"/>
        <v/>
      </c>
      <c r="DU706" s="276" t="str">
        <f t="shared" si="371"/>
        <v/>
      </c>
      <c r="DV706" s="276" t="str">
        <f t="shared" si="372"/>
        <v/>
      </c>
      <c r="DW706" s="277" t="str">
        <f t="shared" si="394"/>
        <v/>
      </c>
      <c r="DX706" s="278" t="str">
        <f t="shared" si="395"/>
        <v>0</v>
      </c>
      <c r="DY706" s="279" t="str">
        <f t="shared" si="396"/>
        <v>0</v>
      </c>
      <c r="DZ706" s="280" t="str">
        <f t="shared" si="397"/>
        <v/>
      </c>
      <c r="EA706" s="335">
        <f t="shared" si="382"/>
        <v>0</v>
      </c>
      <c r="EB706" s="335">
        <f t="shared" si="383"/>
        <v>0</v>
      </c>
      <c r="EC706" s="335">
        <f t="shared" si="384"/>
        <v>0</v>
      </c>
    </row>
    <row r="707" spans="2:133" ht="27.75" customHeight="1" thickBot="1">
      <c r="B707" s="39"/>
      <c r="C707" s="146"/>
      <c r="D707" s="57"/>
      <c r="E707" s="43"/>
      <c r="F707" s="75"/>
      <c r="G707" s="147"/>
      <c r="H707" s="39"/>
      <c r="I707" s="37"/>
      <c r="J707" s="37"/>
      <c r="K707" s="38"/>
      <c r="L707" s="38"/>
      <c r="M707" s="38"/>
      <c r="N707" s="38"/>
      <c r="O707" s="22"/>
      <c r="P707" s="22"/>
      <c r="Q707" s="39"/>
      <c r="R707" s="39"/>
      <c r="S707" s="39"/>
      <c r="T707" s="39"/>
      <c r="U707" s="321"/>
      <c r="V707" s="332"/>
      <c r="W707" s="317" t="str">
        <f t="shared" si="373"/>
        <v>0</v>
      </c>
      <c r="X707" s="101"/>
      <c r="Y707" s="40"/>
      <c r="Z707" s="41"/>
      <c r="AA707" s="40"/>
      <c r="AB707" s="40"/>
      <c r="AC707" s="40"/>
      <c r="AD707" s="40" t="str">
        <f t="shared" si="389"/>
        <v/>
      </c>
      <c r="AE707" s="186"/>
      <c r="AF707" s="106" t="str">
        <f t="shared" si="387"/>
        <v>0</v>
      </c>
      <c r="AG707" s="99">
        <f t="shared" si="385"/>
        <v>0</v>
      </c>
      <c r="AH707" s="105" t="str">
        <f t="shared" si="386"/>
        <v>0</v>
      </c>
      <c r="AI707" s="106" t="str">
        <f t="shared" si="374"/>
        <v>0</v>
      </c>
      <c r="AJ707" s="99" t="str">
        <f t="shared" si="375"/>
        <v/>
      </c>
      <c r="AK707" s="1" t="str">
        <f t="shared" si="376"/>
        <v/>
      </c>
      <c r="AL707" s="1" t="str">
        <f t="shared" si="377"/>
        <v/>
      </c>
      <c r="AM707" s="1" t="str">
        <f t="shared" si="378"/>
        <v/>
      </c>
      <c r="AN707" s="164" t="str">
        <f t="shared" si="379"/>
        <v/>
      </c>
      <c r="AO707" s="337">
        <f t="shared" si="380"/>
        <v>0</v>
      </c>
      <c r="AP707" s="266"/>
      <c r="AQ707" s="273">
        <f t="shared" si="388"/>
        <v>0</v>
      </c>
      <c r="DF707" s="104">
        <f t="shared" si="393"/>
        <v>0</v>
      </c>
      <c r="DG707" s="39" t="str">
        <f t="shared" si="390"/>
        <v/>
      </c>
      <c r="DH707" s="39" t="str">
        <f t="shared" si="391"/>
        <v/>
      </c>
      <c r="DJ707" s="98">
        <f t="shared" si="392"/>
        <v>0</v>
      </c>
      <c r="DK707" s="93" t="e">
        <f>VLOOKUP(H707,'PORT PRODUCTIVITY 1'!$A$25:$G$81,2,FALSE)</f>
        <v>#N/A</v>
      </c>
      <c r="DL707" s="97" t="str">
        <f t="shared" si="363"/>
        <v/>
      </c>
      <c r="DM707" s="97" t="str">
        <f t="shared" si="364"/>
        <v/>
      </c>
      <c r="DN707" s="97" t="str">
        <f t="shared" si="365"/>
        <v/>
      </c>
      <c r="DO707" s="97" t="str">
        <f t="shared" si="366"/>
        <v/>
      </c>
      <c r="DP707" s="94" t="e">
        <f>VLOOKUP(H707,'PORT PRODUCTIVITY 1'!$A$25:$G$83,3,FALSE)</f>
        <v>#N/A</v>
      </c>
      <c r="DQ707" s="276" t="str">
        <f t="shared" si="367"/>
        <v/>
      </c>
      <c r="DR707" s="276" t="str">
        <f t="shared" si="368"/>
        <v/>
      </c>
      <c r="DS707" s="276" t="str">
        <f t="shared" si="369"/>
        <v/>
      </c>
      <c r="DT707" s="276" t="str">
        <f t="shared" si="370"/>
        <v/>
      </c>
      <c r="DU707" s="276" t="str">
        <f t="shared" si="371"/>
        <v/>
      </c>
      <c r="DV707" s="276" t="str">
        <f t="shared" si="372"/>
        <v/>
      </c>
      <c r="DW707" s="277" t="str">
        <f t="shared" si="394"/>
        <v/>
      </c>
      <c r="DX707" s="278" t="str">
        <f t="shared" si="395"/>
        <v>0</v>
      </c>
      <c r="DY707" s="279" t="str">
        <f t="shared" si="396"/>
        <v>0</v>
      </c>
      <c r="DZ707" s="280" t="str">
        <f t="shared" si="397"/>
        <v/>
      </c>
      <c r="EA707" s="335">
        <f t="shared" si="382"/>
        <v>0</v>
      </c>
      <c r="EB707" s="335">
        <f t="shared" si="383"/>
        <v>0</v>
      </c>
      <c r="EC707" s="335">
        <f t="shared" si="384"/>
        <v>0</v>
      </c>
    </row>
    <row r="708" spans="2:133" ht="27.75" customHeight="1" thickBot="1">
      <c r="B708" s="39"/>
      <c r="C708" s="146"/>
      <c r="D708" s="57"/>
      <c r="E708" s="43"/>
      <c r="F708" s="74"/>
      <c r="G708" s="147"/>
      <c r="H708" s="39"/>
      <c r="I708" s="37"/>
      <c r="J708" s="37"/>
      <c r="K708" s="38"/>
      <c r="L708" s="38"/>
      <c r="M708" s="38"/>
      <c r="N708" s="38"/>
      <c r="O708" s="22"/>
      <c r="P708" s="22"/>
      <c r="Q708" s="39"/>
      <c r="R708" s="39"/>
      <c r="S708" s="39"/>
      <c r="T708" s="39"/>
      <c r="U708" s="321"/>
      <c r="V708" s="332"/>
      <c r="W708" s="317" t="str">
        <f t="shared" si="373"/>
        <v>0</v>
      </c>
      <c r="X708" s="101"/>
      <c r="Y708" s="40"/>
      <c r="Z708" s="41"/>
      <c r="AA708" s="40"/>
      <c r="AB708" s="40"/>
      <c r="AC708" s="40"/>
      <c r="AD708" s="40" t="str">
        <f t="shared" si="389"/>
        <v/>
      </c>
      <c r="AE708" s="186"/>
      <c r="AF708" s="106" t="str">
        <f t="shared" si="387"/>
        <v>0</v>
      </c>
      <c r="AG708" s="99">
        <f t="shared" si="385"/>
        <v>0</v>
      </c>
      <c r="AH708" s="105" t="str">
        <f t="shared" si="386"/>
        <v>0</v>
      </c>
      <c r="AI708" s="106" t="str">
        <f t="shared" si="374"/>
        <v>0</v>
      </c>
      <c r="AJ708" s="99" t="str">
        <f t="shared" si="375"/>
        <v/>
      </c>
      <c r="AK708" s="1" t="str">
        <f t="shared" si="376"/>
        <v/>
      </c>
      <c r="AL708" s="1" t="str">
        <f t="shared" si="377"/>
        <v/>
      </c>
      <c r="AM708" s="1" t="str">
        <f t="shared" si="378"/>
        <v/>
      </c>
      <c r="AN708" s="164" t="str">
        <f t="shared" si="379"/>
        <v/>
      </c>
      <c r="AO708" s="337">
        <f t="shared" si="380"/>
        <v>0</v>
      </c>
      <c r="AP708" s="266"/>
      <c r="AQ708" s="273">
        <f t="shared" si="388"/>
        <v>0</v>
      </c>
      <c r="DF708" s="104">
        <f t="shared" si="393"/>
        <v>0</v>
      </c>
      <c r="DG708" s="39" t="str">
        <f t="shared" si="390"/>
        <v/>
      </c>
      <c r="DH708" s="39" t="str">
        <f t="shared" si="391"/>
        <v/>
      </c>
      <c r="DJ708" s="98">
        <f t="shared" si="392"/>
        <v>0</v>
      </c>
      <c r="DK708" s="93" t="e">
        <f>VLOOKUP(H708,'PORT PRODUCTIVITY 1'!$A$25:$G$81,2,FALSE)</f>
        <v>#N/A</v>
      </c>
      <c r="DL708" s="97" t="str">
        <f t="shared" si="363"/>
        <v/>
      </c>
      <c r="DM708" s="97" t="str">
        <f t="shared" si="364"/>
        <v/>
      </c>
      <c r="DN708" s="97" t="str">
        <f t="shared" si="365"/>
        <v/>
      </c>
      <c r="DO708" s="97" t="str">
        <f t="shared" si="366"/>
        <v/>
      </c>
      <c r="DP708" s="94" t="e">
        <f>VLOOKUP(H708,'PORT PRODUCTIVITY 1'!$A$25:$G$83,3,FALSE)</f>
        <v>#N/A</v>
      </c>
      <c r="DQ708" s="276" t="str">
        <f t="shared" si="367"/>
        <v/>
      </c>
      <c r="DR708" s="276" t="str">
        <f t="shared" si="368"/>
        <v/>
      </c>
      <c r="DS708" s="276" t="str">
        <f t="shared" si="369"/>
        <v/>
      </c>
      <c r="DT708" s="276" t="str">
        <f t="shared" si="370"/>
        <v/>
      </c>
      <c r="DU708" s="276" t="str">
        <f t="shared" si="371"/>
        <v/>
      </c>
      <c r="DV708" s="276" t="str">
        <f t="shared" si="372"/>
        <v/>
      </c>
      <c r="DW708" s="277" t="str">
        <f t="shared" si="394"/>
        <v/>
      </c>
      <c r="DX708" s="278" t="str">
        <f t="shared" si="395"/>
        <v>0</v>
      </c>
      <c r="DY708" s="279" t="str">
        <f t="shared" si="396"/>
        <v>0</v>
      </c>
      <c r="DZ708" s="280" t="str">
        <f t="shared" si="397"/>
        <v/>
      </c>
      <c r="EA708" s="335">
        <f t="shared" si="382"/>
        <v>0</v>
      </c>
      <c r="EB708" s="335">
        <f t="shared" si="383"/>
        <v>0</v>
      </c>
      <c r="EC708" s="335">
        <f t="shared" si="384"/>
        <v>0</v>
      </c>
    </row>
    <row r="709" spans="2:133" ht="27.75" customHeight="1" thickBot="1">
      <c r="B709" s="39"/>
      <c r="C709" s="146"/>
      <c r="D709" s="57"/>
      <c r="E709" s="43"/>
      <c r="F709" s="77"/>
      <c r="G709" s="147"/>
      <c r="H709" s="39"/>
      <c r="I709" s="37"/>
      <c r="J709" s="37"/>
      <c r="K709" s="38"/>
      <c r="L709" s="38"/>
      <c r="M709" s="38"/>
      <c r="N709" s="38"/>
      <c r="O709" s="22"/>
      <c r="P709" s="22"/>
      <c r="Q709" s="39"/>
      <c r="R709" s="39"/>
      <c r="S709" s="39"/>
      <c r="T709" s="39"/>
      <c r="U709" s="321"/>
      <c r="V709" s="332"/>
      <c r="W709" s="317" t="str">
        <f t="shared" si="373"/>
        <v>0</v>
      </c>
      <c r="X709" s="101"/>
      <c r="Y709" s="40"/>
      <c r="Z709" s="41"/>
      <c r="AA709" s="40"/>
      <c r="AB709" s="40"/>
      <c r="AC709" s="40"/>
      <c r="AD709" s="40" t="str">
        <f t="shared" si="389"/>
        <v/>
      </c>
      <c r="AE709" s="186"/>
      <c r="AF709" s="106" t="str">
        <f t="shared" si="387"/>
        <v>0</v>
      </c>
      <c r="AG709" s="99">
        <f t="shared" si="385"/>
        <v>0</v>
      </c>
      <c r="AH709" s="105" t="str">
        <f t="shared" si="386"/>
        <v>0</v>
      </c>
      <c r="AI709" s="106" t="str">
        <f t="shared" si="374"/>
        <v>0</v>
      </c>
      <c r="AJ709" s="99" t="str">
        <f t="shared" si="375"/>
        <v/>
      </c>
      <c r="AK709" s="1" t="str">
        <f t="shared" si="376"/>
        <v/>
      </c>
      <c r="AL709" s="1" t="str">
        <f t="shared" si="377"/>
        <v/>
      </c>
      <c r="AM709" s="1" t="str">
        <f t="shared" si="378"/>
        <v/>
      </c>
      <c r="AN709" s="164" t="str">
        <f t="shared" si="379"/>
        <v/>
      </c>
      <c r="AO709" s="337">
        <f t="shared" si="380"/>
        <v>0</v>
      </c>
      <c r="AP709" s="266"/>
      <c r="AQ709" s="273">
        <f t="shared" si="388"/>
        <v>0</v>
      </c>
      <c r="DF709" s="104">
        <f t="shared" si="393"/>
        <v>0</v>
      </c>
      <c r="DG709" s="39" t="str">
        <f t="shared" si="390"/>
        <v/>
      </c>
      <c r="DH709" s="39" t="str">
        <f t="shared" si="391"/>
        <v/>
      </c>
      <c r="DJ709" s="98">
        <f t="shared" si="392"/>
        <v>0</v>
      </c>
      <c r="DK709" s="93" t="e">
        <f>VLOOKUP(H709,'PORT PRODUCTIVITY 1'!$A$25:$G$81,2,FALSE)</f>
        <v>#N/A</v>
      </c>
      <c r="DL709" s="97" t="str">
        <f t="shared" si="363"/>
        <v/>
      </c>
      <c r="DM709" s="97" t="str">
        <f t="shared" si="364"/>
        <v/>
      </c>
      <c r="DN709" s="97" t="str">
        <f t="shared" si="365"/>
        <v/>
      </c>
      <c r="DO709" s="97" t="str">
        <f t="shared" si="366"/>
        <v/>
      </c>
      <c r="DP709" s="94" t="e">
        <f>VLOOKUP(H709,'PORT PRODUCTIVITY 1'!$A$25:$G$83,3,FALSE)</f>
        <v>#N/A</v>
      </c>
      <c r="DQ709" s="276" t="str">
        <f t="shared" si="367"/>
        <v/>
      </c>
      <c r="DR709" s="276" t="str">
        <f t="shared" si="368"/>
        <v/>
      </c>
      <c r="DS709" s="276" t="str">
        <f t="shared" si="369"/>
        <v/>
      </c>
      <c r="DT709" s="276" t="str">
        <f t="shared" si="370"/>
        <v/>
      </c>
      <c r="DU709" s="276" t="str">
        <f t="shared" si="371"/>
        <v/>
      </c>
      <c r="DV709" s="276" t="str">
        <f t="shared" si="372"/>
        <v/>
      </c>
      <c r="DW709" s="277" t="str">
        <f t="shared" si="394"/>
        <v/>
      </c>
      <c r="DX709" s="278" t="str">
        <f t="shared" si="395"/>
        <v>0</v>
      </c>
      <c r="DY709" s="279" t="str">
        <f t="shared" si="396"/>
        <v>0</v>
      </c>
      <c r="DZ709" s="280" t="str">
        <f t="shared" si="397"/>
        <v/>
      </c>
      <c r="EA709" s="335">
        <f t="shared" si="382"/>
        <v>0</v>
      </c>
      <c r="EB709" s="335">
        <f t="shared" si="383"/>
        <v>0</v>
      </c>
      <c r="EC709" s="335">
        <f t="shared" si="384"/>
        <v>0</v>
      </c>
    </row>
    <row r="710" spans="2:133" ht="27.75" customHeight="1" thickBot="1">
      <c r="B710" s="39"/>
      <c r="C710" s="146"/>
      <c r="D710" s="57"/>
      <c r="E710" s="43"/>
      <c r="F710" s="76"/>
      <c r="G710" s="147"/>
      <c r="H710" s="39"/>
      <c r="I710" s="37"/>
      <c r="J710" s="37"/>
      <c r="K710" s="38"/>
      <c r="L710" s="38"/>
      <c r="M710" s="38"/>
      <c r="N710" s="38"/>
      <c r="O710" s="22"/>
      <c r="P710" s="22"/>
      <c r="Q710" s="39"/>
      <c r="R710" s="40"/>
      <c r="S710" s="40"/>
      <c r="T710" s="40"/>
      <c r="U710" s="318"/>
      <c r="V710" s="331"/>
      <c r="W710" s="317" t="str">
        <f t="shared" si="373"/>
        <v>0</v>
      </c>
      <c r="X710" s="101"/>
      <c r="Y710" s="40"/>
      <c r="Z710" s="41"/>
      <c r="AA710" s="40"/>
      <c r="AB710" s="40"/>
      <c r="AC710" s="40"/>
      <c r="AD710" s="40" t="str">
        <f t="shared" si="389"/>
        <v/>
      </c>
      <c r="AE710" s="186"/>
      <c r="AF710" s="106" t="str">
        <f t="shared" si="387"/>
        <v>0</v>
      </c>
      <c r="AG710" s="99">
        <f t="shared" si="385"/>
        <v>0</v>
      </c>
      <c r="AH710" s="105" t="str">
        <f t="shared" si="386"/>
        <v>0</v>
      </c>
      <c r="AI710" s="106" t="str">
        <f t="shared" si="374"/>
        <v>0</v>
      </c>
      <c r="AJ710" s="99" t="str">
        <f t="shared" si="375"/>
        <v/>
      </c>
      <c r="AK710" s="1" t="str">
        <f t="shared" si="376"/>
        <v/>
      </c>
      <c r="AL710" s="1" t="str">
        <f t="shared" si="377"/>
        <v/>
      </c>
      <c r="AM710" s="1" t="str">
        <f t="shared" si="378"/>
        <v/>
      </c>
      <c r="AN710" s="164" t="str">
        <f t="shared" si="379"/>
        <v/>
      </c>
      <c r="AO710" s="337">
        <f t="shared" si="380"/>
        <v>0</v>
      </c>
      <c r="AP710" s="266"/>
      <c r="AQ710" s="273">
        <f t="shared" si="388"/>
        <v>0</v>
      </c>
      <c r="DF710" s="104">
        <f t="shared" si="393"/>
        <v>0</v>
      </c>
      <c r="DG710" s="39" t="str">
        <f t="shared" si="390"/>
        <v/>
      </c>
      <c r="DH710" s="39" t="str">
        <f t="shared" si="391"/>
        <v/>
      </c>
      <c r="DJ710" s="98">
        <f t="shared" si="392"/>
        <v>0</v>
      </c>
      <c r="DK710" s="93" t="e">
        <f>VLOOKUP(H710,'PORT PRODUCTIVITY 1'!$A$25:$G$81,2,FALSE)</f>
        <v>#N/A</v>
      </c>
      <c r="DL710" s="97" t="str">
        <f t="shared" si="363"/>
        <v/>
      </c>
      <c r="DM710" s="97" t="str">
        <f t="shared" si="364"/>
        <v/>
      </c>
      <c r="DN710" s="97" t="str">
        <f t="shared" si="365"/>
        <v/>
      </c>
      <c r="DO710" s="97" t="str">
        <f t="shared" si="366"/>
        <v/>
      </c>
      <c r="DP710" s="94" t="e">
        <f>VLOOKUP(H710,'PORT PRODUCTIVITY 1'!$A$25:$G$83,3,FALSE)</f>
        <v>#N/A</v>
      </c>
      <c r="DQ710" s="276" t="str">
        <f t="shared" si="367"/>
        <v/>
      </c>
      <c r="DR710" s="276" t="str">
        <f t="shared" si="368"/>
        <v/>
      </c>
      <c r="DS710" s="276" t="str">
        <f t="shared" si="369"/>
        <v/>
      </c>
      <c r="DT710" s="276" t="str">
        <f t="shared" si="370"/>
        <v/>
      </c>
      <c r="DU710" s="276" t="str">
        <f t="shared" si="371"/>
        <v/>
      </c>
      <c r="DV710" s="276" t="str">
        <f t="shared" si="372"/>
        <v/>
      </c>
      <c r="DW710" s="277" t="str">
        <f t="shared" si="394"/>
        <v/>
      </c>
      <c r="DX710" s="278" t="str">
        <f t="shared" si="395"/>
        <v>0</v>
      </c>
      <c r="DY710" s="279" t="str">
        <f t="shared" si="396"/>
        <v>0</v>
      </c>
      <c r="DZ710" s="280" t="str">
        <f t="shared" si="397"/>
        <v/>
      </c>
      <c r="EA710" s="335">
        <f t="shared" si="382"/>
        <v>0</v>
      </c>
      <c r="EB710" s="335">
        <f t="shared" si="383"/>
        <v>0</v>
      </c>
      <c r="EC710" s="335">
        <f t="shared" si="384"/>
        <v>0</v>
      </c>
    </row>
    <row r="711" spans="2:133" ht="27.75" customHeight="1" thickBot="1">
      <c r="B711" s="39"/>
      <c r="C711" s="146"/>
      <c r="D711" s="57"/>
      <c r="E711" s="43"/>
      <c r="F711" s="59"/>
      <c r="G711" s="147"/>
      <c r="H711" s="39"/>
      <c r="I711" s="37"/>
      <c r="J711" s="37"/>
      <c r="K711" s="38"/>
      <c r="L711" s="38"/>
      <c r="M711" s="38"/>
      <c r="N711" s="38"/>
      <c r="O711" s="22"/>
      <c r="P711" s="22"/>
      <c r="Q711" s="39"/>
      <c r="R711" s="40"/>
      <c r="S711" s="40"/>
      <c r="T711" s="40"/>
      <c r="U711" s="318"/>
      <c r="V711" s="331"/>
      <c r="W711" s="317" t="str">
        <f t="shared" si="373"/>
        <v>0</v>
      </c>
      <c r="X711" s="101"/>
      <c r="Y711" s="40"/>
      <c r="Z711" s="41"/>
      <c r="AA711" s="40"/>
      <c r="AB711" s="40"/>
      <c r="AC711" s="40"/>
      <c r="AD711" s="40" t="str">
        <f t="shared" si="389"/>
        <v/>
      </c>
      <c r="AE711" s="186"/>
      <c r="AF711" s="106" t="str">
        <f t="shared" si="387"/>
        <v>0</v>
      </c>
      <c r="AG711" s="99">
        <f t="shared" si="385"/>
        <v>0</v>
      </c>
      <c r="AH711" s="105" t="str">
        <f t="shared" si="386"/>
        <v>0</v>
      </c>
      <c r="AI711" s="106" t="str">
        <f t="shared" si="374"/>
        <v>0</v>
      </c>
      <c r="AJ711" s="99" t="str">
        <f t="shared" si="375"/>
        <v/>
      </c>
      <c r="AK711" s="1" t="str">
        <f t="shared" si="376"/>
        <v/>
      </c>
      <c r="AL711" s="1" t="str">
        <f t="shared" si="377"/>
        <v/>
      </c>
      <c r="AM711" s="1" t="str">
        <f t="shared" si="378"/>
        <v/>
      </c>
      <c r="AN711" s="164" t="str">
        <f t="shared" si="379"/>
        <v/>
      </c>
      <c r="AO711" s="337">
        <f t="shared" si="380"/>
        <v>0</v>
      </c>
      <c r="AP711" s="266"/>
      <c r="AQ711" s="273">
        <f t="shared" si="388"/>
        <v>0</v>
      </c>
      <c r="DF711" s="104">
        <f t="shared" si="393"/>
        <v>0</v>
      </c>
      <c r="DG711" s="39" t="str">
        <f t="shared" si="390"/>
        <v/>
      </c>
      <c r="DH711" s="39" t="str">
        <f t="shared" si="391"/>
        <v/>
      </c>
      <c r="DJ711" s="98">
        <f t="shared" si="392"/>
        <v>0</v>
      </c>
      <c r="DK711" s="93" t="e">
        <f>VLOOKUP(H711,'PORT PRODUCTIVITY 1'!$A$25:$G$81,2,FALSE)</f>
        <v>#N/A</v>
      </c>
      <c r="DL711" s="97" t="str">
        <f t="shared" si="363"/>
        <v/>
      </c>
      <c r="DM711" s="97" t="str">
        <f t="shared" si="364"/>
        <v/>
      </c>
      <c r="DN711" s="97" t="str">
        <f t="shared" si="365"/>
        <v/>
      </c>
      <c r="DO711" s="97" t="str">
        <f t="shared" si="366"/>
        <v/>
      </c>
      <c r="DP711" s="94" t="e">
        <f>VLOOKUP(H711,'PORT PRODUCTIVITY 1'!$A$25:$G$83,3,FALSE)</f>
        <v>#N/A</v>
      </c>
      <c r="DQ711" s="276" t="str">
        <f t="shared" si="367"/>
        <v/>
      </c>
      <c r="DR711" s="276" t="str">
        <f t="shared" si="368"/>
        <v/>
      </c>
      <c r="DS711" s="276" t="str">
        <f t="shared" si="369"/>
        <v/>
      </c>
      <c r="DT711" s="276" t="str">
        <f t="shared" si="370"/>
        <v/>
      </c>
      <c r="DU711" s="276" t="str">
        <f t="shared" si="371"/>
        <v/>
      </c>
      <c r="DV711" s="276" t="str">
        <f t="shared" si="372"/>
        <v/>
      </c>
      <c r="DW711" s="277" t="str">
        <f t="shared" si="394"/>
        <v/>
      </c>
      <c r="DX711" s="278" t="str">
        <f t="shared" si="395"/>
        <v>0</v>
      </c>
      <c r="DY711" s="279" t="str">
        <f t="shared" si="396"/>
        <v>0</v>
      </c>
      <c r="DZ711" s="280" t="str">
        <f t="shared" si="397"/>
        <v/>
      </c>
      <c r="EA711" s="335">
        <f t="shared" si="382"/>
        <v>0</v>
      </c>
      <c r="EB711" s="335">
        <f t="shared" si="383"/>
        <v>0</v>
      </c>
      <c r="EC711" s="335">
        <f t="shared" si="384"/>
        <v>0</v>
      </c>
    </row>
    <row r="712" spans="2:133" ht="27.75" customHeight="1" thickBot="1">
      <c r="B712" s="39"/>
      <c r="C712" s="146"/>
      <c r="D712" s="57"/>
      <c r="E712" s="43"/>
      <c r="F712" s="74"/>
      <c r="G712" s="147"/>
      <c r="H712" s="39"/>
      <c r="I712" s="37"/>
      <c r="J712" s="37"/>
      <c r="K712" s="38"/>
      <c r="L712" s="38"/>
      <c r="M712" s="38"/>
      <c r="N712" s="38"/>
      <c r="O712" s="22"/>
      <c r="P712" s="22"/>
      <c r="Q712" s="39"/>
      <c r="R712" s="39"/>
      <c r="S712" s="39"/>
      <c r="T712" s="39"/>
      <c r="U712" s="318"/>
      <c r="V712" s="331"/>
      <c r="W712" s="317" t="str">
        <f t="shared" si="373"/>
        <v>0</v>
      </c>
      <c r="X712" s="101"/>
      <c r="Y712" s="40"/>
      <c r="Z712" s="41"/>
      <c r="AA712" s="40"/>
      <c r="AB712" s="40"/>
      <c r="AC712" s="40"/>
      <c r="AD712" s="40" t="str">
        <f t="shared" si="389"/>
        <v/>
      </c>
      <c r="AE712" s="186"/>
      <c r="AF712" s="106" t="str">
        <f t="shared" si="387"/>
        <v>0</v>
      </c>
      <c r="AG712" s="99">
        <f t="shared" si="385"/>
        <v>0</v>
      </c>
      <c r="AH712" s="105" t="str">
        <f t="shared" si="386"/>
        <v>0</v>
      </c>
      <c r="AI712" s="106" t="str">
        <f t="shared" si="374"/>
        <v>0</v>
      </c>
      <c r="AJ712" s="99" t="str">
        <f t="shared" si="375"/>
        <v/>
      </c>
      <c r="AK712" s="1" t="str">
        <f t="shared" si="376"/>
        <v/>
      </c>
      <c r="AL712" s="1" t="str">
        <f t="shared" si="377"/>
        <v/>
      </c>
      <c r="AM712" s="1" t="str">
        <f t="shared" si="378"/>
        <v/>
      </c>
      <c r="AN712" s="164" t="str">
        <f t="shared" si="379"/>
        <v/>
      </c>
      <c r="AO712" s="337">
        <f t="shared" si="380"/>
        <v>0</v>
      </c>
      <c r="AP712" s="266"/>
      <c r="AQ712" s="273">
        <f t="shared" si="388"/>
        <v>0</v>
      </c>
      <c r="DF712" s="104">
        <f t="shared" si="393"/>
        <v>0</v>
      </c>
      <c r="DG712" s="39" t="str">
        <f t="shared" si="390"/>
        <v/>
      </c>
      <c r="DH712" s="39" t="str">
        <f t="shared" si="391"/>
        <v/>
      </c>
      <c r="DJ712" s="98">
        <f t="shared" si="392"/>
        <v>0</v>
      </c>
      <c r="DK712" s="93" t="e">
        <f>VLOOKUP(H712,'PORT PRODUCTIVITY 1'!$A$25:$G$81,2,FALSE)</f>
        <v>#N/A</v>
      </c>
      <c r="DL712" s="97" t="str">
        <f t="shared" ref="DL712:DL775" si="398">IF(S712=0,"",(S712/$DK712))</f>
        <v/>
      </c>
      <c r="DM712" s="97" t="str">
        <f t="shared" ref="DM712:DM775" si="399">IF(T712=0,"",(T712/$DK712))</f>
        <v/>
      </c>
      <c r="DN712" s="97" t="str">
        <f t="shared" ref="DN712:DN775" si="400">IF(U712=0,"",(U712/$DK712))</f>
        <v/>
      </c>
      <c r="DO712" s="97" t="str">
        <f t="shared" ref="DO712:DO775" si="401">IF(V712=0,"",(V712/$DK712))</f>
        <v/>
      </c>
      <c r="DP712" s="94" t="e">
        <f>VLOOKUP(H712,'PORT PRODUCTIVITY 1'!$A$25:$G$83,3,FALSE)</f>
        <v>#N/A</v>
      </c>
      <c r="DQ712" s="276" t="str">
        <f t="shared" si="367"/>
        <v/>
      </c>
      <c r="DR712" s="276" t="str">
        <f t="shared" si="368"/>
        <v/>
      </c>
      <c r="DS712" s="276" t="str">
        <f t="shared" si="369"/>
        <v/>
      </c>
      <c r="DT712" s="276" t="str">
        <f t="shared" si="370"/>
        <v/>
      </c>
      <c r="DU712" s="276" t="str">
        <f t="shared" si="371"/>
        <v/>
      </c>
      <c r="DV712" s="276" t="str">
        <f t="shared" si="372"/>
        <v/>
      </c>
      <c r="DW712" s="277" t="str">
        <f t="shared" si="394"/>
        <v/>
      </c>
      <c r="DX712" s="278" t="str">
        <f t="shared" si="395"/>
        <v>0</v>
      </c>
      <c r="DY712" s="279" t="str">
        <f t="shared" si="396"/>
        <v>0</v>
      </c>
      <c r="DZ712" s="280" t="str">
        <f t="shared" si="397"/>
        <v/>
      </c>
      <c r="EA712" s="335">
        <f t="shared" si="382"/>
        <v>0</v>
      </c>
      <c r="EB712" s="335">
        <f t="shared" si="383"/>
        <v>0</v>
      </c>
      <c r="EC712" s="335">
        <f t="shared" si="384"/>
        <v>0</v>
      </c>
    </row>
    <row r="713" spans="2:133" ht="27.75" customHeight="1" thickBot="1">
      <c r="B713" s="39"/>
      <c r="C713" s="146"/>
      <c r="D713" s="57"/>
      <c r="E713" s="43"/>
      <c r="F713" s="74"/>
      <c r="G713" s="147"/>
      <c r="H713" s="39"/>
      <c r="I713" s="37"/>
      <c r="J713" s="37"/>
      <c r="K713" s="38"/>
      <c r="L713" s="38"/>
      <c r="M713" s="38"/>
      <c r="N713" s="38"/>
      <c r="O713" s="22"/>
      <c r="P713" s="22"/>
      <c r="Q713" s="39"/>
      <c r="R713" s="39"/>
      <c r="S713" s="39"/>
      <c r="T713" s="39"/>
      <c r="U713" s="318"/>
      <c r="V713" s="331"/>
      <c r="W713" s="317" t="str">
        <f t="shared" si="373"/>
        <v>0</v>
      </c>
      <c r="X713" s="101"/>
      <c r="Y713" s="40"/>
      <c r="Z713" s="41"/>
      <c r="AA713" s="40"/>
      <c r="AB713" s="40"/>
      <c r="AC713" s="40"/>
      <c r="AD713" s="40" t="str">
        <f t="shared" si="389"/>
        <v/>
      </c>
      <c r="AE713" s="186"/>
      <c r="AF713" s="106" t="str">
        <f t="shared" si="387"/>
        <v>0</v>
      </c>
      <c r="AG713" s="99">
        <f t="shared" si="385"/>
        <v>0</v>
      </c>
      <c r="AH713" s="105" t="str">
        <f t="shared" si="386"/>
        <v>0</v>
      </c>
      <c r="AI713" s="106" t="str">
        <f t="shared" si="374"/>
        <v>0</v>
      </c>
      <c r="AJ713" s="99" t="str">
        <f t="shared" si="375"/>
        <v/>
      </c>
      <c r="AK713" s="1" t="str">
        <f t="shared" si="376"/>
        <v/>
      </c>
      <c r="AL713" s="1" t="str">
        <f t="shared" si="377"/>
        <v/>
      </c>
      <c r="AM713" s="1" t="str">
        <f t="shared" si="378"/>
        <v/>
      </c>
      <c r="AN713" s="164" t="str">
        <f t="shared" si="379"/>
        <v/>
      </c>
      <c r="AO713" s="337">
        <f t="shared" si="380"/>
        <v>0</v>
      </c>
      <c r="AP713" s="266"/>
      <c r="AQ713" s="273">
        <f t="shared" si="388"/>
        <v>0</v>
      </c>
      <c r="DF713" s="104">
        <f t="shared" si="393"/>
        <v>0</v>
      </c>
      <c r="DG713" s="39" t="str">
        <f t="shared" si="390"/>
        <v/>
      </c>
      <c r="DH713" s="39" t="str">
        <f t="shared" si="391"/>
        <v/>
      </c>
      <c r="DJ713" s="98">
        <f t="shared" si="392"/>
        <v>0</v>
      </c>
      <c r="DK713" s="93" t="e">
        <f>VLOOKUP(H713,'PORT PRODUCTIVITY 1'!$A$25:$G$81,2,FALSE)</f>
        <v>#N/A</v>
      </c>
      <c r="DL713" s="97" t="str">
        <f t="shared" si="398"/>
        <v/>
      </c>
      <c r="DM713" s="97" t="str">
        <f t="shared" si="399"/>
        <v/>
      </c>
      <c r="DN713" s="97" t="str">
        <f t="shared" si="400"/>
        <v/>
      </c>
      <c r="DO713" s="97" t="str">
        <f t="shared" si="401"/>
        <v/>
      </c>
      <c r="DP713" s="94" t="e">
        <f>VLOOKUP(H713,'PORT PRODUCTIVITY 1'!$A$25:$G$83,3,FALSE)</f>
        <v>#N/A</v>
      </c>
      <c r="DQ713" s="276" t="str">
        <f t="shared" ref="DQ713:DQ776" si="402">IF(X713=0,"",(X713/$DP713))</f>
        <v/>
      </c>
      <c r="DR713" s="276" t="str">
        <f t="shared" ref="DR713:DR776" si="403">IF(Y713=0,"",(Y713/$DP713))</f>
        <v/>
      </c>
      <c r="DS713" s="276" t="str">
        <f t="shared" ref="DS713:DS776" si="404">IF(Z713=0,"",(Z713/$DP713))</f>
        <v/>
      </c>
      <c r="DT713" s="276" t="str">
        <f t="shared" ref="DT713:DT776" si="405">IF(AA713=0,"",(AA713/$DP713))</f>
        <v/>
      </c>
      <c r="DU713" s="276" t="str">
        <f t="shared" ref="DU713:DU776" si="406">IF(AB713=0,"",(AB713/$DP713))</f>
        <v/>
      </c>
      <c r="DV713" s="276" t="str">
        <f t="shared" ref="DV713:DV776" si="407">IF(AC713=0,"",(AC713/$DP713))</f>
        <v/>
      </c>
      <c r="DW713" s="277" t="str">
        <f t="shared" si="394"/>
        <v/>
      </c>
      <c r="DX713" s="278" t="str">
        <f t="shared" si="395"/>
        <v>0</v>
      </c>
      <c r="DY713" s="279" t="str">
        <f t="shared" si="396"/>
        <v>0</v>
      </c>
      <c r="DZ713" s="280" t="str">
        <f t="shared" si="397"/>
        <v/>
      </c>
      <c r="EA713" s="335">
        <f t="shared" si="382"/>
        <v>0</v>
      </c>
      <c r="EB713" s="335">
        <f t="shared" si="383"/>
        <v>0</v>
      </c>
      <c r="EC713" s="335">
        <f t="shared" si="384"/>
        <v>0</v>
      </c>
    </row>
    <row r="714" spans="2:133" ht="27.75" customHeight="1" thickBot="1">
      <c r="B714" s="39"/>
      <c r="C714" s="146"/>
      <c r="D714" s="57"/>
      <c r="E714" s="43"/>
      <c r="F714" s="74"/>
      <c r="G714" s="147"/>
      <c r="H714" s="39"/>
      <c r="I714" s="37"/>
      <c r="J714" s="37"/>
      <c r="K714" s="38"/>
      <c r="L714" s="38"/>
      <c r="M714" s="38"/>
      <c r="N714" s="38"/>
      <c r="O714" s="22"/>
      <c r="P714" s="22"/>
      <c r="Q714" s="39"/>
      <c r="R714" s="39"/>
      <c r="S714" s="39"/>
      <c r="T714" s="39"/>
      <c r="U714" s="318"/>
      <c r="V714" s="331"/>
      <c r="W714" s="317" t="str">
        <f t="shared" ref="W714:W777" si="408">IFERROR(IF(OR(G714="15A CRX",G714="84K ECUBEX"),(STDEV(S714:U714)/100), IF(G714="84A SPONDYLUS",(STDEV(S714:T714)/100),(STDEV(S714:V714)/100))),"0")</f>
        <v>0</v>
      </c>
      <c r="X714" s="101"/>
      <c r="Y714" s="40"/>
      <c r="Z714" s="41"/>
      <c r="AA714" s="40"/>
      <c r="AB714" s="40"/>
      <c r="AC714" s="40"/>
      <c r="AD714" s="40" t="str">
        <f t="shared" si="389"/>
        <v/>
      </c>
      <c r="AE714" s="186"/>
      <c r="AF714" s="106" t="str">
        <f t="shared" si="387"/>
        <v>0</v>
      </c>
      <c r="AG714" s="99">
        <f t="shared" si="385"/>
        <v>0</v>
      </c>
      <c r="AH714" s="105" t="str">
        <f t="shared" si="386"/>
        <v>0</v>
      </c>
      <c r="AI714" s="106" t="str">
        <f t="shared" ref="AI714:AI777" si="409">IF(DF714=2,"S&amp;S",IF(DG714=1,W714,IF(DH714=1,AF714,"0")))</f>
        <v>0</v>
      </c>
      <c r="AJ714" s="99" t="str">
        <f t="shared" ref="AJ714:AJ777" si="410">IF(AI714="0","",IF(AI714&gt;15%,1,0))</f>
        <v/>
      </c>
      <c r="AK714" s="1" t="str">
        <f t="shared" ref="AK714:AK777" si="411">IF(AI714="0","",IF(AJ714=1,0,IF(AI714&gt;10%,1,0)))</f>
        <v/>
      </c>
      <c r="AL714" s="1" t="str">
        <f t="shared" ref="AL714:AL777" si="412">IF(AI714="0","",IF(AJ714=1,0,IF(AK714=1,0,IF(AI714&gt;5%,1,0))))</f>
        <v/>
      </c>
      <c r="AM714" s="1" t="str">
        <f t="shared" ref="AM714:AM777" si="413">IF(AI714="0","",IF(AJ714=1,0,IF(AK714=1,0,IF(AL714=1,0,IF(AI714&gt;=0%,1,0)))))</f>
        <v/>
      </c>
      <c r="AN714" s="164" t="str">
        <f t="shared" ref="AN714:AN777" si="414">IF(AG714=0,"",IF(AQ714=2,"SHIP &amp; SHORE CRANE",IF(AJ714=1,"PLS INSERT COMMENT",IF(AK714=1,"CAN YOU IMPROVE IT?",IF(AL714=1,"GOOD JOB &amp; HOW GET BETTER?",IF(AM714=1,"EXCELENT-BE CONSISTENT AND SHARE BEST PRACTICES","SINGLE CRANE"))))))</f>
        <v/>
      </c>
      <c r="AO714" s="337">
        <f t="shared" ref="AO714:AO777" si="415">IFERROR(EC714,"")</f>
        <v>0</v>
      </c>
      <c r="AP714" s="266"/>
      <c r="AQ714" s="273">
        <f t="shared" si="388"/>
        <v>0</v>
      </c>
      <c r="DF714" s="104">
        <f t="shared" si="393"/>
        <v>0</v>
      </c>
      <c r="DG714" s="39" t="str">
        <f t="shared" si="390"/>
        <v/>
      </c>
      <c r="DH714" s="39" t="str">
        <f t="shared" si="391"/>
        <v/>
      </c>
      <c r="DJ714" s="98">
        <f t="shared" si="392"/>
        <v>0</v>
      </c>
      <c r="DK714" s="93" t="e">
        <f>VLOOKUP(H714,'PORT PRODUCTIVITY 1'!$A$25:$G$81,2,FALSE)</f>
        <v>#N/A</v>
      </c>
      <c r="DL714" s="97" t="str">
        <f t="shared" si="398"/>
        <v/>
      </c>
      <c r="DM714" s="97" t="str">
        <f t="shared" si="399"/>
        <v/>
      </c>
      <c r="DN714" s="97" t="str">
        <f t="shared" si="400"/>
        <v/>
      </c>
      <c r="DO714" s="97" t="str">
        <f t="shared" si="401"/>
        <v/>
      </c>
      <c r="DP714" s="94" t="e">
        <f>VLOOKUP(H714,'PORT PRODUCTIVITY 1'!$A$25:$G$83,3,FALSE)</f>
        <v>#N/A</v>
      </c>
      <c r="DQ714" s="276" t="str">
        <f t="shared" si="402"/>
        <v/>
      </c>
      <c r="DR714" s="276" t="str">
        <f t="shared" si="403"/>
        <v/>
      </c>
      <c r="DS714" s="276" t="str">
        <f t="shared" si="404"/>
        <v/>
      </c>
      <c r="DT714" s="276" t="str">
        <f t="shared" si="405"/>
        <v/>
      </c>
      <c r="DU714" s="276" t="str">
        <f t="shared" si="406"/>
        <v/>
      </c>
      <c r="DV714" s="276" t="str">
        <f t="shared" si="407"/>
        <v/>
      </c>
      <c r="DW714" s="277" t="str">
        <f t="shared" si="394"/>
        <v/>
      </c>
      <c r="DX714" s="278" t="str">
        <f t="shared" si="395"/>
        <v>0</v>
      </c>
      <c r="DY714" s="279" t="str">
        <f t="shared" si="396"/>
        <v>0</v>
      </c>
      <c r="DZ714" s="280" t="str">
        <f t="shared" si="397"/>
        <v/>
      </c>
      <c r="EA714" s="335">
        <f t="shared" ref="EA714:EA777" si="416">MAX(DL714:DO714,DQ714:DV714)</f>
        <v>0</v>
      </c>
      <c r="EB714" s="335">
        <f t="shared" ref="EB714:EB777" si="417">MIN(DL714:DO714,DQ714:DV714)</f>
        <v>0</v>
      </c>
      <c r="EC714" s="335">
        <f t="shared" ref="EC714:EC777" si="418">EA714-EB714</f>
        <v>0</v>
      </c>
    </row>
    <row r="715" spans="2:133" ht="27.75" customHeight="1" thickBot="1">
      <c r="B715" s="39"/>
      <c r="C715" s="146"/>
      <c r="D715" s="57"/>
      <c r="E715" s="43"/>
      <c r="F715" s="74"/>
      <c r="G715" s="147"/>
      <c r="H715" s="39"/>
      <c r="I715" s="37"/>
      <c r="J715" s="37"/>
      <c r="K715" s="38"/>
      <c r="L715" s="38"/>
      <c r="M715" s="38"/>
      <c r="N715" s="38"/>
      <c r="O715" s="22"/>
      <c r="P715" s="22"/>
      <c r="Q715" s="39"/>
      <c r="R715" s="39"/>
      <c r="S715" s="39"/>
      <c r="T715" s="39"/>
      <c r="U715" s="318"/>
      <c r="V715" s="331"/>
      <c r="W715" s="317" t="str">
        <f t="shared" si="408"/>
        <v>0</v>
      </c>
      <c r="X715" s="101"/>
      <c r="Y715" s="40"/>
      <c r="Z715" s="41"/>
      <c r="AA715" s="40"/>
      <c r="AB715" s="40"/>
      <c r="AC715" s="40"/>
      <c r="AD715" s="40" t="str">
        <f t="shared" si="389"/>
        <v/>
      </c>
      <c r="AE715" s="186"/>
      <c r="AF715" s="106" t="str">
        <f t="shared" si="387"/>
        <v>0</v>
      </c>
      <c r="AG715" s="99">
        <f t="shared" si="385"/>
        <v>0</v>
      </c>
      <c r="AH715" s="105" t="str">
        <f t="shared" si="386"/>
        <v>0</v>
      </c>
      <c r="AI715" s="106" t="str">
        <f t="shared" si="409"/>
        <v>0</v>
      </c>
      <c r="AJ715" s="99" t="str">
        <f t="shared" si="410"/>
        <v/>
      </c>
      <c r="AK715" s="1" t="str">
        <f t="shared" si="411"/>
        <v/>
      </c>
      <c r="AL715" s="1" t="str">
        <f t="shared" si="412"/>
        <v/>
      </c>
      <c r="AM715" s="1" t="str">
        <f t="shared" si="413"/>
        <v/>
      </c>
      <c r="AN715" s="164" t="str">
        <f t="shared" si="414"/>
        <v/>
      </c>
      <c r="AO715" s="337">
        <f t="shared" si="415"/>
        <v>0</v>
      </c>
      <c r="AP715" s="266"/>
      <c r="AQ715" s="273">
        <f t="shared" si="388"/>
        <v>0</v>
      </c>
      <c r="DF715" s="104">
        <f t="shared" si="393"/>
        <v>0</v>
      </c>
      <c r="DG715" s="39" t="str">
        <f t="shared" si="390"/>
        <v/>
      </c>
      <c r="DH715" s="39" t="str">
        <f t="shared" si="391"/>
        <v/>
      </c>
      <c r="DJ715" s="98">
        <f t="shared" si="392"/>
        <v>0</v>
      </c>
      <c r="DK715" s="93" t="e">
        <f>VLOOKUP(H715,'PORT PRODUCTIVITY 1'!$A$25:$G$81,2,FALSE)</f>
        <v>#N/A</v>
      </c>
      <c r="DL715" s="97" t="str">
        <f t="shared" si="398"/>
        <v/>
      </c>
      <c r="DM715" s="97" t="str">
        <f t="shared" si="399"/>
        <v/>
      </c>
      <c r="DN715" s="97" t="str">
        <f t="shared" si="400"/>
        <v/>
      </c>
      <c r="DO715" s="97" t="str">
        <f t="shared" si="401"/>
        <v/>
      </c>
      <c r="DP715" s="94" t="e">
        <f>VLOOKUP(H715,'PORT PRODUCTIVITY 1'!$A$25:$G$83,3,FALSE)</f>
        <v>#N/A</v>
      </c>
      <c r="DQ715" s="276" t="str">
        <f t="shared" si="402"/>
        <v/>
      </c>
      <c r="DR715" s="276" t="str">
        <f t="shared" si="403"/>
        <v/>
      </c>
      <c r="DS715" s="276" t="str">
        <f t="shared" si="404"/>
        <v/>
      </c>
      <c r="DT715" s="276" t="str">
        <f t="shared" si="405"/>
        <v/>
      </c>
      <c r="DU715" s="276" t="str">
        <f t="shared" si="406"/>
        <v/>
      </c>
      <c r="DV715" s="276" t="str">
        <f t="shared" si="407"/>
        <v/>
      </c>
      <c r="DW715" s="277" t="str">
        <f t="shared" si="394"/>
        <v/>
      </c>
      <c r="DX715" s="278" t="str">
        <f t="shared" si="395"/>
        <v>0</v>
      </c>
      <c r="DY715" s="279" t="str">
        <f t="shared" si="396"/>
        <v>0</v>
      </c>
      <c r="DZ715" s="280" t="str">
        <f t="shared" si="397"/>
        <v/>
      </c>
      <c r="EA715" s="335">
        <f t="shared" si="416"/>
        <v>0</v>
      </c>
      <c r="EB715" s="335">
        <f t="shared" si="417"/>
        <v>0</v>
      </c>
      <c r="EC715" s="335">
        <f t="shared" si="418"/>
        <v>0</v>
      </c>
    </row>
    <row r="716" spans="2:133" ht="27.75" customHeight="1" thickBot="1">
      <c r="B716" s="39"/>
      <c r="C716" s="146"/>
      <c r="D716" s="57"/>
      <c r="E716" s="43"/>
      <c r="F716" s="74"/>
      <c r="G716" s="147"/>
      <c r="H716" s="39"/>
      <c r="I716" s="37"/>
      <c r="J716" s="37"/>
      <c r="K716" s="38"/>
      <c r="L716" s="38"/>
      <c r="M716" s="38"/>
      <c r="N716" s="38"/>
      <c r="O716" s="22"/>
      <c r="P716" s="22"/>
      <c r="Q716" s="39"/>
      <c r="R716" s="39"/>
      <c r="S716" s="39"/>
      <c r="T716" s="39"/>
      <c r="U716" s="318"/>
      <c r="V716" s="331"/>
      <c r="W716" s="317" t="str">
        <f t="shared" si="408"/>
        <v>0</v>
      </c>
      <c r="X716" s="101"/>
      <c r="Y716" s="40"/>
      <c r="Z716" s="41"/>
      <c r="AA716" s="40"/>
      <c r="AB716" s="40"/>
      <c r="AC716" s="40"/>
      <c r="AD716" s="40" t="str">
        <f t="shared" si="389"/>
        <v/>
      </c>
      <c r="AE716" s="186"/>
      <c r="AF716" s="106" t="str">
        <f t="shared" si="387"/>
        <v>0</v>
      </c>
      <c r="AG716" s="99">
        <f t="shared" si="385"/>
        <v>0</v>
      </c>
      <c r="AH716" s="105" t="str">
        <f t="shared" si="386"/>
        <v>0</v>
      </c>
      <c r="AI716" s="106" t="str">
        <f t="shared" si="409"/>
        <v>0</v>
      </c>
      <c r="AJ716" s="99" t="str">
        <f t="shared" si="410"/>
        <v/>
      </c>
      <c r="AK716" s="1" t="str">
        <f t="shared" si="411"/>
        <v/>
      </c>
      <c r="AL716" s="1" t="str">
        <f t="shared" si="412"/>
        <v/>
      </c>
      <c r="AM716" s="1" t="str">
        <f t="shared" si="413"/>
        <v/>
      </c>
      <c r="AN716" s="164" t="str">
        <f t="shared" si="414"/>
        <v/>
      </c>
      <c r="AO716" s="337">
        <f t="shared" si="415"/>
        <v>0</v>
      </c>
      <c r="AP716" s="266"/>
      <c r="AQ716" s="273">
        <f t="shared" si="388"/>
        <v>0</v>
      </c>
      <c r="DF716" s="104">
        <f t="shared" si="393"/>
        <v>0</v>
      </c>
      <c r="DG716" s="39" t="str">
        <f t="shared" si="390"/>
        <v/>
      </c>
      <c r="DH716" s="39" t="str">
        <f t="shared" si="391"/>
        <v/>
      </c>
      <c r="DJ716" s="98">
        <f t="shared" si="392"/>
        <v>0</v>
      </c>
      <c r="DK716" s="93" t="e">
        <f>VLOOKUP(H716,'PORT PRODUCTIVITY 1'!$A$25:$G$81,2,FALSE)</f>
        <v>#N/A</v>
      </c>
      <c r="DL716" s="97" t="str">
        <f t="shared" si="398"/>
        <v/>
      </c>
      <c r="DM716" s="97" t="str">
        <f t="shared" si="399"/>
        <v/>
      </c>
      <c r="DN716" s="97" t="str">
        <f t="shared" si="400"/>
        <v/>
      </c>
      <c r="DO716" s="97" t="str">
        <f t="shared" si="401"/>
        <v/>
      </c>
      <c r="DP716" s="94" t="e">
        <f>VLOOKUP(H716,'PORT PRODUCTIVITY 1'!$A$25:$G$83,3,FALSE)</f>
        <v>#N/A</v>
      </c>
      <c r="DQ716" s="276" t="str">
        <f t="shared" si="402"/>
        <v/>
      </c>
      <c r="DR716" s="276" t="str">
        <f t="shared" si="403"/>
        <v/>
      </c>
      <c r="DS716" s="276" t="str">
        <f t="shared" si="404"/>
        <v/>
      </c>
      <c r="DT716" s="276" t="str">
        <f t="shared" si="405"/>
        <v/>
      </c>
      <c r="DU716" s="276" t="str">
        <f t="shared" si="406"/>
        <v/>
      </c>
      <c r="DV716" s="276" t="str">
        <f t="shared" si="407"/>
        <v/>
      </c>
      <c r="DW716" s="277" t="str">
        <f t="shared" si="394"/>
        <v/>
      </c>
      <c r="DX716" s="278" t="str">
        <f t="shared" si="395"/>
        <v>0</v>
      </c>
      <c r="DY716" s="279" t="str">
        <f t="shared" si="396"/>
        <v>0</v>
      </c>
      <c r="DZ716" s="280" t="str">
        <f t="shared" si="397"/>
        <v/>
      </c>
      <c r="EA716" s="335">
        <f t="shared" si="416"/>
        <v>0</v>
      </c>
      <c r="EB716" s="335">
        <f t="shared" si="417"/>
        <v>0</v>
      </c>
      <c r="EC716" s="335">
        <f t="shared" si="418"/>
        <v>0</v>
      </c>
    </row>
    <row r="717" spans="2:133" ht="27.75" customHeight="1" thickBot="1">
      <c r="B717" s="39"/>
      <c r="C717" s="146"/>
      <c r="D717" s="57"/>
      <c r="E717" s="43"/>
      <c r="F717" s="74"/>
      <c r="G717" s="147"/>
      <c r="H717" s="39"/>
      <c r="I717" s="37"/>
      <c r="J717" s="37"/>
      <c r="K717" s="38"/>
      <c r="L717" s="38"/>
      <c r="M717" s="38"/>
      <c r="N717" s="38"/>
      <c r="O717" s="22"/>
      <c r="P717" s="22"/>
      <c r="Q717" s="39"/>
      <c r="R717" s="39"/>
      <c r="S717" s="39"/>
      <c r="T717" s="39"/>
      <c r="U717" s="321"/>
      <c r="V717" s="332"/>
      <c r="W717" s="317" t="str">
        <f t="shared" si="408"/>
        <v>0</v>
      </c>
      <c r="X717" s="101"/>
      <c r="Y717" s="40"/>
      <c r="Z717" s="41"/>
      <c r="AA717" s="40"/>
      <c r="AB717" s="40"/>
      <c r="AC717" s="40"/>
      <c r="AD717" s="40" t="str">
        <f t="shared" si="389"/>
        <v/>
      </c>
      <c r="AE717" s="186"/>
      <c r="AF717" s="106" t="str">
        <f t="shared" si="387"/>
        <v>0</v>
      </c>
      <c r="AG717" s="99">
        <f t="shared" si="385"/>
        <v>0</v>
      </c>
      <c r="AH717" s="105" t="str">
        <f t="shared" si="386"/>
        <v>0</v>
      </c>
      <c r="AI717" s="106" t="str">
        <f t="shared" si="409"/>
        <v>0</v>
      </c>
      <c r="AJ717" s="99" t="str">
        <f t="shared" si="410"/>
        <v/>
      </c>
      <c r="AK717" s="1" t="str">
        <f t="shared" si="411"/>
        <v/>
      </c>
      <c r="AL717" s="1" t="str">
        <f t="shared" si="412"/>
        <v/>
      </c>
      <c r="AM717" s="1" t="str">
        <f t="shared" si="413"/>
        <v/>
      </c>
      <c r="AN717" s="164" t="str">
        <f t="shared" si="414"/>
        <v/>
      </c>
      <c r="AO717" s="337">
        <f t="shared" si="415"/>
        <v>0</v>
      </c>
      <c r="AP717" s="263"/>
      <c r="AQ717" s="273">
        <f t="shared" si="388"/>
        <v>0</v>
      </c>
      <c r="DF717" s="104">
        <f t="shared" si="393"/>
        <v>0</v>
      </c>
      <c r="DG717" s="39" t="str">
        <f t="shared" si="390"/>
        <v/>
      </c>
      <c r="DH717" s="39" t="str">
        <f t="shared" si="391"/>
        <v/>
      </c>
      <c r="DJ717" s="98">
        <f t="shared" si="392"/>
        <v>0</v>
      </c>
      <c r="DK717" s="93" t="e">
        <f>VLOOKUP(H717,'PORT PRODUCTIVITY 1'!$A$25:$G$81,2,FALSE)</f>
        <v>#N/A</v>
      </c>
      <c r="DL717" s="97" t="str">
        <f t="shared" si="398"/>
        <v/>
      </c>
      <c r="DM717" s="97" t="str">
        <f t="shared" si="399"/>
        <v/>
      </c>
      <c r="DN717" s="97" t="str">
        <f t="shared" si="400"/>
        <v/>
      </c>
      <c r="DO717" s="97" t="str">
        <f t="shared" si="401"/>
        <v/>
      </c>
      <c r="DP717" s="94" t="e">
        <f>VLOOKUP(H717,'PORT PRODUCTIVITY 1'!$A$25:$G$83,3,FALSE)</f>
        <v>#N/A</v>
      </c>
      <c r="DQ717" s="276" t="str">
        <f t="shared" si="402"/>
        <v/>
      </c>
      <c r="DR717" s="276" t="str">
        <f t="shared" si="403"/>
        <v/>
      </c>
      <c r="DS717" s="276" t="str">
        <f t="shared" si="404"/>
        <v/>
      </c>
      <c r="DT717" s="276" t="str">
        <f t="shared" si="405"/>
        <v/>
      </c>
      <c r="DU717" s="276" t="str">
        <f t="shared" si="406"/>
        <v/>
      </c>
      <c r="DV717" s="276" t="str">
        <f t="shared" si="407"/>
        <v/>
      </c>
      <c r="DW717" s="277" t="str">
        <f t="shared" si="394"/>
        <v/>
      </c>
      <c r="DX717" s="278" t="str">
        <f t="shared" si="395"/>
        <v>0</v>
      </c>
      <c r="DY717" s="279" t="str">
        <f t="shared" si="396"/>
        <v>0</v>
      </c>
      <c r="DZ717" s="280" t="str">
        <f t="shared" si="397"/>
        <v/>
      </c>
      <c r="EA717" s="335">
        <f t="shared" si="416"/>
        <v>0</v>
      </c>
      <c r="EB717" s="335">
        <f t="shared" si="417"/>
        <v>0</v>
      </c>
      <c r="EC717" s="335">
        <f t="shared" si="418"/>
        <v>0</v>
      </c>
    </row>
    <row r="718" spans="2:133" ht="27.75" customHeight="1" thickBot="1">
      <c r="B718" s="39"/>
      <c r="C718" s="146"/>
      <c r="D718" s="57"/>
      <c r="E718" s="43"/>
      <c r="F718" s="74"/>
      <c r="G718" s="147"/>
      <c r="H718" s="39"/>
      <c r="I718" s="37"/>
      <c r="J718" s="37"/>
      <c r="K718" s="38"/>
      <c r="L718" s="38"/>
      <c r="M718" s="38"/>
      <c r="N718" s="38"/>
      <c r="O718" s="22"/>
      <c r="P718" s="22"/>
      <c r="Q718" s="39"/>
      <c r="R718" s="39"/>
      <c r="S718" s="39"/>
      <c r="T718" s="39"/>
      <c r="U718" s="321"/>
      <c r="V718" s="332"/>
      <c r="W718" s="317" t="str">
        <f t="shared" si="408"/>
        <v>0</v>
      </c>
      <c r="X718" s="101"/>
      <c r="Y718" s="40"/>
      <c r="Z718" s="41"/>
      <c r="AA718" s="40"/>
      <c r="AB718" s="40"/>
      <c r="AC718" s="40"/>
      <c r="AD718" s="40" t="str">
        <f t="shared" si="389"/>
        <v/>
      </c>
      <c r="AE718" s="186"/>
      <c r="AF718" s="106" t="str">
        <f t="shared" si="387"/>
        <v>0</v>
      </c>
      <c r="AG718" s="99">
        <f t="shared" si="385"/>
        <v>0</v>
      </c>
      <c r="AH718" s="105" t="str">
        <f t="shared" si="386"/>
        <v>0</v>
      </c>
      <c r="AI718" s="106" t="str">
        <f t="shared" si="409"/>
        <v>0</v>
      </c>
      <c r="AJ718" s="99" t="str">
        <f t="shared" si="410"/>
        <v/>
      </c>
      <c r="AK718" s="1" t="str">
        <f t="shared" si="411"/>
        <v/>
      </c>
      <c r="AL718" s="1" t="str">
        <f t="shared" si="412"/>
        <v/>
      </c>
      <c r="AM718" s="1" t="str">
        <f t="shared" si="413"/>
        <v/>
      </c>
      <c r="AN718" s="164" t="str">
        <f t="shared" si="414"/>
        <v/>
      </c>
      <c r="AO718" s="337">
        <f t="shared" si="415"/>
        <v>0</v>
      </c>
      <c r="AP718" s="265"/>
      <c r="AQ718" s="273">
        <f t="shared" si="388"/>
        <v>0</v>
      </c>
      <c r="DF718" s="104">
        <f t="shared" si="393"/>
        <v>0</v>
      </c>
      <c r="DG718" s="39" t="str">
        <f t="shared" si="390"/>
        <v/>
      </c>
      <c r="DH718" s="39" t="str">
        <f t="shared" si="391"/>
        <v/>
      </c>
      <c r="DJ718" s="98">
        <f t="shared" si="392"/>
        <v>0</v>
      </c>
      <c r="DK718" s="93" t="e">
        <f>VLOOKUP(H718,'PORT PRODUCTIVITY 1'!$A$25:$G$81,2,FALSE)</f>
        <v>#N/A</v>
      </c>
      <c r="DL718" s="97" t="str">
        <f t="shared" si="398"/>
        <v/>
      </c>
      <c r="DM718" s="97" t="str">
        <f t="shared" si="399"/>
        <v/>
      </c>
      <c r="DN718" s="97" t="str">
        <f t="shared" si="400"/>
        <v/>
      </c>
      <c r="DO718" s="97" t="str">
        <f t="shared" si="401"/>
        <v/>
      </c>
      <c r="DP718" s="94" t="e">
        <f>VLOOKUP(H718,'PORT PRODUCTIVITY 1'!$A$25:$G$83,3,FALSE)</f>
        <v>#N/A</v>
      </c>
      <c r="DQ718" s="276" t="str">
        <f t="shared" si="402"/>
        <v/>
      </c>
      <c r="DR718" s="276" t="str">
        <f t="shared" si="403"/>
        <v/>
      </c>
      <c r="DS718" s="276" t="str">
        <f t="shared" si="404"/>
        <v/>
      </c>
      <c r="DT718" s="276" t="str">
        <f t="shared" si="405"/>
        <v/>
      </c>
      <c r="DU718" s="276" t="str">
        <f t="shared" si="406"/>
        <v/>
      </c>
      <c r="DV718" s="276" t="str">
        <f t="shared" si="407"/>
        <v/>
      </c>
      <c r="DW718" s="277" t="str">
        <f t="shared" si="394"/>
        <v/>
      </c>
      <c r="DX718" s="278" t="str">
        <f t="shared" si="395"/>
        <v>0</v>
      </c>
      <c r="DY718" s="279" t="str">
        <f t="shared" si="396"/>
        <v>0</v>
      </c>
      <c r="DZ718" s="280" t="str">
        <f t="shared" si="397"/>
        <v/>
      </c>
      <c r="EA718" s="335">
        <f t="shared" si="416"/>
        <v>0</v>
      </c>
      <c r="EB718" s="335">
        <f t="shared" si="417"/>
        <v>0</v>
      </c>
      <c r="EC718" s="335">
        <f t="shared" si="418"/>
        <v>0</v>
      </c>
    </row>
    <row r="719" spans="2:133" ht="27.75" customHeight="1" thickBot="1">
      <c r="B719" s="39"/>
      <c r="C719" s="146"/>
      <c r="D719" s="57"/>
      <c r="E719" s="43"/>
      <c r="F719" s="74"/>
      <c r="G719" s="147"/>
      <c r="H719" s="39"/>
      <c r="I719" s="37"/>
      <c r="J719" s="37"/>
      <c r="K719" s="38"/>
      <c r="L719" s="38"/>
      <c r="M719" s="38"/>
      <c r="N719" s="38"/>
      <c r="O719" s="22"/>
      <c r="P719" s="22"/>
      <c r="Q719" s="39"/>
      <c r="R719" s="39"/>
      <c r="S719" s="39"/>
      <c r="T719" s="39"/>
      <c r="U719" s="321"/>
      <c r="V719" s="332"/>
      <c r="W719" s="317" t="str">
        <f t="shared" si="408"/>
        <v>0</v>
      </c>
      <c r="X719" s="101"/>
      <c r="Y719" s="40"/>
      <c r="Z719" s="41"/>
      <c r="AA719" s="40"/>
      <c r="AB719" s="40"/>
      <c r="AC719" s="40"/>
      <c r="AD719" s="40" t="str">
        <f t="shared" si="389"/>
        <v/>
      </c>
      <c r="AE719" s="186"/>
      <c r="AF719" s="106" t="str">
        <f t="shared" si="387"/>
        <v>0</v>
      </c>
      <c r="AG719" s="99">
        <f t="shared" si="385"/>
        <v>0</v>
      </c>
      <c r="AH719" s="105" t="str">
        <f t="shared" si="386"/>
        <v>0</v>
      </c>
      <c r="AI719" s="106" t="str">
        <f t="shared" si="409"/>
        <v>0</v>
      </c>
      <c r="AJ719" s="99" t="str">
        <f t="shared" si="410"/>
        <v/>
      </c>
      <c r="AK719" s="1" t="str">
        <f t="shared" si="411"/>
        <v/>
      </c>
      <c r="AL719" s="1" t="str">
        <f t="shared" si="412"/>
        <v/>
      </c>
      <c r="AM719" s="1" t="str">
        <f t="shared" si="413"/>
        <v/>
      </c>
      <c r="AN719" s="164" t="str">
        <f t="shared" si="414"/>
        <v/>
      </c>
      <c r="AO719" s="337">
        <f t="shared" si="415"/>
        <v>0</v>
      </c>
      <c r="AP719" s="265"/>
      <c r="AQ719" s="273">
        <f t="shared" si="388"/>
        <v>0</v>
      </c>
      <c r="DF719" s="104">
        <f t="shared" si="393"/>
        <v>0</v>
      </c>
      <c r="DG719" s="39" t="str">
        <f t="shared" si="390"/>
        <v/>
      </c>
      <c r="DH719" s="39" t="str">
        <f t="shared" si="391"/>
        <v/>
      </c>
      <c r="DJ719" s="98">
        <f t="shared" si="392"/>
        <v>0</v>
      </c>
      <c r="DK719" s="93" t="e">
        <f>VLOOKUP(H719,'PORT PRODUCTIVITY 1'!$A$25:$G$81,2,FALSE)</f>
        <v>#N/A</v>
      </c>
      <c r="DL719" s="97" t="str">
        <f t="shared" si="398"/>
        <v/>
      </c>
      <c r="DM719" s="97" t="str">
        <f t="shared" si="399"/>
        <v/>
      </c>
      <c r="DN719" s="97" t="str">
        <f t="shared" si="400"/>
        <v/>
      </c>
      <c r="DO719" s="97" t="str">
        <f t="shared" si="401"/>
        <v/>
      </c>
      <c r="DP719" s="94" t="e">
        <f>VLOOKUP(H719,'PORT PRODUCTIVITY 1'!$A$25:$G$83,3,FALSE)</f>
        <v>#N/A</v>
      </c>
      <c r="DQ719" s="276" t="str">
        <f t="shared" si="402"/>
        <v/>
      </c>
      <c r="DR719" s="276" t="str">
        <f t="shared" si="403"/>
        <v/>
      </c>
      <c r="DS719" s="276" t="str">
        <f t="shared" si="404"/>
        <v/>
      </c>
      <c r="DT719" s="276" t="str">
        <f t="shared" si="405"/>
        <v/>
      </c>
      <c r="DU719" s="276" t="str">
        <f t="shared" si="406"/>
        <v/>
      </c>
      <c r="DV719" s="276" t="str">
        <f t="shared" si="407"/>
        <v/>
      </c>
      <c r="DW719" s="277" t="str">
        <f t="shared" si="394"/>
        <v/>
      </c>
      <c r="DX719" s="278" t="str">
        <f t="shared" si="395"/>
        <v>0</v>
      </c>
      <c r="DY719" s="279" t="str">
        <f t="shared" si="396"/>
        <v>0</v>
      </c>
      <c r="DZ719" s="280" t="str">
        <f t="shared" si="397"/>
        <v/>
      </c>
      <c r="EA719" s="335">
        <f t="shared" si="416"/>
        <v>0</v>
      </c>
      <c r="EB719" s="335">
        <f t="shared" si="417"/>
        <v>0</v>
      </c>
      <c r="EC719" s="335">
        <f t="shared" si="418"/>
        <v>0</v>
      </c>
    </row>
    <row r="720" spans="2:133" ht="27.75" customHeight="1" thickBot="1">
      <c r="B720" s="39"/>
      <c r="C720" s="146"/>
      <c r="D720" s="57"/>
      <c r="E720" s="43"/>
      <c r="F720" s="75"/>
      <c r="G720" s="147"/>
      <c r="H720" s="39"/>
      <c r="I720" s="37"/>
      <c r="J720" s="37"/>
      <c r="K720" s="38"/>
      <c r="L720" s="38"/>
      <c r="M720" s="38"/>
      <c r="N720" s="38"/>
      <c r="O720" s="22"/>
      <c r="P720" s="22"/>
      <c r="Q720" s="39"/>
      <c r="R720" s="39"/>
      <c r="S720" s="39"/>
      <c r="T720" s="39"/>
      <c r="U720" s="321"/>
      <c r="V720" s="332"/>
      <c r="W720" s="317" t="str">
        <f t="shared" si="408"/>
        <v>0</v>
      </c>
      <c r="X720" s="101"/>
      <c r="Y720" s="40"/>
      <c r="Z720" s="41"/>
      <c r="AA720" s="40"/>
      <c r="AB720" s="40"/>
      <c r="AC720" s="40"/>
      <c r="AD720" s="40" t="str">
        <f t="shared" si="389"/>
        <v/>
      </c>
      <c r="AE720" s="186"/>
      <c r="AF720" s="106" t="str">
        <f t="shared" si="387"/>
        <v>0</v>
      </c>
      <c r="AG720" s="99">
        <f t="shared" si="385"/>
        <v>0</v>
      </c>
      <c r="AH720" s="105" t="str">
        <f t="shared" si="386"/>
        <v>0</v>
      </c>
      <c r="AI720" s="106" t="str">
        <f t="shared" si="409"/>
        <v>0</v>
      </c>
      <c r="AJ720" s="99" t="str">
        <f t="shared" si="410"/>
        <v/>
      </c>
      <c r="AK720" s="1" t="str">
        <f t="shared" si="411"/>
        <v/>
      </c>
      <c r="AL720" s="1" t="str">
        <f t="shared" si="412"/>
        <v/>
      </c>
      <c r="AM720" s="1" t="str">
        <f t="shared" si="413"/>
        <v/>
      </c>
      <c r="AN720" s="164" t="str">
        <f t="shared" si="414"/>
        <v/>
      </c>
      <c r="AO720" s="337">
        <f t="shared" si="415"/>
        <v>0</v>
      </c>
      <c r="AP720" s="261"/>
      <c r="AQ720" s="273">
        <f t="shared" si="388"/>
        <v>0</v>
      </c>
      <c r="DF720" s="104">
        <f t="shared" si="393"/>
        <v>0</v>
      </c>
      <c r="DG720" s="39" t="str">
        <f t="shared" si="390"/>
        <v/>
      </c>
      <c r="DH720" s="39" t="str">
        <f t="shared" si="391"/>
        <v/>
      </c>
      <c r="DJ720" s="98">
        <f t="shared" si="392"/>
        <v>0</v>
      </c>
      <c r="DK720" s="93" t="e">
        <f>VLOOKUP(H720,'PORT PRODUCTIVITY 1'!$A$25:$G$81,2,FALSE)</f>
        <v>#N/A</v>
      </c>
      <c r="DL720" s="97" t="str">
        <f t="shared" si="398"/>
        <v/>
      </c>
      <c r="DM720" s="97" t="str">
        <f t="shared" si="399"/>
        <v/>
      </c>
      <c r="DN720" s="97" t="str">
        <f t="shared" si="400"/>
        <v/>
      </c>
      <c r="DO720" s="97" t="str">
        <f t="shared" si="401"/>
        <v/>
      </c>
      <c r="DP720" s="94" t="e">
        <f>VLOOKUP(H720,'PORT PRODUCTIVITY 1'!$A$25:$G$83,3,FALSE)</f>
        <v>#N/A</v>
      </c>
      <c r="DQ720" s="276" t="str">
        <f t="shared" si="402"/>
        <v/>
      </c>
      <c r="DR720" s="276" t="str">
        <f t="shared" si="403"/>
        <v/>
      </c>
      <c r="DS720" s="276" t="str">
        <f t="shared" si="404"/>
        <v/>
      </c>
      <c r="DT720" s="276" t="str">
        <f t="shared" si="405"/>
        <v/>
      </c>
      <c r="DU720" s="276" t="str">
        <f t="shared" si="406"/>
        <v/>
      </c>
      <c r="DV720" s="276" t="str">
        <f t="shared" si="407"/>
        <v/>
      </c>
      <c r="DW720" s="277" t="str">
        <f t="shared" si="394"/>
        <v/>
      </c>
      <c r="DX720" s="278" t="str">
        <f t="shared" si="395"/>
        <v>0</v>
      </c>
      <c r="DY720" s="279" t="str">
        <f t="shared" si="396"/>
        <v>0</v>
      </c>
      <c r="DZ720" s="280" t="str">
        <f t="shared" si="397"/>
        <v/>
      </c>
      <c r="EA720" s="335">
        <f t="shared" si="416"/>
        <v>0</v>
      </c>
      <c r="EB720" s="335">
        <f t="shared" si="417"/>
        <v>0</v>
      </c>
      <c r="EC720" s="335">
        <f t="shared" si="418"/>
        <v>0</v>
      </c>
    </row>
    <row r="721" spans="2:133" ht="27.75" customHeight="1" thickBot="1">
      <c r="B721" s="39"/>
      <c r="C721" s="146"/>
      <c r="D721" s="57"/>
      <c r="E721" s="43"/>
      <c r="F721" s="74"/>
      <c r="G721" s="147"/>
      <c r="H721" s="39"/>
      <c r="I721" s="37"/>
      <c r="J721" s="37"/>
      <c r="K721" s="38"/>
      <c r="L721" s="38"/>
      <c r="M721" s="38"/>
      <c r="N721" s="38"/>
      <c r="O721" s="22"/>
      <c r="P721" s="22"/>
      <c r="Q721" s="39"/>
      <c r="R721" s="39"/>
      <c r="S721" s="39"/>
      <c r="T721" s="39"/>
      <c r="U721" s="321"/>
      <c r="V721" s="332"/>
      <c r="W721" s="317" t="str">
        <f t="shared" si="408"/>
        <v>0</v>
      </c>
      <c r="X721" s="101"/>
      <c r="Y721" s="40"/>
      <c r="Z721" s="41"/>
      <c r="AA721" s="40"/>
      <c r="AB721" s="40"/>
      <c r="AC721" s="40"/>
      <c r="AD721" s="40" t="str">
        <f t="shared" si="389"/>
        <v/>
      </c>
      <c r="AE721" s="186"/>
      <c r="AF721" s="106" t="str">
        <f t="shared" si="387"/>
        <v>0</v>
      </c>
      <c r="AG721" s="99">
        <f t="shared" si="385"/>
        <v>0</v>
      </c>
      <c r="AH721" s="105" t="str">
        <f t="shared" si="386"/>
        <v>0</v>
      </c>
      <c r="AI721" s="106" t="str">
        <f t="shared" si="409"/>
        <v>0</v>
      </c>
      <c r="AJ721" s="99" t="str">
        <f t="shared" si="410"/>
        <v/>
      </c>
      <c r="AK721" s="1" t="str">
        <f t="shared" si="411"/>
        <v/>
      </c>
      <c r="AL721" s="1" t="str">
        <f t="shared" si="412"/>
        <v/>
      </c>
      <c r="AM721" s="1" t="str">
        <f t="shared" si="413"/>
        <v/>
      </c>
      <c r="AN721" s="164" t="str">
        <f t="shared" si="414"/>
        <v/>
      </c>
      <c r="AO721" s="337">
        <f t="shared" si="415"/>
        <v>0</v>
      </c>
      <c r="AP721" s="261"/>
      <c r="AQ721" s="273">
        <f t="shared" si="388"/>
        <v>0</v>
      </c>
      <c r="DF721" s="104">
        <f t="shared" si="393"/>
        <v>0</v>
      </c>
      <c r="DG721" s="39" t="str">
        <f t="shared" si="390"/>
        <v/>
      </c>
      <c r="DH721" s="39" t="str">
        <f t="shared" si="391"/>
        <v/>
      </c>
      <c r="DJ721" s="98">
        <f t="shared" si="392"/>
        <v>0</v>
      </c>
      <c r="DK721" s="93" t="e">
        <f>VLOOKUP(H721,'PORT PRODUCTIVITY 1'!$A$25:$G$81,2,FALSE)</f>
        <v>#N/A</v>
      </c>
      <c r="DL721" s="97" t="str">
        <f t="shared" si="398"/>
        <v/>
      </c>
      <c r="DM721" s="97" t="str">
        <f t="shared" si="399"/>
        <v/>
      </c>
      <c r="DN721" s="97" t="str">
        <f t="shared" si="400"/>
        <v/>
      </c>
      <c r="DO721" s="97" t="str">
        <f t="shared" si="401"/>
        <v/>
      </c>
      <c r="DP721" s="94" t="e">
        <f>VLOOKUP(H721,'PORT PRODUCTIVITY 1'!$A$25:$G$83,3,FALSE)</f>
        <v>#N/A</v>
      </c>
      <c r="DQ721" s="276" t="str">
        <f t="shared" si="402"/>
        <v/>
      </c>
      <c r="DR721" s="276" t="str">
        <f t="shared" si="403"/>
        <v/>
      </c>
      <c r="DS721" s="276" t="str">
        <f t="shared" si="404"/>
        <v/>
      </c>
      <c r="DT721" s="276" t="str">
        <f t="shared" si="405"/>
        <v/>
      </c>
      <c r="DU721" s="276" t="str">
        <f t="shared" si="406"/>
        <v/>
      </c>
      <c r="DV721" s="276" t="str">
        <f t="shared" si="407"/>
        <v/>
      </c>
      <c r="DW721" s="277" t="str">
        <f t="shared" si="394"/>
        <v/>
      </c>
      <c r="DX721" s="278" t="str">
        <f t="shared" si="395"/>
        <v>0</v>
      </c>
      <c r="DY721" s="279" t="str">
        <f t="shared" si="396"/>
        <v>0</v>
      </c>
      <c r="DZ721" s="280" t="str">
        <f t="shared" si="397"/>
        <v/>
      </c>
      <c r="EA721" s="335">
        <f t="shared" si="416"/>
        <v>0</v>
      </c>
      <c r="EB721" s="335">
        <f t="shared" si="417"/>
        <v>0</v>
      </c>
      <c r="EC721" s="335">
        <f t="shared" si="418"/>
        <v>0</v>
      </c>
    </row>
    <row r="722" spans="2:133" ht="27.75" customHeight="1" thickBot="1">
      <c r="B722" s="39"/>
      <c r="C722" s="146"/>
      <c r="D722" s="57"/>
      <c r="E722" s="43"/>
      <c r="F722" s="74"/>
      <c r="G722" s="147"/>
      <c r="H722" s="39"/>
      <c r="I722" s="37"/>
      <c r="J722" s="37"/>
      <c r="K722" s="38"/>
      <c r="L722" s="38"/>
      <c r="M722" s="38"/>
      <c r="N722" s="38"/>
      <c r="O722" s="22"/>
      <c r="P722" s="22"/>
      <c r="Q722" s="39"/>
      <c r="R722" s="39"/>
      <c r="S722" s="39"/>
      <c r="T722" s="39"/>
      <c r="U722" s="321"/>
      <c r="V722" s="332"/>
      <c r="W722" s="317" t="str">
        <f t="shared" si="408"/>
        <v>0</v>
      </c>
      <c r="X722" s="101"/>
      <c r="Y722" s="40"/>
      <c r="Z722" s="41"/>
      <c r="AA722" s="40"/>
      <c r="AB722" s="40"/>
      <c r="AC722" s="40"/>
      <c r="AD722" s="40" t="str">
        <f t="shared" si="389"/>
        <v/>
      </c>
      <c r="AE722" s="186"/>
      <c r="AF722" s="106" t="str">
        <f t="shared" si="387"/>
        <v>0</v>
      </c>
      <c r="AG722" s="99">
        <f t="shared" si="385"/>
        <v>0</v>
      </c>
      <c r="AH722" s="105" t="str">
        <f t="shared" si="386"/>
        <v>0</v>
      </c>
      <c r="AI722" s="106" t="str">
        <f t="shared" si="409"/>
        <v>0</v>
      </c>
      <c r="AJ722" s="99" t="str">
        <f t="shared" si="410"/>
        <v/>
      </c>
      <c r="AK722" s="1" t="str">
        <f t="shared" si="411"/>
        <v/>
      </c>
      <c r="AL722" s="1" t="str">
        <f t="shared" si="412"/>
        <v/>
      </c>
      <c r="AM722" s="1" t="str">
        <f t="shared" si="413"/>
        <v/>
      </c>
      <c r="AN722" s="164" t="str">
        <f t="shared" si="414"/>
        <v/>
      </c>
      <c r="AO722" s="337">
        <f t="shared" si="415"/>
        <v>0</v>
      </c>
      <c r="AP722" s="260"/>
      <c r="AQ722" s="273">
        <f t="shared" si="388"/>
        <v>0</v>
      </c>
      <c r="DF722" s="104">
        <f t="shared" si="393"/>
        <v>0</v>
      </c>
      <c r="DG722" s="39" t="str">
        <f t="shared" si="390"/>
        <v/>
      </c>
      <c r="DH722" s="39" t="str">
        <f t="shared" si="391"/>
        <v/>
      </c>
      <c r="DJ722" s="98">
        <f t="shared" si="392"/>
        <v>0</v>
      </c>
      <c r="DK722" s="93" t="e">
        <f>VLOOKUP(H722,'PORT PRODUCTIVITY 1'!$A$25:$G$81,2,FALSE)</f>
        <v>#N/A</v>
      </c>
      <c r="DL722" s="97" t="str">
        <f t="shared" si="398"/>
        <v/>
      </c>
      <c r="DM722" s="97" t="str">
        <f t="shared" si="399"/>
        <v/>
      </c>
      <c r="DN722" s="97" t="str">
        <f t="shared" si="400"/>
        <v/>
      </c>
      <c r="DO722" s="97" t="str">
        <f t="shared" si="401"/>
        <v/>
      </c>
      <c r="DP722" s="94" t="e">
        <f>VLOOKUP(H722,'PORT PRODUCTIVITY 1'!$A$25:$G$83,3,FALSE)</f>
        <v>#N/A</v>
      </c>
      <c r="DQ722" s="276" t="str">
        <f t="shared" si="402"/>
        <v/>
      </c>
      <c r="DR722" s="276" t="str">
        <f t="shared" si="403"/>
        <v/>
      </c>
      <c r="DS722" s="276" t="str">
        <f t="shared" si="404"/>
        <v/>
      </c>
      <c r="DT722" s="276" t="str">
        <f t="shared" si="405"/>
        <v/>
      </c>
      <c r="DU722" s="276" t="str">
        <f t="shared" si="406"/>
        <v/>
      </c>
      <c r="DV722" s="276" t="str">
        <f t="shared" si="407"/>
        <v/>
      </c>
      <c r="DW722" s="277" t="str">
        <f t="shared" si="394"/>
        <v/>
      </c>
      <c r="DX722" s="278" t="str">
        <f t="shared" si="395"/>
        <v>0</v>
      </c>
      <c r="DY722" s="279" t="str">
        <f t="shared" si="396"/>
        <v>0</v>
      </c>
      <c r="DZ722" s="280" t="str">
        <f t="shared" si="397"/>
        <v/>
      </c>
      <c r="EA722" s="335">
        <f t="shared" si="416"/>
        <v>0</v>
      </c>
      <c r="EB722" s="335">
        <f t="shared" si="417"/>
        <v>0</v>
      </c>
      <c r="EC722" s="335">
        <f t="shared" si="418"/>
        <v>0</v>
      </c>
    </row>
    <row r="723" spans="2:133" ht="27.75" customHeight="1" thickBot="1">
      <c r="B723" s="39"/>
      <c r="C723" s="146"/>
      <c r="D723" s="57"/>
      <c r="E723" s="43"/>
      <c r="F723" s="59"/>
      <c r="G723" s="147"/>
      <c r="H723" s="39"/>
      <c r="I723" s="37"/>
      <c r="J723" s="37"/>
      <c r="K723" s="38"/>
      <c r="L723" s="38"/>
      <c r="M723" s="38"/>
      <c r="N723" s="38"/>
      <c r="O723" s="22"/>
      <c r="P723" s="22"/>
      <c r="Q723" s="39"/>
      <c r="R723" s="39"/>
      <c r="S723" s="39"/>
      <c r="T723" s="39"/>
      <c r="U723" s="321"/>
      <c r="V723" s="332"/>
      <c r="W723" s="317" t="str">
        <f t="shared" si="408"/>
        <v>0</v>
      </c>
      <c r="X723" s="101"/>
      <c r="Y723" s="40"/>
      <c r="Z723" s="41"/>
      <c r="AA723" s="40"/>
      <c r="AB723" s="40"/>
      <c r="AC723" s="40"/>
      <c r="AD723" s="40" t="str">
        <f t="shared" si="389"/>
        <v/>
      </c>
      <c r="AE723" s="186"/>
      <c r="AF723" s="106" t="str">
        <f t="shared" si="387"/>
        <v>0</v>
      </c>
      <c r="AG723" s="99">
        <f t="shared" si="385"/>
        <v>0</v>
      </c>
      <c r="AH723" s="105" t="str">
        <f t="shared" si="386"/>
        <v>0</v>
      </c>
      <c r="AI723" s="106" t="str">
        <f t="shared" si="409"/>
        <v>0</v>
      </c>
      <c r="AJ723" s="99" t="str">
        <f t="shared" si="410"/>
        <v/>
      </c>
      <c r="AK723" s="1" t="str">
        <f t="shared" si="411"/>
        <v/>
      </c>
      <c r="AL723" s="1" t="str">
        <f t="shared" si="412"/>
        <v/>
      </c>
      <c r="AM723" s="1" t="str">
        <f t="shared" si="413"/>
        <v/>
      </c>
      <c r="AN723" s="164" t="str">
        <f t="shared" si="414"/>
        <v/>
      </c>
      <c r="AO723" s="337">
        <f t="shared" si="415"/>
        <v>0</v>
      </c>
      <c r="AP723" s="260"/>
      <c r="AQ723" s="273">
        <f t="shared" si="388"/>
        <v>0</v>
      </c>
      <c r="DF723" s="104">
        <f t="shared" si="393"/>
        <v>0</v>
      </c>
      <c r="DG723" s="39" t="str">
        <f t="shared" si="390"/>
        <v/>
      </c>
      <c r="DH723" s="39" t="str">
        <f t="shared" si="391"/>
        <v/>
      </c>
      <c r="DJ723" s="98">
        <f t="shared" si="392"/>
        <v>0</v>
      </c>
      <c r="DK723" s="93" t="e">
        <f>VLOOKUP(H723,'PORT PRODUCTIVITY 1'!$A$25:$G$81,2,FALSE)</f>
        <v>#N/A</v>
      </c>
      <c r="DL723" s="97" t="str">
        <f t="shared" si="398"/>
        <v/>
      </c>
      <c r="DM723" s="97" t="str">
        <f t="shared" si="399"/>
        <v/>
      </c>
      <c r="DN723" s="97" t="str">
        <f t="shared" si="400"/>
        <v/>
      </c>
      <c r="DO723" s="97" t="str">
        <f t="shared" si="401"/>
        <v/>
      </c>
      <c r="DP723" s="94" t="e">
        <f>VLOOKUP(H723,'PORT PRODUCTIVITY 1'!$A$25:$G$83,3,FALSE)</f>
        <v>#N/A</v>
      </c>
      <c r="DQ723" s="276" t="str">
        <f t="shared" si="402"/>
        <v/>
      </c>
      <c r="DR723" s="276" t="str">
        <f t="shared" si="403"/>
        <v/>
      </c>
      <c r="DS723" s="276" t="str">
        <f t="shared" si="404"/>
        <v/>
      </c>
      <c r="DT723" s="276" t="str">
        <f t="shared" si="405"/>
        <v/>
      </c>
      <c r="DU723" s="276" t="str">
        <f t="shared" si="406"/>
        <v/>
      </c>
      <c r="DV723" s="276" t="str">
        <f t="shared" si="407"/>
        <v/>
      </c>
      <c r="DW723" s="277" t="str">
        <f t="shared" si="394"/>
        <v/>
      </c>
      <c r="DX723" s="278" t="str">
        <f t="shared" si="395"/>
        <v>0</v>
      </c>
      <c r="DY723" s="279" t="str">
        <f t="shared" si="396"/>
        <v>0</v>
      </c>
      <c r="DZ723" s="280" t="str">
        <f t="shared" si="397"/>
        <v/>
      </c>
      <c r="EA723" s="335">
        <f t="shared" si="416"/>
        <v>0</v>
      </c>
      <c r="EB723" s="335">
        <f t="shared" si="417"/>
        <v>0</v>
      </c>
      <c r="EC723" s="335">
        <f t="shared" si="418"/>
        <v>0</v>
      </c>
    </row>
    <row r="724" spans="2:133" ht="27.75" customHeight="1" thickBot="1">
      <c r="B724" s="39"/>
      <c r="C724" s="146"/>
      <c r="D724" s="57"/>
      <c r="E724" s="43"/>
      <c r="F724" s="75"/>
      <c r="G724" s="147"/>
      <c r="H724" s="39"/>
      <c r="I724" s="37"/>
      <c r="J724" s="37"/>
      <c r="K724" s="38"/>
      <c r="L724" s="38"/>
      <c r="M724" s="38"/>
      <c r="N724" s="38"/>
      <c r="O724" s="22"/>
      <c r="P724" s="22"/>
      <c r="Q724" s="39"/>
      <c r="R724" s="39"/>
      <c r="S724" s="39"/>
      <c r="T724" s="39"/>
      <c r="U724" s="321"/>
      <c r="V724" s="332"/>
      <c r="W724" s="317" t="str">
        <f t="shared" si="408"/>
        <v>0</v>
      </c>
      <c r="X724" s="101"/>
      <c r="Y724" s="40"/>
      <c r="Z724" s="41"/>
      <c r="AA724" s="40"/>
      <c r="AB724" s="40"/>
      <c r="AC724" s="40"/>
      <c r="AD724" s="40" t="str">
        <f t="shared" si="389"/>
        <v/>
      </c>
      <c r="AE724" s="186"/>
      <c r="AF724" s="106" t="str">
        <f t="shared" si="387"/>
        <v>0</v>
      </c>
      <c r="AG724" s="99">
        <f t="shared" ref="AG724:AG787" si="419">SUM(S724:V724)+SUM(X724:AC724)+AE724</f>
        <v>0</v>
      </c>
      <c r="AH724" s="105" t="str">
        <f t="shared" ref="AH724:AH787" si="420">IF(DF724=2,DZ724,"0")</f>
        <v>0</v>
      </c>
      <c r="AI724" s="106" t="str">
        <f t="shared" si="409"/>
        <v>0</v>
      </c>
      <c r="AJ724" s="99" t="str">
        <f t="shared" si="410"/>
        <v/>
      </c>
      <c r="AK724" s="1" t="str">
        <f t="shared" si="411"/>
        <v/>
      </c>
      <c r="AL724" s="1" t="str">
        <f t="shared" si="412"/>
        <v/>
      </c>
      <c r="AM724" s="1" t="str">
        <f t="shared" si="413"/>
        <v/>
      </c>
      <c r="AN724" s="164" t="str">
        <f t="shared" si="414"/>
        <v/>
      </c>
      <c r="AO724" s="337">
        <f t="shared" si="415"/>
        <v>0</v>
      </c>
      <c r="AP724" s="260"/>
      <c r="AQ724" s="273">
        <f t="shared" ref="AQ724:AQ787" si="421">DF693</f>
        <v>0</v>
      </c>
      <c r="DF724" s="104">
        <f t="shared" si="393"/>
        <v>0</v>
      </c>
      <c r="DG724" s="39" t="str">
        <f t="shared" si="390"/>
        <v/>
      </c>
      <c r="DH724" s="39" t="str">
        <f t="shared" si="391"/>
        <v/>
      </c>
      <c r="DJ724" s="98">
        <f t="shared" si="392"/>
        <v>0</v>
      </c>
      <c r="DK724" s="93" t="e">
        <f>VLOOKUP(H724,'PORT PRODUCTIVITY 1'!$A$25:$G$81,2,FALSE)</f>
        <v>#N/A</v>
      </c>
      <c r="DL724" s="97" t="str">
        <f t="shared" si="398"/>
        <v/>
      </c>
      <c r="DM724" s="97" t="str">
        <f t="shared" si="399"/>
        <v/>
      </c>
      <c r="DN724" s="97" t="str">
        <f t="shared" si="400"/>
        <v/>
      </c>
      <c r="DO724" s="97" t="str">
        <f t="shared" si="401"/>
        <v/>
      </c>
      <c r="DP724" s="94" t="e">
        <f>VLOOKUP(H724,'PORT PRODUCTIVITY 1'!$A$25:$G$83,3,FALSE)</f>
        <v>#N/A</v>
      </c>
      <c r="DQ724" s="276" t="str">
        <f t="shared" si="402"/>
        <v/>
      </c>
      <c r="DR724" s="276" t="str">
        <f t="shared" si="403"/>
        <v/>
      </c>
      <c r="DS724" s="276" t="str">
        <f t="shared" si="404"/>
        <v/>
      </c>
      <c r="DT724" s="276" t="str">
        <f t="shared" si="405"/>
        <v/>
      </c>
      <c r="DU724" s="276" t="str">
        <f t="shared" si="406"/>
        <v/>
      </c>
      <c r="DV724" s="276" t="str">
        <f t="shared" si="407"/>
        <v/>
      </c>
      <c r="DW724" s="277" t="str">
        <f t="shared" si="394"/>
        <v/>
      </c>
      <c r="DX724" s="278" t="str">
        <f t="shared" si="395"/>
        <v>0</v>
      </c>
      <c r="DY724" s="279" t="str">
        <f t="shared" si="396"/>
        <v>0</v>
      </c>
      <c r="DZ724" s="280" t="str">
        <f t="shared" si="397"/>
        <v/>
      </c>
      <c r="EA724" s="335">
        <f t="shared" si="416"/>
        <v>0</v>
      </c>
      <c r="EB724" s="335">
        <f t="shared" si="417"/>
        <v>0</v>
      </c>
      <c r="EC724" s="335">
        <f t="shared" si="418"/>
        <v>0</v>
      </c>
    </row>
    <row r="725" spans="2:133" ht="27.75" customHeight="1" thickBot="1">
      <c r="B725" s="39"/>
      <c r="C725" s="146"/>
      <c r="D725" s="57"/>
      <c r="E725" s="43"/>
      <c r="F725" s="75"/>
      <c r="G725" s="147"/>
      <c r="H725" s="39"/>
      <c r="I725" s="37"/>
      <c r="J725" s="37"/>
      <c r="K725" s="38"/>
      <c r="L725" s="38"/>
      <c r="M725" s="38"/>
      <c r="N725" s="38"/>
      <c r="O725" s="22"/>
      <c r="P725" s="22"/>
      <c r="Q725" s="39"/>
      <c r="R725" s="39"/>
      <c r="S725" s="39"/>
      <c r="T725" s="39"/>
      <c r="U725" s="321"/>
      <c r="V725" s="332"/>
      <c r="W725" s="317" t="str">
        <f t="shared" si="408"/>
        <v>0</v>
      </c>
      <c r="X725" s="101"/>
      <c r="Y725" s="40"/>
      <c r="Z725" s="41"/>
      <c r="AA725" s="40"/>
      <c r="AB725" s="40"/>
      <c r="AC725" s="40"/>
      <c r="AD725" s="40" t="str">
        <f t="shared" si="389"/>
        <v/>
      </c>
      <c r="AE725" s="186"/>
      <c r="AF725" s="106" t="str">
        <f t="shared" si="387"/>
        <v>0</v>
      </c>
      <c r="AG725" s="99">
        <f t="shared" si="419"/>
        <v>0</v>
      </c>
      <c r="AH725" s="105" t="str">
        <f t="shared" si="420"/>
        <v>0</v>
      </c>
      <c r="AI725" s="106" t="str">
        <f t="shared" si="409"/>
        <v>0</v>
      </c>
      <c r="AJ725" s="99" t="str">
        <f t="shared" si="410"/>
        <v/>
      </c>
      <c r="AK725" s="1" t="str">
        <f t="shared" si="411"/>
        <v/>
      </c>
      <c r="AL725" s="1" t="str">
        <f t="shared" si="412"/>
        <v/>
      </c>
      <c r="AM725" s="1" t="str">
        <f t="shared" si="413"/>
        <v/>
      </c>
      <c r="AN725" s="164" t="str">
        <f t="shared" si="414"/>
        <v/>
      </c>
      <c r="AO725" s="337">
        <f t="shared" si="415"/>
        <v>0</v>
      </c>
      <c r="AP725" s="260"/>
      <c r="AQ725" s="273">
        <f t="shared" si="421"/>
        <v>0</v>
      </c>
      <c r="DF725" s="104">
        <f t="shared" si="393"/>
        <v>0</v>
      </c>
      <c r="DG725" s="39" t="str">
        <f t="shared" si="390"/>
        <v/>
      </c>
      <c r="DH725" s="39" t="str">
        <f t="shared" si="391"/>
        <v/>
      </c>
      <c r="DJ725" s="98">
        <f t="shared" si="392"/>
        <v>0</v>
      </c>
      <c r="DK725" s="93" t="e">
        <f>VLOOKUP(H725,'PORT PRODUCTIVITY 1'!$A$25:$G$81,2,FALSE)</f>
        <v>#N/A</v>
      </c>
      <c r="DL725" s="97" t="str">
        <f t="shared" si="398"/>
        <v/>
      </c>
      <c r="DM725" s="97" t="str">
        <f t="shared" si="399"/>
        <v/>
      </c>
      <c r="DN725" s="97" t="str">
        <f t="shared" si="400"/>
        <v/>
      </c>
      <c r="DO725" s="97" t="str">
        <f t="shared" si="401"/>
        <v/>
      </c>
      <c r="DP725" s="94" t="e">
        <f>VLOOKUP(H725,'PORT PRODUCTIVITY 1'!$A$25:$G$83,3,FALSE)</f>
        <v>#N/A</v>
      </c>
      <c r="DQ725" s="276" t="str">
        <f t="shared" si="402"/>
        <v/>
      </c>
      <c r="DR725" s="276" t="str">
        <f t="shared" si="403"/>
        <v/>
      </c>
      <c r="DS725" s="276" t="str">
        <f t="shared" si="404"/>
        <v/>
      </c>
      <c r="DT725" s="276" t="str">
        <f t="shared" si="405"/>
        <v/>
      </c>
      <c r="DU725" s="276" t="str">
        <f t="shared" si="406"/>
        <v/>
      </c>
      <c r="DV725" s="276" t="str">
        <f t="shared" si="407"/>
        <v/>
      </c>
      <c r="DW725" s="277" t="str">
        <f t="shared" si="394"/>
        <v/>
      </c>
      <c r="DX725" s="278" t="str">
        <f t="shared" si="395"/>
        <v>0</v>
      </c>
      <c r="DY725" s="279" t="str">
        <f t="shared" si="396"/>
        <v>0</v>
      </c>
      <c r="DZ725" s="280" t="str">
        <f t="shared" si="397"/>
        <v/>
      </c>
      <c r="EA725" s="335">
        <f t="shared" si="416"/>
        <v>0</v>
      </c>
      <c r="EB725" s="335">
        <f t="shared" si="417"/>
        <v>0</v>
      </c>
      <c r="EC725" s="335">
        <f t="shared" si="418"/>
        <v>0</v>
      </c>
    </row>
    <row r="726" spans="2:133" ht="27.75" customHeight="1" thickBot="1">
      <c r="B726" s="39"/>
      <c r="C726" s="146"/>
      <c r="D726" s="57"/>
      <c r="E726" s="43"/>
      <c r="F726" s="75"/>
      <c r="G726" s="147"/>
      <c r="H726" s="39"/>
      <c r="I726" s="37"/>
      <c r="J726" s="37"/>
      <c r="K726" s="38"/>
      <c r="L726" s="38"/>
      <c r="M726" s="38"/>
      <c r="N726" s="38"/>
      <c r="O726" s="22"/>
      <c r="P726" s="22"/>
      <c r="Q726" s="39"/>
      <c r="R726" s="39"/>
      <c r="S726" s="39"/>
      <c r="T726" s="39"/>
      <c r="U726" s="321"/>
      <c r="V726" s="332"/>
      <c r="W726" s="317" t="str">
        <f t="shared" si="408"/>
        <v>0</v>
      </c>
      <c r="X726" s="101"/>
      <c r="Y726" s="40"/>
      <c r="Z726" s="41"/>
      <c r="AA726" s="40"/>
      <c r="AB726" s="40"/>
      <c r="AC726" s="40"/>
      <c r="AD726" s="40" t="str">
        <f t="shared" si="389"/>
        <v/>
      </c>
      <c r="AE726" s="186"/>
      <c r="AF726" s="106" t="str">
        <f t="shared" si="387"/>
        <v>0</v>
      </c>
      <c r="AG726" s="99">
        <f t="shared" si="419"/>
        <v>0</v>
      </c>
      <c r="AH726" s="105" t="str">
        <f t="shared" si="420"/>
        <v>0</v>
      </c>
      <c r="AI726" s="106" t="str">
        <f t="shared" si="409"/>
        <v>0</v>
      </c>
      <c r="AJ726" s="99" t="str">
        <f t="shared" si="410"/>
        <v/>
      </c>
      <c r="AK726" s="1" t="str">
        <f t="shared" si="411"/>
        <v/>
      </c>
      <c r="AL726" s="1" t="str">
        <f t="shared" si="412"/>
        <v/>
      </c>
      <c r="AM726" s="1" t="str">
        <f t="shared" si="413"/>
        <v/>
      </c>
      <c r="AN726" s="164" t="str">
        <f t="shared" si="414"/>
        <v/>
      </c>
      <c r="AO726" s="337">
        <f t="shared" si="415"/>
        <v>0</v>
      </c>
      <c r="AP726" s="266"/>
      <c r="AQ726" s="273">
        <f t="shared" si="421"/>
        <v>0</v>
      </c>
      <c r="DF726" s="104">
        <f t="shared" si="393"/>
        <v>0</v>
      </c>
      <c r="DG726" s="39" t="str">
        <f t="shared" si="390"/>
        <v/>
      </c>
      <c r="DH726" s="39" t="str">
        <f t="shared" si="391"/>
        <v/>
      </c>
      <c r="DJ726" s="98">
        <f t="shared" si="392"/>
        <v>0</v>
      </c>
      <c r="DK726" s="93" t="e">
        <f>VLOOKUP(H726,'PORT PRODUCTIVITY 1'!$A$25:$G$81,2,FALSE)</f>
        <v>#N/A</v>
      </c>
      <c r="DL726" s="97" t="str">
        <f t="shared" si="398"/>
        <v/>
      </c>
      <c r="DM726" s="97" t="str">
        <f t="shared" si="399"/>
        <v/>
      </c>
      <c r="DN726" s="97" t="str">
        <f t="shared" si="400"/>
        <v/>
      </c>
      <c r="DO726" s="97" t="str">
        <f t="shared" si="401"/>
        <v/>
      </c>
      <c r="DP726" s="94" t="e">
        <f>VLOOKUP(H726,'PORT PRODUCTIVITY 1'!$A$25:$G$83,3,FALSE)</f>
        <v>#N/A</v>
      </c>
      <c r="DQ726" s="276" t="str">
        <f t="shared" si="402"/>
        <v/>
      </c>
      <c r="DR726" s="276" t="str">
        <f t="shared" si="403"/>
        <v/>
      </c>
      <c r="DS726" s="276" t="str">
        <f t="shared" si="404"/>
        <v/>
      </c>
      <c r="DT726" s="276" t="str">
        <f t="shared" si="405"/>
        <v/>
      </c>
      <c r="DU726" s="276" t="str">
        <f t="shared" si="406"/>
        <v/>
      </c>
      <c r="DV726" s="276" t="str">
        <f t="shared" si="407"/>
        <v/>
      </c>
      <c r="DW726" s="277" t="str">
        <f t="shared" si="394"/>
        <v/>
      </c>
      <c r="DX726" s="278" t="str">
        <f t="shared" si="395"/>
        <v>0</v>
      </c>
      <c r="DY726" s="279" t="str">
        <f t="shared" si="396"/>
        <v>0</v>
      </c>
      <c r="DZ726" s="280" t="str">
        <f t="shared" si="397"/>
        <v/>
      </c>
      <c r="EA726" s="335">
        <f t="shared" si="416"/>
        <v>0</v>
      </c>
      <c r="EB726" s="335">
        <f t="shared" si="417"/>
        <v>0</v>
      </c>
      <c r="EC726" s="335">
        <f t="shared" si="418"/>
        <v>0</v>
      </c>
    </row>
    <row r="727" spans="2:133" ht="27.75" customHeight="1" thickBot="1">
      <c r="B727" s="39"/>
      <c r="C727" s="146"/>
      <c r="D727" s="57"/>
      <c r="E727" s="43"/>
      <c r="F727" s="75"/>
      <c r="G727" s="147"/>
      <c r="H727" s="39"/>
      <c r="I727" s="37"/>
      <c r="J727" s="37"/>
      <c r="K727" s="38"/>
      <c r="L727" s="38"/>
      <c r="M727" s="38"/>
      <c r="N727" s="38"/>
      <c r="O727" s="22"/>
      <c r="P727" s="22"/>
      <c r="Q727" s="39"/>
      <c r="R727" s="39"/>
      <c r="S727" s="39"/>
      <c r="T727" s="39"/>
      <c r="U727" s="321"/>
      <c r="V727" s="332"/>
      <c r="W727" s="317" t="str">
        <f t="shared" si="408"/>
        <v>0</v>
      </c>
      <c r="X727" s="101"/>
      <c r="Y727" s="40"/>
      <c r="Z727" s="41"/>
      <c r="AA727" s="40"/>
      <c r="AB727" s="40"/>
      <c r="AC727" s="40"/>
      <c r="AD727" s="40" t="str">
        <f t="shared" si="389"/>
        <v/>
      </c>
      <c r="AE727" s="186"/>
      <c r="AF727" s="106" t="str">
        <f t="shared" si="387"/>
        <v>0</v>
      </c>
      <c r="AG727" s="99">
        <f t="shared" si="419"/>
        <v>0</v>
      </c>
      <c r="AH727" s="105" t="str">
        <f t="shared" si="420"/>
        <v>0</v>
      </c>
      <c r="AI727" s="106" t="str">
        <f t="shared" si="409"/>
        <v>0</v>
      </c>
      <c r="AJ727" s="99" t="str">
        <f t="shared" si="410"/>
        <v/>
      </c>
      <c r="AK727" s="1" t="str">
        <f t="shared" si="411"/>
        <v/>
      </c>
      <c r="AL727" s="1" t="str">
        <f t="shared" si="412"/>
        <v/>
      </c>
      <c r="AM727" s="1" t="str">
        <f t="shared" si="413"/>
        <v/>
      </c>
      <c r="AN727" s="164" t="str">
        <f t="shared" si="414"/>
        <v/>
      </c>
      <c r="AO727" s="337">
        <f t="shared" si="415"/>
        <v>0</v>
      </c>
      <c r="AP727" s="266"/>
      <c r="AQ727" s="273">
        <f t="shared" si="421"/>
        <v>0</v>
      </c>
      <c r="DF727" s="104">
        <f t="shared" si="393"/>
        <v>0</v>
      </c>
      <c r="DG727" s="39" t="str">
        <f t="shared" si="390"/>
        <v/>
      </c>
      <c r="DH727" s="39" t="str">
        <f t="shared" si="391"/>
        <v/>
      </c>
      <c r="DJ727" s="98">
        <f t="shared" si="392"/>
        <v>0</v>
      </c>
      <c r="DK727" s="93" t="e">
        <f>VLOOKUP(H727,'PORT PRODUCTIVITY 1'!$A$25:$G$81,2,FALSE)</f>
        <v>#N/A</v>
      </c>
      <c r="DL727" s="97" t="str">
        <f t="shared" si="398"/>
        <v/>
      </c>
      <c r="DM727" s="97" t="str">
        <f t="shared" si="399"/>
        <v/>
      </c>
      <c r="DN727" s="97" t="str">
        <f t="shared" si="400"/>
        <v/>
      </c>
      <c r="DO727" s="97" t="str">
        <f t="shared" si="401"/>
        <v/>
      </c>
      <c r="DP727" s="94" t="e">
        <f>VLOOKUP(H727,'PORT PRODUCTIVITY 1'!$A$25:$G$83,3,FALSE)</f>
        <v>#N/A</v>
      </c>
      <c r="DQ727" s="276" t="str">
        <f t="shared" si="402"/>
        <v/>
      </c>
      <c r="DR727" s="276" t="str">
        <f t="shared" si="403"/>
        <v/>
      </c>
      <c r="DS727" s="276" t="str">
        <f t="shared" si="404"/>
        <v/>
      </c>
      <c r="DT727" s="276" t="str">
        <f t="shared" si="405"/>
        <v/>
      </c>
      <c r="DU727" s="276" t="str">
        <f t="shared" si="406"/>
        <v/>
      </c>
      <c r="DV727" s="276" t="str">
        <f t="shared" si="407"/>
        <v/>
      </c>
      <c r="DW727" s="277" t="str">
        <f t="shared" si="394"/>
        <v/>
      </c>
      <c r="DX727" s="278" t="str">
        <f t="shared" si="395"/>
        <v>0</v>
      </c>
      <c r="DY727" s="279" t="str">
        <f t="shared" si="396"/>
        <v>0</v>
      </c>
      <c r="DZ727" s="280" t="str">
        <f t="shared" si="397"/>
        <v/>
      </c>
      <c r="EA727" s="335">
        <f t="shared" si="416"/>
        <v>0</v>
      </c>
      <c r="EB727" s="335">
        <f t="shared" si="417"/>
        <v>0</v>
      </c>
      <c r="EC727" s="335">
        <f t="shared" si="418"/>
        <v>0</v>
      </c>
    </row>
    <row r="728" spans="2:133" ht="27.75" customHeight="1" thickBot="1">
      <c r="B728" s="39"/>
      <c r="C728" s="146"/>
      <c r="D728" s="57"/>
      <c r="E728" s="43"/>
      <c r="F728" s="75"/>
      <c r="G728" s="147"/>
      <c r="H728" s="39"/>
      <c r="I728" s="37"/>
      <c r="J728" s="37"/>
      <c r="K728" s="38"/>
      <c r="L728" s="38"/>
      <c r="M728" s="38"/>
      <c r="N728" s="38"/>
      <c r="O728" s="22"/>
      <c r="P728" s="22"/>
      <c r="Q728" s="39"/>
      <c r="R728" s="39"/>
      <c r="S728" s="39"/>
      <c r="T728" s="39"/>
      <c r="U728" s="321"/>
      <c r="V728" s="332"/>
      <c r="W728" s="317" t="str">
        <f t="shared" si="408"/>
        <v>0</v>
      </c>
      <c r="X728" s="101"/>
      <c r="Y728" s="40"/>
      <c r="Z728" s="41"/>
      <c r="AA728" s="40"/>
      <c r="AB728" s="40"/>
      <c r="AC728" s="40"/>
      <c r="AD728" s="40" t="str">
        <f t="shared" si="389"/>
        <v/>
      </c>
      <c r="AE728" s="186"/>
      <c r="AF728" s="106" t="str">
        <f t="shared" si="387"/>
        <v>0</v>
      </c>
      <c r="AG728" s="99">
        <f t="shared" si="419"/>
        <v>0</v>
      </c>
      <c r="AH728" s="105" t="str">
        <f t="shared" si="420"/>
        <v>0</v>
      </c>
      <c r="AI728" s="106" t="str">
        <f t="shared" si="409"/>
        <v>0</v>
      </c>
      <c r="AJ728" s="99" t="str">
        <f t="shared" si="410"/>
        <v/>
      </c>
      <c r="AK728" s="1" t="str">
        <f t="shared" si="411"/>
        <v/>
      </c>
      <c r="AL728" s="1" t="str">
        <f t="shared" si="412"/>
        <v/>
      </c>
      <c r="AM728" s="1" t="str">
        <f t="shared" si="413"/>
        <v/>
      </c>
      <c r="AN728" s="164" t="str">
        <f t="shared" si="414"/>
        <v/>
      </c>
      <c r="AO728" s="337">
        <f t="shared" si="415"/>
        <v>0</v>
      </c>
      <c r="AP728" s="266"/>
      <c r="AQ728" s="273">
        <f t="shared" si="421"/>
        <v>0</v>
      </c>
      <c r="DF728" s="104">
        <f t="shared" si="393"/>
        <v>0</v>
      </c>
      <c r="DG728" s="39" t="str">
        <f t="shared" si="390"/>
        <v/>
      </c>
      <c r="DH728" s="39" t="str">
        <f t="shared" si="391"/>
        <v/>
      </c>
      <c r="DJ728" s="98">
        <f t="shared" si="392"/>
        <v>0</v>
      </c>
      <c r="DK728" s="93" t="e">
        <f>VLOOKUP(H728,'PORT PRODUCTIVITY 1'!$A$25:$G$81,2,FALSE)</f>
        <v>#N/A</v>
      </c>
      <c r="DL728" s="97" t="str">
        <f t="shared" si="398"/>
        <v/>
      </c>
      <c r="DM728" s="97" t="str">
        <f t="shared" si="399"/>
        <v/>
      </c>
      <c r="DN728" s="97" t="str">
        <f t="shared" si="400"/>
        <v/>
      </c>
      <c r="DO728" s="97" t="str">
        <f t="shared" si="401"/>
        <v/>
      </c>
      <c r="DP728" s="94" t="e">
        <f>VLOOKUP(H728,'PORT PRODUCTIVITY 1'!$A$25:$G$83,3,FALSE)</f>
        <v>#N/A</v>
      </c>
      <c r="DQ728" s="276" t="str">
        <f t="shared" si="402"/>
        <v/>
      </c>
      <c r="DR728" s="276" t="str">
        <f t="shared" si="403"/>
        <v/>
      </c>
      <c r="DS728" s="276" t="str">
        <f t="shared" si="404"/>
        <v/>
      </c>
      <c r="DT728" s="276" t="str">
        <f t="shared" si="405"/>
        <v/>
      </c>
      <c r="DU728" s="276" t="str">
        <f t="shared" si="406"/>
        <v/>
      </c>
      <c r="DV728" s="276" t="str">
        <f t="shared" si="407"/>
        <v/>
      </c>
      <c r="DW728" s="277" t="str">
        <f t="shared" si="394"/>
        <v/>
      </c>
      <c r="DX728" s="278" t="str">
        <f t="shared" si="395"/>
        <v>0</v>
      </c>
      <c r="DY728" s="279" t="str">
        <f t="shared" si="396"/>
        <v>0</v>
      </c>
      <c r="DZ728" s="280" t="str">
        <f t="shared" si="397"/>
        <v/>
      </c>
      <c r="EA728" s="335">
        <f t="shared" si="416"/>
        <v>0</v>
      </c>
      <c r="EB728" s="335">
        <f t="shared" si="417"/>
        <v>0</v>
      </c>
      <c r="EC728" s="335">
        <f t="shared" si="418"/>
        <v>0</v>
      </c>
    </row>
    <row r="729" spans="2:133" ht="27.75" customHeight="1" thickBot="1">
      <c r="B729" s="39"/>
      <c r="C729" s="146"/>
      <c r="D729" s="57"/>
      <c r="E729" s="43"/>
      <c r="F729" s="74"/>
      <c r="G729" s="147"/>
      <c r="H729" s="39"/>
      <c r="I729" s="37"/>
      <c r="J729" s="37"/>
      <c r="K729" s="38"/>
      <c r="L729" s="38"/>
      <c r="M729" s="38"/>
      <c r="N729" s="38"/>
      <c r="O729" s="22"/>
      <c r="P729" s="22"/>
      <c r="Q729" s="39"/>
      <c r="R729" s="39"/>
      <c r="S729" s="39"/>
      <c r="T729" s="39"/>
      <c r="U729" s="321"/>
      <c r="V729" s="332"/>
      <c r="W729" s="317" t="str">
        <f t="shared" si="408"/>
        <v>0</v>
      </c>
      <c r="X729" s="101"/>
      <c r="Y729" s="40"/>
      <c r="Z729" s="41"/>
      <c r="AA729" s="40"/>
      <c r="AB729" s="40"/>
      <c r="AC729" s="40"/>
      <c r="AD729" s="40" t="str">
        <f t="shared" si="389"/>
        <v/>
      </c>
      <c r="AE729" s="186"/>
      <c r="AF729" s="106" t="str">
        <f t="shared" si="387"/>
        <v>0</v>
      </c>
      <c r="AG729" s="99">
        <f t="shared" si="419"/>
        <v>0</v>
      </c>
      <c r="AH729" s="105" t="str">
        <f t="shared" si="420"/>
        <v>0</v>
      </c>
      <c r="AI729" s="106" t="str">
        <f t="shared" si="409"/>
        <v>0</v>
      </c>
      <c r="AJ729" s="99" t="str">
        <f t="shared" si="410"/>
        <v/>
      </c>
      <c r="AK729" s="1" t="str">
        <f t="shared" si="411"/>
        <v/>
      </c>
      <c r="AL729" s="1" t="str">
        <f t="shared" si="412"/>
        <v/>
      </c>
      <c r="AM729" s="1" t="str">
        <f t="shared" si="413"/>
        <v/>
      </c>
      <c r="AN729" s="164" t="str">
        <f t="shared" si="414"/>
        <v/>
      </c>
      <c r="AO729" s="337">
        <f t="shared" si="415"/>
        <v>0</v>
      </c>
      <c r="AP729" s="266"/>
      <c r="AQ729" s="273">
        <f t="shared" si="421"/>
        <v>0</v>
      </c>
      <c r="DF729" s="104">
        <f t="shared" si="393"/>
        <v>0</v>
      </c>
      <c r="DG729" s="39" t="str">
        <f t="shared" si="390"/>
        <v/>
      </c>
      <c r="DH729" s="39" t="str">
        <f t="shared" si="391"/>
        <v/>
      </c>
      <c r="DJ729" s="98">
        <f t="shared" si="392"/>
        <v>0</v>
      </c>
      <c r="DK729" s="93" t="e">
        <f>VLOOKUP(H729,'PORT PRODUCTIVITY 1'!$A$25:$G$81,2,FALSE)</f>
        <v>#N/A</v>
      </c>
      <c r="DL729" s="97" t="str">
        <f t="shared" si="398"/>
        <v/>
      </c>
      <c r="DM729" s="97" t="str">
        <f t="shared" si="399"/>
        <v/>
      </c>
      <c r="DN729" s="97" t="str">
        <f t="shared" si="400"/>
        <v/>
      </c>
      <c r="DO729" s="97" t="str">
        <f t="shared" si="401"/>
        <v/>
      </c>
      <c r="DP729" s="94" t="e">
        <f>VLOOKUP(H729,'PORT PRODUCTIVITY 1'!$A$25:$G$83,3,FALSE)</f>
        <v>#N/A</v>
      </c>
      <c r="DQ729" s="276" t="str">
        <f t="shared" si="402"/>
        <v/>
      </c>
      <c r="DR729" s="276" t="str">
        <f t="shared" si="403"/>
        <v/>
      </c>
      <c r="DS729" s="276" t="str">
        <f t="shared" si="404"/>
        <v/>
      </c>
      <c r="DT729" s="276" t="str">
        <f t="shared" si="405"/>
        <v/>
      </c>
      <c r="DU729" s="276" t="str">
        <f t="shared" si="406"/>
        <v/>
      </c>
      <c r="DV729" s="276" t="str">
        <f t="shared" si="407"/>
        <v/>
      </c>
      <c r="DW729" s="277" t="str">
        <f t="shared" si="394"/>
        <v/>
      </c>
      <c r="DX729" s="278" t="str">
        <f t="shared" si="395"/>
        <v>0</v>
      </c>
      <c r="DY729" s="279" t="str">
        <f t="shared" si="396"/>
        <v>0</v>
      </c>
      <c r="DZ729" s="280" t="str">
        <f t="shared" si="397"/>
        <v/>
      </c>
      <c r="EA729" s="335">
        <f t="shared" si="416"/>
        <v>0</v>
      </c>
      <c r="EB729" s="335">
        <f t="shared" si="417"/>
        <v>0</v>
      </c>
      <c r="EC729" s="335">
        <f t="shared" si="418"/>
        <v>0</v>
      </c>
    </row>
    <row r="730" spans="2:133" ht="27.75" customHeight="1" thickBot="1">
      <c r="B730" s="39"/>
      <c r="C730" s="146"/>
      <c r="D730" s="57"/>
      <c r="E730" s="43"/>
      <c r="F730" s="59"/>
      <c r="G730" s="74"/>
      <c r="H730" s="44"/>
      <c r="I730" s="283"/>
      <c r="J730" s="283"/>
      <c r="K730" s="38"/>
      <c r="L730" s="38"/>
      <c r="M730" s="38"/>
      <c r="N730" s="38"/>
      <c r="O730" s="22"/>
      <c r="P730" s="22"/>
      <c r="Q730" s="39"/>
      <c r="R730" s="39"/>
      <c r="S730" s="39"/>
      <c r="T730" s="39"/>
      <c r="U730" s="321"/>
      <c r="V730" s="332"/>
      <c r="W730" s="317" t="str">
        <f t="shared" si="408"/>
        <v>0</v>
      </c>
      <c r="X730" s="101"/>
      <c r="Y730" s="40"/>
      <c r="Z730" s="41"/>
      <c r="AA730" s="40"/>
      <c r="AB730" s="40"/>
      <c r="AC730" s="40"/>
      <c r="AD730" s="40" t="str">
        <f t="shared" si="389"/>
        <v/>
      </c>
      <c r="AE730" s="186"/>
      <c r="AF730" s="106" t="str">
        <f t="shared" si="387"/>
        <v>0</v>
      </c>
      <c r="AG730" s="99">
        <f t="shared" si="419"/>
        <v>0</v>
      </c>
      <c r="AH730" s="105" t="str">
        <f t="shared" si="420"/>
        <v>0</v>
      </c>
      <c r="AI730" s="106" t="str">
        <f t="shared" si="409"/>
        <v>0</v>
      </c>
      <c r="AJ730" s="99" t="str">
        <f t="shared" si="410"/>
        <v/>
      </c>
      <c r="AK730" s="1" t="str">
        <f t="shared" si="411"/>
        <v/>
      </c>
      <c r="AL730" s="1" t="str">
        <f t="shared" si="412"/>
        <v/>
      </c>
      <c r="AM730" s="1" t="str">
        <f t="shared" si="413"/>
        <v/>
      </c>
      <c r="AN730" s="164" t="str">
        <f t="shared" si="414"/>
        <v/>
      </c>
      <c r="AO730" s="337">
        <f t="shared" si="415"/>
        <v>0</v>
      </c>
      <c r="AP730" s="266"/>
      <c r="AQ730" s="273">
        <f t="shared" si="421"/>
        <v>0</v>
      </c>
      <c r="DF730" s="104">
        <f t="shared" si="393"/>
        <v>0</v>
      </c>
      <c r="DG730" s="39" t="str">
        <f t="shared" si="390"/>
        <v/>
      </c>
      <c r="DH730" s="39" t="str">
        <f t="shared" si="391"/>
        <v/>
      </c>
      <c r="DJ730" s="98">
        <f t="shared" si="392"/>
        <v>0</v>
      </c>
      <c r="DK730" s="93" t="e">
        <f>VLOOKUP(H730,'PORT PRODUCTIVITY 1'!$A$25:$G$81,2,FALSE)</f>
        <v>#N/A</v>
      </c>
      <c r="DL730" s="97" t="str">
        <f t="shared" si="398"/>
        <v/>
      </c>
      <c r="DM730" s="97" t="str">
        <f t="shared" si="399"/>
        <v/>
      </c>
      <c r="DN730" s="97" t="str">
        <f t="shared" si="400"/>
        <v/>
      </c>
      <c r="DO730" s="97" t="str">
        <f t="shared" si="401"/>
        <v/>
      </c>
      <c r="DP730" s="94" t="e">
        <f>VLOOKUP(H730,'PORT PRODUCTIVITY 1'!$A$25:$G$83,3,FALSE)</f>
        <v>#N/A</v>
      </c>
      <c r="DQ730" s="276" t="str">
        <f t="shared" si="402"/>
        <v/>
      </c>
      <c r="DR730" s="276" t="str">
        <f t="shared" si="403"/>
        <v/>
      </c>
      <c r="DS730" s="276" t="str">
        <f t="shared" si="404"/>
        <v/>
      </c>
      <c r="DT730" s="276" t="str">
        <f t="shared" si="405"/>
        <v/>
      </c>
      <c r="DU730" s="276" t="str">
        <f t="shared" si="406"/>
        <v/>
      </c>
      <c r="DV730" s="276" t="str">
        <f t="shared" si="407"/>
        <v/>
      </c>
      <c r="DW730" s="277" t="str">
        <f t="shared" si="394"/>
        <v/>
      </c>
      <c r="DX730" s="278" t="str">
        <f t="shared" si="395"/>
        <v>0</v>
      </c>
      <c r="DY730" s="279" t="str">
        <f t="shared" si="396"/>
        <v>0</v>
      </c>
      <c r="DZ730" s="280" t="str">
        <f t="shared" si="397"/>
        <v/>
      </c>
      <c r="EA730" s="335">
        <f t="shared" si="416"/>
        <v>0</v>
      </c>
      <c r="EB730" s="335">
        <f t="shared" si="417"/>
        <v>0</v>
      </c>
      <c r="EC730" s="335">
        <f t="shared" si="418"/>
        <v>0</v>
      </c>
    </row>
    <row r="731" spans="2:133" ht="27.75" customHeight="1" thickBot="1">
      <c r="B731" s="39"/>
      <c r="C731" s="146"/>
      <c r="D731" s="57"/>
      <c r="E731" s="43"/>
      <c r="F731" s="78"/>
      <c r="G731" s="74"/>
      <c r="H731" s="44"/>
      <c r="I731" s="283"/>
      <c r="J731" s="283"/>
      <c r="K731" s="38"/>
      <c r="L731" s="38"/>
      <c r="M731" s="38"/>
      <c r="N731" s="38"/>
      <c r="O731" s="22"/>
      <c r="P731" s="22"/>
      <c r="Q731" s="39"/>
      <c r="R731" s="39"/>
      <c r="S731" s="39"/>
      <c r="T731" s="39"/>
      <c r="U731" s="321"/>
      <c r="V731" s="332"/>
      <c r="W731" s="317" t="str">
        <f t="shared" si="408"/>
        <v>0</v>
      </c>
      <c r="X731" s="101"/>
      <c r="Y731" s="40"/>
      <c r="Z731" s="41"/>
      <c r="AA731" s="40"/>
      <c r="AB731" s="40"/>
      <c r="AC731" s="40"/>
      <c r="AD731" s="40" t="str">
        <f t="shared" si="389"/>
        <v/>
      </c>
      <c r="AE731" s="186"/>
      <c r="AF731" s="106" t="str">
        <f t="shared" si="387"/>
        <v>0</v>
      </c>
      <c r="AG731" s="99">
        <f t="shared" si="419"/>
        <v>0</v>
      </c>
      <c r="AH731" s="105" t="str">
        <f t="shared" si="420"/>
        <v>0</v>
      </c>
      <c r="AI731" s="106" t="str">
        <f t="shared" si="409"/>
        <v>0</v>
      </c>
      <c r="AJ731" s="99" t="str">
        <f t="shared" si="410"/>
        <v/>
      </c>
      <c r="AK731" s="1" t="str">
        <f t="shared" si="411"/>
        <v/>
      </c>
      <c r="AL731" s="1" t="str">
        <f t="shared" si="412"/>
        <v/>
      </c>
      <c r="AM731" s="1" t="str">
        <f t="shared" si="413"/>
        <v/>
      </c>
      <c r="AN731" s="164" t="str">
        <f t="shared" si="414"/>
        <v/>
      </c>
      <c r="AO731" s="337">
        <f t="shared" si="415"/>
        <v>0</v>
      </c>
      <c r="AP731" s="266"/>
      <c r="AQ731" s="273">
        <f t="shared" si="421"/>
        <v>0</v>
      </c>
      <c r="DF731" s="104">
        <f t="shared" si="393"/>
        <v>0</v>
      </c>
      <c r="DG731" s="39" t="str">
        <f t="shared" si="390"/>
        <v/>
      </c>
      <c r="DH731" s="39" t="str">
        <f t="shared" si="391"/>
        <v/>
      </c>
      <c r="DJ731" s="98">
        <f t="shared" si="392"/>
        <v>0</v>
      </c>
      <c r="DK731" s="93" t="e">
        <f>VLOOKUP(H731,'PORT PRODUCTIVITY 1'!$A$25:$G$81,2,FALSE)</f>
        <v>#N/A</v>
      </c>
      <c r="DL731" s="97" t="str">
        <f t="shared" si="398"/>
        <v/>
      </c>
      <c r="DM731" s="97" t="str">
        <f t="shared" si="399"/>
        <v/>
      </c>
      <c r="DN731" s="97" t="str">
        <f t="shared" si="400"/>
        <v/>
      </c>
      <c r="DO731" s="97" t="str">
        <f t="shared" si="401"/>
        <v/>
      </c>
      <c r="DP731" s="94" t="e">
        <f>VLOOKUP(H731,'PORT PRODUCTIVITY 1'!$A$25:$G$83,3,FALSE)</f>
        <v>#N/A</v>
      </c>
      <c r="DQ731" s="276" t="str">
        <f t="shared" si="402"/>
        <v/>
      </c>
      <c r="DR731" s="276" t="str">
        <f t="shared" si="403"/>
        <v/>
      </c>
      <c r="DS731" s="276" t="str">
        <f t="shared" si="404"/>
        <v/>
      </c>
      <c r="DT731" s="276" t="str">
        <f t="shared" si="405"/>
        <v/>
      </c>
      <c r="DU731" s="276" t="str">
        <f t="shared" si="406"/>
        <v/>
      </c>
      <c r="DV731" s="276" t="str">
        <f t="shared" si="407"/>
        <v/>
      </c>
      <c r="DW731" s="277" t="str">
        <f t="shared" si="394"/>
        <v/>
      </c>
      <c r="DX731" s="278" t="str">
        <f t="shared" si="395"/>
        <v>0</v>
      </c>
      <c r="DY731" s="279" t="str">
        <f t="shared" si="396"/>
        <v>0</v>
      </c>
      <c r="DZ731" s="280" t="str">
        <f t="shared" si="397"/>
        <v/>
      </c>
      <c r="EA731" s="335">
        <f t="shared" si="416"/>
        <v>0</v>
      </c>
      <c r="EB731" s="335">
        <f t="shared" si="417"/>
        <v>0</v>
      </c>
      <c r="EC731" s="335">
        <f t="shared" si="418"/>
        <v>0</v>
      </c>
    </row>
    <row r="732" spans="2:133" ht="27.75" customHeight="1" thickBot="1">
      <c r="B732" s="39"/>
      <c r="C732" s="146"/>
      <c r="D732" s="57"/>
      <c r="E732" s="43"/>
      <c r="F732" s="59"/>
      <c r="G732" s="74"/>
      <c r="H732" s="44"/>
      <c r="I732" s="283"/>
      <c r="J732" s="283"/>
      <c r="K732" s="38"/>
      <c r="L732" s="38"/>
      <c r="M732" s="38"/>
      <c r="N732" s="38"/>
      <c r="O732" s="22"/>
      <c r="P732" s="22"/>
      <c r="Q732" s="39"/>
      <c r="R732" s="39"/>
      <c r="S732" s="39"/>
      <c r="T732" s="39"/>
      <c r="U732" s="321"/>
      <c r="V732" s="332"/>
      <c r="W732" s="317" t="str">
        <f t="shared" si="408"/>
        <v>0</v>
      </c>
      <c r="X732" s="101"/>
      <c r="Y732" s="40"/>
      <c r="Z732" s="41"/>
      <c r="AA732" s="40"/>
      <c r="AB732" s="40"/>
      <c r="AC732" s="40"/>
      <c r="AD732" s="40" t="str">
        <f t="shared" si="389"/>
        <v/>
      </c>
      <c r="AE732" s="186"/>
      <c r="AF732" s="106" t="str">
        <f t="shared" si="387"/>
        <v>0</v>
      </c>
      <c r="AG732" s="99">
        <f t="shared" si="419"/>
        <v>0</v>
      </c>
      <c r="AH732" s="105" t="str">
        <f t="shared" si="420"/>
        <v>0</v>
      </c>
      <c r="AI732" s="106" t="str">
        <f t="shared" si="409"/>
        <v>0</v>
      </c>
      <c r="AJ732" s="99" t="str">
        <f t="shared" si="410"/>
        <v/>
      </c>
      <c r="AK732" s="1" t="str">
        <f t="shared" si="411"/>
        <v/>
      </c>
      <c r="AL732" s="1" t="str">
        <f t="shared" si="412"/>
        <v/>
      </c>
      <c r="AM732" s="1" t="str">
        <f t="shared" si="413"/>
        <v/>
      </c>
      <c r="AN732" s="164" t="str">
        <f t="shared" si="414"/>
        <v/>
      </c>
      <c r="AO732" s="337">
        <f t="shared" si="415"/>
        <v>0</v>
      </c>
      <c r="AP732" s="266"/>
      <c r="AQ732" s="273">
        <f t="shared" si="421"/>
        <v>0</v>
      </c>
      <c r="DF732" s="104">
        <f t="shared" si="393"/>
        <v>0</v>
      </c>
      <c r="DG732" s="39" t="str">
        <f t="shared" si="390"/>
        <v/>
      </c>
      <c r="DH732" s="39" t="str">
        <f t="shared" si="391"/>
        <v/>
      </c>
      <c r="DJ732" s="98">
        <f t="shared" si="392"/>
        <v>0</v>
      </c>
      <c r="DK732" s="93" t="e">
        <f>VLOOKUP(H732,'PORT PRODUCTIVITY 1'!$A$25:$G$81,2,FALSE)</f>
        <v>#N/A</v>
      </c>
      <c r="DL732" s="97" t="str">
        <f t="shared" si="398"/>
        <v/>
      </c>
      <c r="DM732" s="97" t="str">
        <f t="shared" si="399"/>
        <v/>
      </c>
      <c r="DN732" s="97" t="str">
        <f t="shared" si="400"/>
        <v/>
      </c>
      <c r="DO732" s="97" t="str">
        <f t="shared" si="401"/>
        <v/>
      </c>
      <c r="DP732" s="94" t="e">
        <f>VLOOKUP(H732,'PORT PRODUCTIVITY 1'!$A$25:$G$83,3,FALSE)</f>
        <v>#N/A</v>
      </c>
      <c r="DQ732" s="276" t="str">
        <f t="shared" si="402"/>
        <v/>
      </c>
      <c r="DR732" s="276" t="str">
        <f t="shared" si="403"/>
        <v/>
      </c>
      <c r="DS732" s="276" t="str">
        <f t="shared" si="404"/>
        <v/>
      </c>
      <c r="DT732" s="276" t="str">
        <f t="shared" si="405"/>
        <v/>
      </c>
      <c r="DU732" s="276" t="str">
        <f t="shared" si="406"/>
        <v/>
      </c>
      <c r="DV732" s="276" t="str">
        <f t="shared" si="407"/>
        <v/>
      </c>
      <c r="DW732" s="277" t="str">
        <f t="shared" si="394"/>
        <v/>
      </c>
      <c r="DX732" s="278" t="str">
        <f t="shared" si="395"/>
        <v>0</v>
      </c>
      <c r="DY732" s="279" t="str">
        <f t="shared" si="396"/>
        <v>0</v>
      </c>
      <c r="DZ732" s="280" t="str">
        <f t="shared" si="397"/>
        <v/>
      </c>
      <c r="EA732" s="335">
        <f t="shared" si="416"/>
        <v>0</v>
      </c>
      <c r="EB732" s="335">
        <f t="shared" si="417"/>
        <v>0</v>
      </c>
      <c r="EC732" s="335">
        <f t="shared" si="418"/>
        <v>0</v>
      </c>
    </row>
    <row r="733" spans="2:133" ht="27.75" customHeight="1" thickBot="1">
      <c r="B733" s="39"/>
      <c r="C733" s="146"/>
      <c r="D733" s="57"/>
      <c r="E733" s="43"/>
      <c r="F733" s="59"/>
      <c r="G733" s="74"/>
      <c r="H733" s="44"/>
      <c r="I733" s="283"/>
      <c r="J733" s="283"/>
      <c r="K733" s="38"/>
      <c r="L733" s="38"/>
      <c r="M733" s="38"/>
      <c r="N733" s="38"/>
      <c r="O733" s="22"/>
      <c r="P733" s="22"/>
      <c r="Q733" s="39"/>
      <c r="R733" s="39"/>
      <c r="S733" s="39"/>
      <c r="T733" s="39"/>
      <c r="U733" s="321"/>
      <c r="V733" s="332"/>
      <c r="W733" s="317" t="str">
        <f t="shared" si="408"/>
        <v>0</v>
      </c>
      <c r="X733" s="101"/>
      <c r="Y733" s="40"/>
      <c r="Z733" s="41"/>
      <c r="AA733" s="40"/>
      <c r="AB733" s="40"/>
      <c r="AC733" s="40"/>
      <c r="AD733" s="40" t="str">
        <f t="shared" si="389"/>
        <v/>
      </c>
      <c r="AE733" s="186"/>
      <c r="AF733" s="106" t="str">
        <f t="shared" si="387"/>
        <v>0</v>
      </c>
      <c r="AG733" s="99">
        <f t="shared" si="419"/>
        <v>0</v>
      </c>
      <c r="AH733" s="105" t="str">
        <f t="shared" si="420"/>
        <v>0</v>
      </c>
      <c r="AI733" s="106" t="str">
        <f t="shared" si="409"/>
        <v>0</v>
      </c>
      <c r="AJ733" s="99" t="str">
        <f t="shared" si="410"/>
        <v/>
      </c>
      <c r="AK733" s="1" t="str">
        <f t="shared" si="411"/>
        <v/>
      </c>
      <c r="AL733" s="1" t="str">
        <f t="shared" si="412"/>
        <v/>
      </c>
      <c r="AM733" s="1" t="str">
        <f t="shared" si="413"/>
        <v/>
      </c>
      <c r="AN733" s="164" t="str">
        <f t="shared" si="414"/>
        <v/>
      </c>
      <c r="AO733" s="337">
        <f t="shared" si="415"/>
        <v>0</v>
      </c>
      <c r="AP733" s="266"/>
      <c r="AQ733" s="273">
        <f t="shared" si="421"/>
        <v>0</v>
      </c>
      <c r="DF733" s="104">
        <f t="shared" si="393"/>
        <v>0</v>
      </c>
      <c r="DG733" s="39" t="str">
        <f t="shared" si="390"/>
        <v/>
      </c>
      <c r="DH733" s="39" t="str">
        <f t="shared" si="391"/>
        <v/>
      </c>
      <c r="DJ733" s="98">
        <f t="shared" si="392"/>
        <v>0</v>
      </c>
      <c r="DK733" s="93" t="e">
        <f>VLOOKUP(H733,'PORT PRODUCTIVITY 1'!$A$25:$G$81,2,FALSE)</f>
        <v>#N/A</v>
      </c>
      <c r="DL733" s="97" t="str">
        <f t="shared" si="398"/>
        <v/>
      </c>
      <c r="DM733" s="97" t="str">
        <f t="shared" si="399"/>
        <v/>
      </c>
      <c r="DN733" s="97" t="str">
        <f t="shared" si="400"/>
        <v/>
      </c>
      <c r="DO733" s="97" t="str">
        <f t="shared" si="401"/>
        <v/>
      </c>
      <c r="DP733" s="94" t="e">
        <f>VLOOKUP(H733,'PORT PRODUCTIVITY 1'!$A$25:$G$83,3,FALSE)</f>
        <v>#N/A</v>
      </c>
      <c r="DQ733" s="276" t="str">
        <f t="shared" si="402"/>
        <v/>
      </c>
      <c r="DR733" s="276" t="str">
        <f t="shared" si="403"/>
        <v/>
      </c>
      <c r="DS733" s="276" t="str">
        <f t="shared" si="404"/>
        <v/>
      </c>
      <c r="DT733" s="276" t="str">
        <f t="shared" si="405"/>
        <v/>
      </c>
      <c r="DU733" s="276" t="str">
        <f t="shared" si="406"/>
        <v/>
      </c>
      <c r="DV733" s="276" t="str">
        <f t="shared" si="407"/>
        <v/>
      </c>
      <c r="DW733" s="277" t="str">
        <f t="shared" si="394"/>
        <v/>
      </c>
      <c r="DX733" s="278" t="str">
        <f t="shared" si="395"/>
        <v>0</v>
      </c>
      <c r="DY733" s="279" t="str">
        <f t="shared" si="396"/>
        <v>0</v>
      </c>
      <c r="DZ733" s="280" t="str">
        <f t="shared" si="397"/>
        <v/>
      </c>
      <c r="EA733" s="335">
        <f t="shared" si="416"/>
        <v>0</v>
      </c>
      <c r="EB733" s="335">
        <f t="shared" si="417"/>
        <v>0</v>
      </c>
      <c r="EC733" s="335">
        <f t="shared" si="418"/>
        <v>0</v>
      </c>
    </row>
    <row r="734" spans="2:133" ht="27.75" customHeight="1" thickBot="1">
      <c r="B734" s="39"/>
      <c r="C734" s="146"/>
      <c r="D734" s="57"/>
      <c r="E734" s="43"/>
      <c r="F734" s="74"/>
      <c r="G734" s="74"/>
      <c r="H734" s="44"/>
      <c r="I734" s="283"/>
      <c r="J734" s="283"/>
      <c r="K734" s="38"/>
      <c r="L734" s="38"/>
      <c r="M734" s="38"/>
      <c r="N734" s="38"/>
      <c r="O734" s="22"/>
      <c r="P734" s="22"/>
      <c r="Q734" s="39"/>
      <c r="R734" s="39"/>
      <c r="S734" s="39"/>
      <c r="T734" s="39"/>
      <c r="U734" s="321"/>
      <c r="V734" s="332"/>
      <c r="W734" s="317" t="str">
        <f t="shared" si="408"/>
        <v>0</v>
      </c>
      <c r="X734" s="101"/>
      <c r="Y734" s="40"/>
      <c r="Z734" s="41"/>
      <c r="AA734" s="40"/>
      <c r="AB734" s="40"/>
      <c r="AC734" s="40"/>
      <c r="AD734" s="40" t="str">
        <f t="shared" si="389"/>
        <v/>
      </c>
      <c r="AE734" s="186"/>
      <c r="AF734" s="106" t="str">
        <f t="shared" si="387"/>
        <v>0</v>
      </c>
      <c r="AG734" s="99">
        <f t="shared" si="419"/>
        <v>0</v>
      </c>
      <c r="AH734" s="105" t="str">
        <f t="shared" si="420"/>
        <v>0</v>
      </c>
      <c r="AI734" s="106" t="str">
        <f t="shared" si="409"/>
        <v>0</v>
      </c>
      <c r="AJ734" s="99" t="str">
        <f t="shared" si="410"/>
        <v/>
      </c>
      <c r="AK734" s="1" t="str">
        <f t="shared" si="411"/>
        <v/>
      </c>
      <c r="AL734" s="1" t="str">
        <f t="shared" si="412"/>
        <v/>
      </c>
      <c r="AM734" s="1" t="str">
        <f t="shared" si="413"/>
        <v/>
      </c>
      <c r="AN734" s="164" t="str">
        <f t="shared" si="414"/>
        <v/>
      </c>
      <c r="AO734" s="337">
        <f t="shared" si="415"/>
        <v>0</v>
      </c>
      <c r="AP734" s="266"/>
      <c r="AQ734" s="273">
        <f t="shared" si="421"/>
        <v>0</v>
      </c>
      <c r="DF734" s="104">
        <f t="shared" si="393"/>
        <v>0</v>
      </c>
      <c r="DG734" s="39" t="str">
        <f t="shared" si="390"/>
        <v/>
      </c>
      <c r="DH734" s="39" t="str">
        <f t="shared" si="391"/>
        <v/>
      </c>
      <c r="DJ734" s="98">
        <f t="shared" si="392"/>
        <v>0</v>
      </c>
      <c r="DK734" s="93" t="e">
        <f>VLOOKUP(H734,'PORT PRODUCTIVITY 1'!$A$25:$G$81,2,FALSE)</f>
        <v>#N/A</v>
      </c>
      <c r="DL734" s="97" t="str">
        <f t="shared" si="398"/>
        <v/>
      </c>
      <c r="DM734" s="97" t="str">
        <f t="shared" si="399"/>
        <v/>
      </c>
      <c r="DN734" s="97" t="str">
        <f t="shared" si="400"/>
        <v/>
      </c>
      <c r="DO734" s="97" t="str">
        <f t="shared" si="401"/>
        <v/>
      </c>
      <c r="DP734" s="94" t="e">
        <f>VLOOKUP(H734,'PORT PRODUCTIVITY 1'!$A$25:$G$83,3,FALSE)</f>
        <v>#N/A</v>
      </c>
      <c r="DQ734" s="276" t="str">
        <f t="shared" si="402"/>
        <v/>
      </c>
      <c r="DR734" s="276" t="str">
        <f t="shared" si="403"/>
        <v/>
      </c>
      <c r="DS734" s="276" t="str">
        <f t="shared" si="404"/>
        <v/>
      </c>
      <c r="DT734" s="276" t="str">
        <f t="shared" si="405"/>
        <v/>
      </c>
      <c r="DU734" s="276" t="str">
        <f t="shared" si="406"/>
        <v/>
      </c>
      <c r="DV734" s="276" t="str">
        <f t="shared" si="407"/>
        <v/>
      </c>
      <c r="DW734" s="277" t="str">
        <f t="shared" si="394"/>
        <v/>
      </c>
      <c r="DX734" s="278" t="str">
        <f t="shared" si="395"/>
        <v>0</v>
      </c>
      <c r="DY734" s="279" t="str">
        <f t="shared" si="396"/>
        <v>0</v>
      </c>
      <c r="DZ734" s="280" t="str">
        <f t="shared" si="397"/>
        <v/>
      </c>
      <c r="EA734" s="335">
        <f t="shared" si="416"/>
        <v>0</v>
      </c>
      <c r="EB734" s="335">
        <f t="shared" si="417"/>
        <v>0</v>
      </c>
      <c r="EC734" s="335">
        <f t="shared" si="418"/>
        <v>0</v>
      </c>
    </row>
    <row r="735" spans="2:133" ht="27.75" customHeight="1" thickBot="1">
      <c r="B735" s="39"/>
      <c r="C735" s="146"/>
      <c r="D735" s="57"/>
      <c r="E735" s="43"/>
      <c r="F735" s="74"/>
      <c r="G735" s="74"/>
      <c r="H735" s="44"/>
      <c r="I735" s="283"/>
      <c r="J735" s="283"/>
      <c r="K735" s="38"/>
      <c r="L735" s="38"/>
      <c r="M735" s="38"/>
      <c r="N735" s="38"/>
      <c r="O735" s="22"/>
      <c r="P735" s="22"/>
      <c r="Q735" s="39"/>
      <c r="R735" s="39"/>
      <c r="S735" s="39"/>
      <c r="T735" s="39"/>
      <c r="U735" s="321"/>
      <c r="V735" s="332"/>
      <c r="W735" s="317" t="str">
        <f t="shared" si="408"/>
        <v>0</v>
      </c>
      <c r="X735" s="101"/>
      <c r="Y735" s="40"/>
      <c r="Z735" s="41"/>
      <c r="AA735" s="40"/>
      <c r="AB735" s="40"/>
      <c r="AC735" s="40"/>
      <c r="AD735" s="40" t="str">
        <f t="shared" si="389"/>
        <v/>
      </c>
      <c r="AE735" s="186"/>
      <c r="AF735" s="106" t="str">
        <f t="shared" si="387"/>
        <v>0</v>
      </c>
      <c r="AG735" s="99">
        <f t="shared" si="419"/>
        <v>0</v>
      </c>
      <c r="AH735" s="105" t="str">
        <f t="shared" si="420"/>
        <v>0</v>
      </c>
      <c r="AI735" s="106" t="str">
        <f t="shared" si="409"/>
        <v>0</v>
      </c>
      <c r="AJ735" s="99" t="str">
        <f t="shared" si="410"/>
        <v/>
      </c>
      <c r="AK735" s="1" t="str">
        <f t="shared" si="411"/>
        <v/>
      </c>
      <c r="AL735" s="1" t="str">
        <f t="shared" si="412"/>
        <v/>
      </c>
      <c r="AM735" s="1" t="str">
        <f t="shared" si="413"/>
        <v/>
      </c>
      <c r="AN735" s="164" t="str">
        <f t="shared" si="414"/>
        <v/>
      </c>
      <c r="AO735" s="337">
        <f t="shared" si="415"/>
        <v>0</v>
      </c>
      <c r="AP735" s="266"/>
      <c r="AQ735" s="273">
        <f t="shared" si="421"/>
        <v>0</v>
      </c>
      <c r="DF735" s="104">
        <f t="shared" si="393"/>
        <v>0</v>
      </c>
      <c r="DG735" s="39" t="str">
        <f t="shared" si="390"/>
        <v/>
      </c>
      <c r="DH735" s="39" t="str">
        <f t="shared" si="391"/>
        <v/>
      </c>
      <c r="DJ735" s="98">
        <f t="shared" si="392"/>
        <v>0</v>
      </c>
      <c r="DK735" s="93" t="e">
        <f>VLOOKUP(H735,'PORT PRODUCTIVITY 1'!$A$25:$G$81,2,FALSE)</f>
        <v>#N/A</v>
      </c>
      <c r="DL735" s="97" t="str">
        <f t="shared" si="398"/>
        <v/>
      </c>
      <c r="DM735" s="97" t="str">
        <f t="shared" si="399"/>
        <v/>
      </c>
      <c r="DN735" s="97" t="str">
        <f t="shared" si="400"/>
        <v/>
      </c>
      <c r="DO735" s="97" t="str">
        <f t="shared" si="401"/>
        <v/>
      </c>
      <c r="DP735" s="94" t="e">
        <f>VLOOKUP(H735,'PORT PRODUCTIVITY 1'!$A$25:$G$83,3,FALSE)</f>
        <v>#N/A</v>
      </c>
      <c r="DQ735" s="276" t="str">
        <f t="shared" si="402"/>
        <v/>
      </c>
      <c r="DR735" s="276" t="str">
        <f t="shared" si="403"/>
        <v/>
      </c>
      <c r="DS735" s="276" t="str">
        <f t="shared" si="404"/>
        <v/>
      </c>
      <c r="DT735" s="276" t="str">
        <f t="shared" si="405"/>
        <v/>
      </c>
      <c r="DU735" s="276" t="str">
        <f t="shared" si="406"/>
        <v/>
      </c>
      <c r="DV735" s="276" t="str">
        <f t="shared" si="407"/>
        <v/>
      </c>
      <c r="DW735" s="277" t="str">
        <f t="shared" si="394"/>
        <v/>
      </c>
      <c r="DX735" s="278" t="str">
        <f t="shared" si="395"/>
        <v>0</v>
      </c>
      <c r="DY735" s="279" t="str">
        <f t="shared" si="396"/>
        <v>0</v>
      </c>
      <c r="DZ735" s="280" t="str">
        <f t="shared" si="397"/>
        <v/>
      </c>
      <c r="EA735" s="335">
        <f t="shared" si="416"/>
        <v>0</v>
      </c>
      <c r="EB735" s="335">
        <f t="shared" si="417"/>
        <v>0</v>
      </c>
      <c r="EC735" s="335">
        <f t="shared" si="418"/>
        <v>0</v>
      </c>
    </row>
    <row r="736" spans="2:133" ht="27.75" customHeight="1" thickBot="1">
      <c r="B736" s="39"/>
      <c r="C736" s="146"/>
      <c r="D736" s="57"/>
      <c r="E736" s="43"/>
      <c r="F736" s="59"/>
      <c r="G736" s="74"/>
      <c r="H736" s="44"/>
      <c r="I736" s="283"/>
      <c r="J736" s="283"/>
      <c r="K736" s="38"/>
      <c r="L736" s="38"/>
      <c r="M736" s="38"/>
      <c r="N736" s="38"/>
      <c r="O736" s="22"/>
      <c r="P736" s="22"/>
      <c r="Q736" s="39"/>
      <c r="R736" s="39"/>
      <c r="S736" s="39"/>
      <c r="T736" s="39"/>
      <c r="U736" s="321"/>
      <c r="V736" s="332"/>
      <c r="W736" s="317" t="str">
        <f t="shared" si="408"/>
        <v>0</v>
      </c>
      <c r="X736" s="101"/>
      <c r="Y736" s="40"/>
      <c r="Z736" s="41"/>
      <c r="AA736" s="40"/>
      <c r="AB736" s="40"/>
      <c r="AC736" s="40"/>
      <c r="AD736" s="40" t="str">
        <f t="shared" si="389"/>
        <v/>
      </c>
      <c r="AE736" s="186"/>
      <c r="AF736" s="106" t="str">
        <f t="shared" si="387"/>
        <v>0</v>
      </c>
      <c r="AG736" s="99">
        <f t="shared" si="419"/>
        <v>0</v>
      </c>
      <c r="AH736" s="105" t="str">
        <f t="shared" si="420"/>
        <v>0</v>
      </c>
      <c r="AI736" s="106" t="str">
        <f t="shared" si="409"/>
        <v>0</v>
      </c>
      <c r="AJ736" s="99" t="str">
        <f t="shared" si="410"/>
        <v/>
      </c>
      <c r="AK736" s="1" t="str">
        <f t="shared" si="411"/>
        <v/>
      </c>
      <c r="AL736" s="1" t="str">
        <f t="shared" si="412"/>
        <v/>
      </c>
      <c r="AM736" s="1" t="str">
        <f t="shared" si="413"/>
        <v/>
      </c>
      <c r="AN736" s="164" t="str">
        <f t="shared" si="414"/>
        <v/>
      </c>
      <c r="AO736" s="337">
        <f t="shared" si="415"/>
        <v>0</v>
      </c>
      <c r="AP736" s="266"/>
      <c r="AQ736" s="273">
        <f t="shared" si="421"/>
        <v>0</v>
      </c>
      <c r="DF736" s="104">
        <f t="shared" si="393"/>
        <v>0</v>
      </c>
      <c r="DG736" s="39" t="str">
        <f t="shared" si="390"/>
        <v/>
      </c>
      <c r="DH736" s="39" t="str">
        <f t="shared" si="391"/>
        <v/>
      </c>
      <c r="DJ736" s="98">
        <f t="shared" si="392"/>
        <v>0</v>
      </c>
      <c r="DK736" s="93" t="e">
        <f>VLOOKUP(H736,'PORT PRODUCTIVITY 1'!$A$25:$G$81,2,FALSE)</f>
        <v>#N/A</v>
      </c>
      <c r="DL736" s="97" t="str">
        <f t="shared" si="398"/>
        <v/>
      </c>
      <c r="DM736" s="97" t="str">
        <f t="shared" si="399"/>
        <v/>
      </c>
      <c r="DN736" s="97" t="str">
        <f t="shared" si="400"/>
        <v/>
      </c>
      <c r="DO736" s="97" t="str">
        <f t="shared" si="401"/>
        <v/>
      </c>
      <c r="DP736" s="94" t="e">
        <f>VLOOKUP(H736,'PORT PRODUCTIVITY 1'!$A$25:$G$83,3,FALSE)</f>
        <v>#N/A</v>
      </c>
      <c r="DQ736" s="276" t="str">
        <f t="shared" si="402"/>
        <v/>
      </c>
      <c r="DR736" s="276" t="str">
        <f t="shared" si="403"/>
        <v/>
      </c>
      <c r="DS736" s="276" t="str">
        <f t="shared" si="404"/>
        <v/>
      </c>
      <c r="DT736" s="276" t="str">
        <f t="shared" si="405"/>
        <v/>
      </c>
      <c r="DU736" s="276" t="str">
        <f t="shared" si="406"/>
        <v/>
      </c>
      <c r="DV736" s="276" t="str">
        <f t="shared" si="407"/>
        <v/>
      </c>
      <c r="DW736" s="277" t="str">
        <f t="shared" si="394"/>
        <v/>
      </c>
      <c r="DX736" s="278" t="str">
        <f t="shared" si="395"/>
        <v>0</v>
      </c>
      <c r="DY736" s="279" t="str">
        <f t="shared" si="396"/>
        <v>0</v>
      </c>
      <c r="DZ736" s="280" t="str">
        <f t="shared" si="397"/>
        <v/>
      </c>
      <c r="EA736" s="335">
        <f t="shared" si="416"/>
        <v>0</v>
      </c>
      <c r="EB736" s="335">
        <f t="shared" si="417"/>
        <v>0</v>
      </c>
      <c r="EC736" s="335">
        <f t="shared" si="418"/>
        <v>0</v>
      </c>
    </row>
    <row r="737" spans="2:133" ht="27.75" customHeight="1" thickBot="1">
      <c r="B737" s="39"/>
      <c r="C737" s="146"/>
      <c r="D737" s="57"/>
      <c r="E737" s="43"/>
      <c r="F737" s="59"/>
      <c r="G737" s="74"/>
      <c r="H737" s="44"/>
      <c r="I737" s="283"/>
      <c r="J737" s="283"/>
      <c r="K737" s="38"/>
      <c r="L737" s="38"/>
      <c r="M737" s="38"/>
      <c r="N737" s="38"/>
      <c r="O737" s="22"/>
      <c r="P737" s="22"/>
      <c r="Q737" s="39"/>
      <c r="R737" s="39"/>
      <c r="S737" s="39"/>
      <c r="T737" s="39"/>
      <c r="U737" s="321"/>
      <c r="V737" s="332"/>
      <c r="W737" s="317" t="str">
        <f t="shared" si="408"/>
        <v>0</v>
      </c>
      <c r="X737" s="101"/>
      <c r="Y737" s="40"/>
      <c r="Z737" s="41"/>
      <c r="AA737" s="40"/>
      <c r="AB737" s="40"/>
      <c r="AC737" s="40"/>
      <c r="AD737" s="40" t="str">
        <f t="shared" si="389"/>
        <v/>
      </c>
      <c r="AE737" s="186"/>
      <c r="AF737" s="106" t="str">
        <f t="shared" ref="AF737:AF800" si="422">IFERROR((STDEV(X737:AD737)/100),"0")</f>
        <v>0</v>
      </c>
      <c r="AG737" s="99">
        <f t="shared" si="419"/>
        <v>0</v>
      </c>
      <c r="AH737" s="105" t="str">
        <f t="shared" si="420"/>
        <v>0</v>
      </c>
      <c r="AI737" s="106" t="str">
        <f t="shared" si="409"/>
        <v>0</v>
      </c>
      <c r="AJ737" s="99" t="str">
        <f t="shared" si="410"/>
        <v/>
      </c>
      <c r="AK737" s="1" t="str">
        <f t="shared" si="411"/>
        <v/>
      </c>
      <c r="AL737" s="1" t="str">
        <f t="shared" si="412"/>
        <v/>
      </c>
      <c r="AM737" s="1" t="str">
        <f t="shared" si="413"/>
        <v/>
      </c>
      <c r="AN737" s="164" t="str">
        <f t="shared" si="414"/>
        <v/>
      </c>
      <c r="AO737" s="337">
        <f t="shared" si="415"/>
        <v>0</v>
      </c>
      <c r="AP737" s="266"/>
      <c r="AQ737" s="273">
        <f t="shared" si="421"/>
        <v>0</v>
      </c>
      <c r="DF737" s="104">
        <f t="shared" si="393"/>
        <v>0</v>
      </c>
      <c r="DG737" s="39" t="str">
        <f t="shared" si="390"/>
        <v/>
      </c>
      <c r="DH737" s="39" t="str">
        <f t="shared" si="391"/>
        <v/>
      </c>
      <c r="DJ737" s="98">
        <f t="shared" si="392"/>
        <v>0</v>
      </c>
      <c r="DK737" s="93" t="e">
        <f>VLOOKUP(H737,'PORT PRODUCTIVITY 1'!$A$25:$G$81,2,FALSE)</f>
        <v>#N/A</v>
      </c>
      <c r="DL737" s="97" t="str">
        <f t="shared" si="398"/>
        <v/>
      </c>
      <c r="DM737" s="97" t="str">
        <f t="shared" si="399"/>
        <v/>
      </c>
      <c r="DN737" s="97" t="str">
        <f t="shared" si="400"/>
        <v/>
      </c>
      <c r="DO737" s="97" t="str">
        <f t="shared" si="401"/>
        <v/>
      </c>
      <c r="DP737" s="94" t="e">
        <f>VLOOKUP(H737,'PORT PRODUCTIVITY 1'!$A$25:$G$83,3,FALSE)</f>
        <v>#N/A</v>
      </c>
      <c r="DQ737" s="276" t="str">
        <f t="shared" si="402"/>
        <v/>
      </c>
      <c r="DR737" s="276" t="str">
        <f t="shared" si="403"/>
        <v/>
      </c>
      <c r="DS737" s="276" t="str">
        <f t="shared" si="404"/>
        <v/>
      </c>
      <c r="DT737" s="276" t="str">
        <f t="shared" si="405"/>
        <v/>
      </c>
      <c r="DU737" s="276" t="str">
        <f t="shared" si="406"/>
        <v/>
      </c>
      <c r="DV737" s="276" t="str">
        <f t="shared" si="407"/>
        <v/>
      </c>
      <c r="DW737" s="277" t="str">
        <f t="shared" si="394"/>
        <v/>
      </c>
      <c r="DX737" s="278" t="str">
        <f t="shared" si="395"/>
        <v>0</v>
      </c>
      <c r="DY737" s="279" t="str">
        <f t="shared" si="396"/>
        <v>0</v>
      </c>
      <c r="DZ737" s="280" t="str">
        <f t="shared" si="397"/>
        <v/>
      </c>
      <c r="EA737" s="335">
        <f t="shared" si="416"/>
        <v>0</v>
      </c>
      <c r="EB737" s="335">
        <f t="shared" si="417"/>
        <v>0</v>
      </c>
      <c r="EC737" s="335">
        <f t="shared" si="418"/>
        <v>0</v>
      </c>
    </row>
    <row r="738" spans="2:133" ht="27.75" customHeight="1" thickBot="1">
      <c r="B738" s="39"/>
      <c r="C738" s="146"/>
      <c r="D738" s="57"/>
      <c r="E738" s="43"/>
      <c r="F738" s="75"/>
      <c r="G738" s="74"/>
      <c r="H738" s="44"/>
      <c r="I738" s="283"/>
      <c r="J738" s="283"/>
      <c r="K738" s="38"/>
      <c r="L738" s="38"/>
      <c r="M738" s="38"/>
      <c r="N738" s="38"/>
      <c r="O738" s="22"/>
      <c r="P738" s="22"/>
      <c r="Q738" s="39"/>
      <c r="R738" s="39"/>
      <c r="S738" s="39"/>
      <c r="T738" s="39"/>
      <c r="U738" s="321"/>
      <c r="V738" s="332"/>
      <c r="W738" s="317" t="str">
        <f t="shared" si="408"/>
        <v>0</v>
      </c>
      <c r="X738" s="101"/>
      <c r="Y738" s="40"/>
      <c r="Z738" s="41"/>
      <c r="AA738" s="40"/>
      <c r="AB738" s="40"/>
      <c r="AC738" s="40"/>
      <c r="AD738" s="40" t="str">
        <f t="shared" si="389"/>
        <v/>
      </c>
      <c r="AE738" s="186"/>
      <c r="AF738" s="106" t="str">
        <f t="shared" si="422"/>
        <v>0</v>
      </c>
      <c r="AG738" s="99">
        <f t="shared" si="419"/>
        <v>0</v>
      </c>
      <c r="AH738" s="105" t="str">
        <f t="shared" si="420"/>
        <v>0</v>
      </c>
      <c r="AI738" s="106" t="str">
        <f t="shared" si="409"/>
        <v>0</v>
      </c>
      <c r="AJ738" s="99" t="str">
        <f t="shared" si="410"/>
        <v/>
      </c>
      <c r="AK738" s="1" t="str">
        <f t="shared" si="411"/>
        <v/>
      </c>
      <c r="AL738" s="1" t="str">
        <f t="shared" si="412"/>
        <v/>
      </c>
      <c r="AM738" s="1" t="str">
        <f t="shared" si="413"/>
        <v/>
      </c>
      <c r="AN738" s="164" t="str">
        <f t="shared" si="414"/>
        <v/>
      </c>
      <c r="AO738" s="337">
        <f t="shared" si="415"/>
        <v>0</v>
      </c>
      <c r="AP738" s="266"/>
      <c r="AQ738" s="273">
        <f t="shared" si="421"/>
        <v>0</v>
      </c>
      <c r="DF738" s="104">
        <f t="shared" si="393"/>
        <v>0</v>
      </c>
      <c r="DG738" s="39" t="str">
        <f t="shared" si="390"/>
        <v/>
      </c>
      <c r="DH738" s="39" t="str">
        <f t="shared" si="391"/>
        <v/>
      </c>
      <c r="DJ738" s="98">
        <f t="shared" si="392"/>
        <v>0</v>
      </c>
      <c r="DK738" s="93" t="e">
        <f>VLOOKUP(H738,'PORT PRODUCTIVITY 1'!$A$25:$G$81,2,FALSE)</f>
        <v>#N/A</v>
      </c>
      <c r="DL738" s="97" t="str">
        <f t="shared" si="398"/>
        <v/>
      </c>
      <c r="DM738" s="97" t="str">
        <f t="shared" si="399"/>
        <v/>
      </c>
      <c r="DN738" s="97" t="str">
        <f t="shared" si="400"/>
        <v/>
      </c>
      <c r="DO738" s="97" t="str">
        <f t="shared" si="401"/>
        <v/>
      </c>
      <c r="DP738" s="94" t="e">
        <f>VLOOKUP(H738,'PORT PRODUCTIVITY 1'!$A$25:$G$83,3,FALSE)</f>
        <v>#N/A</v>
      </c>
      <c r="DQ738" s="276" t="str">
        <f t="shared" si="402"/>
        <v/>
      </c>
      <c r="DR738" s="276" t="str">
        <f t="shared" si="403"/>
        <v/>
      </c>
      <c r="DS738" s="276" t="str">
        <f t="shared" si="404"/>
        <v/>
      </c>
      <c r="DT738" s="276" t="str">
        <f t="shared" si="405"/>
        <v/>
      </c>
      <c r="DU738" s="276" t="str">
        <f t="shared" si="406"/>
        <v/>
      </c>
      <c r="DV738" s="276" t="str">
        <f t="shared" si="407"/>
        <v/>
      </c>
      <c r="DW738" s="277" t="str">
        <f t="shared" si="394"/>
        <v/>
      </c>
      <c r="DX738" s="278" t="str">
        <f t="shared" si="395"/>
        <v>0</v>
      </c>
      <c r="DY738" s="279" t="str">
        <f t="shared" si="396"/>
        <v>0</v>
      </c>
      <c r="DZ738" s="280" t="str">
        <f t="shared" si="397"/>
        <v/>
      </c>
      <c r="EA738" s="335">
        <f t="shared" si="416"/>
        <v>0</v>
      </c>
      <c r="EB738" s="335">
        <f t="shared" si="417"/>
        <v>0</v>
      </c>
      <c r="EC738" s="335">
        <f t="shared" si="418"/>
        <v>0</v>
      </c>
    </row>
    <row r="739" spans="2:133" ht="27.75" customHeight="1" thickBot="1">
      <c r="B739" s="39"/>
      <c r="C739" s="146"/>
      <c r="D739" s="57"/>
      <c r="E739" s="43"/>
      <c r="F739" s="74"/>
      <c r="G739" s="74"/>
      <c r="H739" s="44"/>
      <c r="I739" s="283"/>
      <c r="J739" s="283"/>
      <c r="K739" s="38"/>
      <c r="L739" s="38"/>
      <c r="M739" s="38"/>
      <c r="N739" s="38"/>
      <c r="O739" s="22"/>
      <c r="P739" s="22"/>
      <c r="Q739" s="39"/>
      <c r="R739" s="39"/>
      <c r="S739" s="39"/>
      <c r="T739" s="39"/>
      <c r="U739" s="321"/>
      <c r="V739" s="332"/>
      <c r="W739" s="317" t="str">
        <f t="shared" si="408"/>
        <v>0</v>
      </c>
      <c r="X739" s="101"/>
      <c r="Y739" s="40"/>
      <c r="Z739" s="41"/>
      <c r="AA739" s="40"/>
      <c r="AB739" s="40"/>
      <c r="AC739" s="40"/>
      <c r="AD739" s="40" t="str">
        <f t="shared" si="389"/>
        <v/>
      </c>
      <c r="AE739" s="186"/>
      <c r="AF739" s="106" t="str">
        <f t="shared" si="422"/>
        <v>0</v>
      </c>
      <c r="AG739" s="99">
        <f t="shared" si="419"/>
        <v>0</v>
      </c>
      <c r="AH739" s="105" t="str">
        <f t="shared" si="420"/>
        <v>0</v>
      </c>
      <c r="AI739" s="106" t="str">
        <f t="shared" si="409"/>
        <v>0</v>
      </c>
      <c r="AJ739" s="99" t="str">
        <f t="shared" si="410"/>
        <v/>
      </c>
      <c r="AK739" s="1" t="str">
        <f t="shared" si="411"/>
        <v/>
      </c>
      <c r="AL739" s="1" t="str">
        <f t="shared" si="412"/>
        <v/>
      </c>
      <c r="AM739" s="1" t="str">
        <f t="shared" si="413"/>
        <v/>
      </c>
      <c r="AN739" s="164" t="str">
        <f t="shared" si="414"/>
        <v/>
      </c>
      <c r="AO739" s="337">
        <f t="shared" si="415"/>
        <v>0</v>
      </c>
      <c r="AP739" s="266"/>
      <c r="AQ739" s="273">
        <f t="shared" si="421"/>
        <v>0</v>
      </c>
      <c r="DF739" s="104">
        <f t="shared" si="393"/>
        <v>0</v>
      </c>
      <c r="DG739" s="39" t="str">
        <f t="shared" si="390"/>
        <v/>
      </c>
      <c r="DH739" s="39" t="str">
        <f t="shared" si="391"/>
        <v/>
      </c>
      <c r="DJ739" s="98">
        <f t="shared" si="392"/>
        <v>0</v>
      </c>
      <c r="DK739" s="93" t="e">
        <f>VLOOKUP(H739,'PORT PRODUCTIVITY 1'!$A$25:$G$81,2,FALSE)</f>
        <v>#N/A</v>
      </c>
      <c r="DL739" s="97" t="str">
        <f t="shared" si="398"/>
        <v/>
      </c>
      <c r="DM739" s="97" t="str">
        <f t="shared" si="399"/>
        <v/>
      </c>
      <c r="DN739" s="97" t="str">
        <f t="shared" si="400"/>
        <v/>
      </c>
      <c r="DO739" s="97" t="str">
        <f t="shared" si="401"/>
        <v/>
      </c>
      <c r="DP739" s="94" t="e">
        <f>VLOOKUP(H739,'PORT PRODUCTIVITY 1'!$A$25:$G$83,3,FALSE)</f>
        <v>#N/A</v>
      </c>
      <c r="DQ739" s="276" t="str">
        <f t="shared" si="402"/>
        <v/>
      </c>
      <c r="DR739" s="276" t="str">
        <f t="shared" si="403"/>
        <v/>
      </c>
      <c r="DS739" s="276" t="str">
        <f t="shared" si="404"/>
        <v/>
      </c>
      <c r="DT739" s="276" t="str">
        <f t="shared" si="405"/>
        <v/>
      </c>
      <c r="DU739" s="276" t="str">
        <f t="shared" si="406"/>
        <v/>
      </c>
      <c r="DV739" s="276" t="str">
        <f t="shared" si="407"/>
        <v/>
      </c>
      <c r="DW739" s="277" t="str">
        <f t="shared" si="394"/>
        <v/>
      </c>
      <c r="DX739" s="278" t="str">
        <f t="shared" si="395"/>
        <v>0</v>
      </c>
      <c r="DY739" s="279" t="str">
        <f t="shared" si="396"/>
        <v>0</v>
      </c>
      <c r="DZ739" s="280" t="str">
        <f t="shared" si="397"/>
        <v/>
      </c>
      <c r="EA739" s="335">
        <f t="shared" si="416"/>
        <v>0</v>
      </c>
      <c r="EB739" s="335">
        <f t="shared" si="417"/>
        <v>0</v>
      </c>
      <c r="EC739" s="335">
        <f t="shared" si="418"/>
        <v>0</v>
      </c>
    </row>
    <row r="740" spans="2:133" ht="27.75" customHeight="1" thickBot="1">
      <c r="B740" s="39"/>
      <c r="C740" s="146"/>
      <c r="D740" s="57"/>
      <c r="E740" s="43"/>
      <c r="F740" s="74"/>
      <c r="G740" s="74"/>
      <c r="H740" s="44"/>
      <c r="I740" s="283"/>
      <c r="J740" s="283"/>
      <c r="K740" s="38"/>
      <c r="L740" s="38"/>
      <c r="M740" s="38"/>
      <c r="N740" s="38"/>
      <c r="O740" s="22"/>
      <c r="P740" s="22"/>
      <c r="Q740" s="39"/>
      <c r="R740" s="39"/>
      <c r="S740" s="39"/>
      <c r="T740" s="39"/>
      <c r="U740" s="321"/>
      <c r="V740" s="332"/>
      <c r="W740" s="317" t="str">
        <f t="shared" si="408"/>
        <v>0</v>
      </c>
      <c r="X740" s="101"/>
      <c r="Y740" s="40"/>
      <c r="Z740" s="41"/>
      <c r="AA740" s="40"/>
      <c r="AB740" s="40"/>
      <c r="AC740" s="40"/>
      <c r="AD740" s="40" t="str">
        <f t="shared" si="389"/>
        <v/>
      </c>
      <c r="AE740" s="186"/>
      <c r="AF740" s="106" t="str">
        <f t="shared" si="422"/>
        <v>0</v>
      </c>
      <c r="AG740" s="99">
        <f t="shared" si="419"/>
        <v>0</v>
      </c>
      <c r="AH740" s="105" t="str">
        <f t="shared" si="420"/>
        <v>0</v>
      </c>
      <c r="AI740" s="106" t="str">
        <f t="shared" si="409"/>
        <v>0</v>
      </c>
      <c r="AJ740" s="99" t="str">
        <f t="shared" si="410"/>
        <v/>
      </c>
      <c r="AK740" s="1" t="str">
        <f t="shared" si="411"/>
        <v/>
      </c>
      <c r="AL740" s="1" t="str">
        <f t="shared" si="412"/>
        <v/>
      </c>
      <c r="AM740" s="1" t="str">
        <f t="shared" si="413"/>
        <v/>
      </c>
      <c r="AN740" s="164" t="str">
        <f t="shared" si="414"/>
        <v/>
      </c>
      <c r="AO740" s="337">
        <f t="shared" si="415"/>
        <v>0</v>
      </c>
      <c r="AP740" s="266"/>
      <c r="AQ740" s="273">
        <f t="shared" si="421"/>
        <v>0</v>
      </c>
      <c r="DF740" s="104">
        <f t="shared" si="393"/>
        <v>0</v>
      </c>
      <c r="DG740" s="39" t="str">
        <f t="shared" si="390"/>
        <v/>
      </c>
      <c r="DH740" s="39" t="str">
        <f t="shared" si="391"/>
        <v/>
      </c>
      <c r="DJ740" s="98">
        <f t="shared" si="392"/>
        <v>0</v>
      </c>
      <c r="DK740" s="93" t="e">
        <f>VLOOKUP(H740,'PORT PRODUCTIVITY 1'!$A$25:$G$81,2,FALSE)</f>
        <v>#N/A</v>
      </c>
      <c r="DL740" s="97" t="str">
        <f t="shared" si="398"/>
        <v/>
      </c>
      <c r="DM740" s="97" t="str">
        <f t="shared" si="399"/>
        <v/>
      </c>
      <c r="DN740" s="97" t="str">
        <f t="shared" si="400"/>
        <v/>
      </c>
      <c r="DO740" s="97" t="str">
        <f t="shared" si="401"/>
        <v/>
      </c>
      <c r="DP740" s="94" t="e">
        <f>VLOOKUP(H740,'PORT PRODUCTIVITY 1'!$A$25:$G$83,3,FALSE)</f>
        <v>#N/A</v>
      </c>
      <c r="DQ740" s="276" t="str">
        <f t="shared" si="402"/>
        <v/>
      </c>
      <c r="DR740" s="276" t="str">
        <f t="shared" si="403"/>
        <v/>
      </c>
      <c r="DS740" s="276" t="str">
        <f t="shared" si="404"/>
        <v/>
      </c>
      <c r="DT740" s="276" t="str">
        <f t="shared" si="405"/>
        <v/>
      </c>
      <c r="DU740" s="276" t="str">
        <f t="shared" si="406"/>
        <v/>
      </c>
      <c r="DV740" s="276" t="str">
        <f t="shared" si="407"/>
        <v/>
      </c>
      <c r="DW740" s="277" t="str">
        <f t="shared" si="394"/>
        <v/>
      </c>
      <c r="DX740" s="278" t="str">
        <f t="shared" si="395"/>
        <v>0</v>
      </c>
      <c r="DY740" s="279" t="str">
        <f t="shared" si="396"/>
        <v>0</v>
      </c>
      <c r="DZ740" s="280" t="str">
        <f t="shared" si="397"/>
        <v/>
      </c>
      <c r="EA740" s="335">
        <f t="shared" si="416"/>
        <v>0</v>
      </c>
      <c r="EB740" s="335">
        <f t="shared" si="417"/>
        <v>0</v>
      </c>
      <c r="EC740" s="335">
        <f t="shared" si="418"/>
        <v>0</v>
      </c>
    </row>
    <row r="741" spans="2:133" ht="27.75" customHeight="1" thickBot="1">
      <c r="B741" s="39"/>
      <c r="C741" s="146"/>
      <c r="D741" s="57"/>
      <c r="E741" s="43"/>
      <c r="F741" s="74"/>
      <c r="G741" s="74"/>
      <c r="H741" s="44"/>
      <c r="I741" s="283"/>
      <c r="J741" s="283"/>
      <c r="K741" s="38"/>
      <c r="L741" s="38"/>
      <c r="M741" s="38"/>
      <c r="N741" s="38"/>
      <c r="O741" s="22"/>
      <c r="P741" s="22"/>
      <c r="Q741" s="39"/>
      <c r="R741" s="39"/>
      <c r="S741" s="39"/>
      <c r="T741" s="39"/>
      <c r="U741" s="321"/>
      <c r="V741" s="332"/>
      <c r="W741" s="317" t="str">
        <f t="shared" si="408"/>
        <v>0</v>
      </c>
      <c r="X741" s="101"/>
      <c r="Y741" s="40"/>
      <c r="Z741" s="41"/>
      <c r="AA741" s="40"/>
      <c r="AB741" s="40"/>
      <c r="AC741" s="40"/>
      <c r="AD741" s="40" t="str">
        <f t="shared" si="389"/>
        <v/>
      </c>
      <c r="AE741" s="186"/>
      <c r="AF741" s="106" t="str">
        <f t="shared" si="422"/>
        <v>0</v>
      </c>
      <c r="AG741" s="99">
        <f t="shared" si="419"/>
        <v>0</v>
      </c>
      <c r="AH741" s="105" t="str">
        <f t="shared" si="420"/>
        <v>0</v>
      </c>
      <c r="AI741" s="106" t="str">
        <f t="shared" si="409"/>
        <v>0</v>
      </c>
      <c r="AJ741" s="99" t="str">
        <f t="shared" si="410"/>
        <v/>
      </c>
      <c r="AK741" s="1" t="str">
        <f t="shared" si="411"/>
        <v/>
      </c>
      <c r="AL741" s="1" t="str">
        <f t="shared" si="412"/>
        <v/>
      </c>
      <c r="AM741" s="1" t="str">
        <f t="shared" si="413"/>
        <v/>
      </c>
      <c r="AN741" s="164" t="str">
        <f t="shared" si="414"/>
        <v/>
      </c>
      <c r="AO741" s="337">
        <f t="shared" si="415"/>
        <v>0</v>
      </c>
      <c r="AP741" s="266"/>
      <c r="AQ741" s="273">
        <f t="shared" si="421"/>
        <v>0</v>
      </c>
      <c r="DF741" s="104">
        <f t="shared" si="393"/>
        <v>0</v>
      </c>
      <c r="DG741" s="39" t="str">
        <f t="shared" si="390"/>
        <v/>
      </c>
      <c r="DH741" s="39" t="str">
        <f t="shared" si="391"/>
        <v/>
      </c>
      <c r="DJ741" s="98">
        <f t="shared" si="392"/>
        <v>0</v>
      </c>
      <c r="DK741" s="93" t="e">
        <f>VLOOKUP(H741,'PORT PRODUCTIVITY 1'!$A$25:$G$81,2,FALSE)</f>
        <v>#N/A</v>
      </c>
      <c r="DL741" s="97" t="str">
        <f t="shared" si="398"/>
        <v/>
      </c>
      <c r="DM741" s="97" t="str">
        <f t="shared" si="399"/>
        <v/>
      </c>
      <c r="DN741" s="97" t="str">
        <f t="shared" si="400"/>
        <v/>
      </c>
      <c r="DO741" s="97" t="str">
        <f t="shared" si="401"/>
        <v/>
      </c>
      <c r="DP741" s="94" t="e">
        <f>VLOOKUP(H741,'PORT PRODUCTIVITY 1'!$A$25:$G$83,3,FALSE)</f>
        <v>#N/A</v>
      </c>
      <c r="DQ741" s="276" t="str">
        <f t="shared" si="402"/>
        <v/>
      </c>
      <c r="DR741" s="276" t="str">
        <f t="shared" si="403"/>
        <v/>
      </c>
      <c r="DS741" s="276" t="str">
        <f t="shared" si="404"/>
        <v/>
      </c>
      <c r="DT741" s="276" t="str">
        <f t="shared" si="405"/>
        <v/>
      </c>
      <c r="DU741" s="276" t="str">
        <f t="shared" si="406"/>
        <v/>
      </c>
      <c r="DV741" s="276" t="str">
        <f t="shared" si="407"/>
        <v/>
      </c>
      <c r="DW741" s="277" t="str">
        <f t="shared" si="394"/>
        <v/>
      </c>
      <c r="DX741" s="278" t="str">
        <f t="shared" si="395"/>
        <v>0</v>
      </c>
      <c r="DY741" s="279" t="str">
        <f t="shared" si="396"/>
        <v>0</v>
      </c>
      <c r="DZ741" s="280" t="str">
        <f t="shared" si="397"/>
        <v/>
      </c>
      <c r="EA741" s="335">
        <f t="shared" si="416"/>
        <v>0</v>
      </c>
      <c r="EB741" s="335">
        <f t="shared" si="417"/>
        <v>0</v>
      </c>
      <c r="EC741" s="335">
        <f t="shared" si="418"/>
        <v>0</v>
      </c>
    </row>
    <row r="742" spans="2:133" ht="27.75" customHeight="1" thickBot="1">
      <c r="B742" s="39"/>
      <c r="C742" s="146"/>
      <c r="D742" s="57"/>
      <c r="E742" s="43"/>
      <c r="F742" s="74"/>
      <c r="G742" s="74"/>
      <c r="H742" s="44"/>
      <c r="I742" s="283"/>
      <c r="J742" s="283"/>
      <c r="K742" s="38"/>
      <c r="L742" s="38"/>
      <c r="M742" s="38"/>
      <c r="N742" s="38"/>
      <c r="O742" s="22"/>
      <c r="P742" s="22"/>
      <c r="Q742" s="39"/>
      <c r="R742" s="39"/>
      <c r="S742" s="39"/>
      <c r="T742" s="39"/>
      <c r="U742" s="321"/>
      <c r="V742" s="332"/>
      <c r="W742" s="317" t="str">
        <f t="shared" si="408"/>
        <v>0</v>
      </c>
      <c r="X742" s="101"/>
      <c r="Y742" s="40"/>
      <c r="Z742" s="41"/>
      <c r="AA742" s="40"/>
      <c r="AB742" s="40"/>
      <c r="AC742" s="40"/>
      <c r="AD742" s="40" t="str">
        <f t="shared" si="389"/>
        <v/>
      </c>
      <c r="AE742" s="186"/>
      <c r="AF742" s="106" t="str">
        <f t="shared" si="422"/>
        <v>0</v>
      </c>
      <c r="AG742" s="99">
        <f t="shared" si="419"/>
        <v>0</v>
      </c>
      <c r="AH742" s="105" t="str">
        <f t="shared" si="420"/>
        <v>0</v>
      </c>
      <c r="AI742" s="106" t="str">
        <f t="shared" si="409"/>
        <v>0</v>
      </c>
      <c r="AJ742" s="99" t="str">
        <f t="shared" si="410"/>
        <v/>
      </c>
      <c r="AK742" s="1" t="str">
        <f t="shared" si="411"/>
        <v/>
      </c>
      <c r="AL742" s="1" t="str">
        <f t="shared" si="412"/>
        <v/>
      </c>
      <c r="AM742" s="1" t="str">
        <f t="shared" si="413"/>
        <v/>
      </c>
      <c r="AN742" s="164" t="str">
        <f t="shared" si="414"/>
        <v/>
      </c>
      <c r="AO742" s="337">
        <f t="shared" si="415"/>
        <v>0</v>
      </c>
      <c r="AP742" s="266"/>
      <c r="AQ742" s="273">
        <f t="shared" si="421"/>
        <v>0</v>
      </c>
      <c r="DF742" s="104">
        <f t="shared" si="393"/>
        <v>0</v>
      </c>
      <c r="DG742" s="39" t="str">
        <f t="shared" si="390"/>
        <v/>
      </c>
      <c r="DH742" s="39" t="str">
        <f t="shared" si="391"/>
        <v/>
      </c>
      <c r="DJ742" s="98">
        <f t="shared" si="392"/>
        <v>0</v>
      </c>
      <c r="DK742" s="93" t="e">
        <f>VLOOKUP(H742,'PORT PRODUCTIVITY 1'!$A$25:$G$81,2,FALSE)</f>
        <v>#N/A</v>
      </c>
      <c r="DL742" s="97" t="str">
        <f t="shared" si="398"/>
        <v/>
      </c>
      <c r="DM742" s="97" t="str">
        <f t="shared" si="399"/>
        <v/>
      </c>
      <c r="DN742" s="97" t="str">
        <f t="shared" si="400"/>
        <v/>
      </c>
      <c r="DO742" s="97" t="str">
        <f t="shared" si="401"/>
        <v/>
      </c>
      <c r="DP742" s="94" t="e">
        <f>VLOOKUP(H742,'PORT PRODUCTIVITY 1'!$A$25:$G$83,3,FALSE)</f>
        <v>#N/A</v>
      </c>
      <c r="DQ742" s="276" t="str">
        <f t="shared" si="402"/>
        <v/>
      </c>
      <c r="DR742" s="276" t="str">
        <f t="shared" si="403"/>
        <v/>
      </c>
      <c r="DS742" s="276" t="str">
        <f t="shared" si="404"/>
        <v/>
      </c>
      <c r="DT742" s="276" t="str">
        <f t="shared" si="405"/>
        <v/>
      </c>
      <c r="DU742" s="276" t="str">
        <f t="shared" si="406"/>
        <v/>
      </c>
      <c r="DV742" s="276" t="str">
        <f t="shared" si="407"/>
        <v/>
      </c>
      <c r="DW742" s="277" t="str">
        <f t="shared" si="394"/>
        <v/>
      </c>
      <c r="DX742" s="278" t="str">
        <f t="shared" si="395"/>
        <v>0</v>
      </c>
      <c r="DY742" s="279" t="str">
        <f t="shared" si="396"/>
        <v>0</v>
      </c>
      <c r="DZ742" s="280" t="str">
        <f t="shared" si="397"/>
        <v/>
      </c>
      <c r="EA742" s="335">
        <f t="shared" si="416"/>
        <v>0</v>
      </c>
      <c r="EB742" s="335">
        <f t="shared" si="417"/>
        <v>0</v>
      </c>
      <c r="EC742" s="335">
        <f t="shared" si="418"/>
        <v>0</v>
      </c>
    </row>
    <row r="743" spans="2:133" ht="27.75" customHeight="1" thickBot="1">
      <c r="B743" s="39"/>
      <c r="C743" s="146"/>
      <c r="D743" s="57"/>
      <c r="E743" s="43"/>
      <c r="F743" s="74"/>
      <c r="G743" s="74"/>
      <c r="H743" s="44"/>
      <c r="I743" s="283"/>
      <c r="J743" s="283"/>
      <c r="K743" s="38"/>
      <c r="L743" s="38"/>
      <c r="M743" s="38"/>
      <c r="N743" s="38"/>
      <c r="O743" s="22"/>
      <c r="P743" s="22"/>
      <c r="Q743" s="39"/>
      <c r="R743" s="39"/>
      <c r="S743" s="39"/>
      <c r="T743" s="39"/>
      <c r="U743" s="321"/>
      <c r="V743" s="332"/>
      <c r="W743" s="317" t="str">
        <f t="shared" si="408"/>
        <v>0</v>
      </c>
      <c r="X743" s="101"/>
      <c r="Y743" s="40"/>
      <c r="Z743" s="41"/>
      <c r="AA743" s="40"/>
      <c r="AB743" s="40"/>
      <c r="AC743" s="40"/>
      <c r="AD743" s="40" t="str">
        <f t="shared" si="389"/>
        <v/>
      </c>
      <c r="AE743" s="186"/>
      <c r="AF743" s="106" t="str">
        <f t="shared" si="422"/>
        <v>0</v>
      </c>
      <c r="AG743" s="99">
        <f t="shared" si="419"/>
        <v>0</v>
      </c>
      <c r="AH743" s="105" t="str">
        <f t="shared" si="420"/>
        <v>0</v>
      </c>
      <c r="AI743" s="106" t="str">
        <f t="shared" si="409"/>
        <v>0</v>
      </c>
      <c r="AJ743" s="99" t="str">
        <f t="shared" si="410"/>
        <v/>
      </c>
      <c r="AK743" s="1" t="str">
        <f t="shared" si="411"/>
        <v/>
      </c>
      <c r="AL743" s="1" t="str">
        <f t="shared" si="412"/>
        <v/>
      </c>
      <c r="AM743" s="1" t="str">
        <f t="shared" si="413"/>
        <v/>
      </c>
      <c r="AN743" s="164" t="str">
        <f t="shared" si="414"/>
        <v/>
      </c>
      <c r="AO743" s="337">
        <f t="shared" si="415"/>
        <v>0</v>
      </c>
      <c r="AP743" s="266"/>
      <c r="AQ743" s="273">
        <f t="shared" si="421"/>
        <v>0</v>
      </c>
      <c r="DF743" s="104">
        <f t="shared" si="393"/>
        <v>0</v>
      </c>
      <c r="DG743" s="39" t="str">
        <f t="shared" si="390"/>
        <v/>
      </c>
      <c r="DH743" s="39" t="str">
        <f t="shared" si="391"/>
        <v/>
      </c>
      <c r="DJ743" s="98">
        <f t="shared" si="392"/>
        <v>0</v>
      </c>
      <c r="DK743" s="93" t="e">
        <f>VLOOKUP(H743,'PORT PRODUCTIVITY 1'!$A$25:$G$81,2,FALSE)</f>
        <v>#N/A</v>
      </c>
      <c r="DL743" s="97" t="str">
        <f t="shared" si="398"/>
        <v/>
      </c>
      <c r="DM743" s="97" t="str">
        <f t="shared" si="399"/>
        <v/>
      </c>
      <c r="DN743" s="97" t="str">
        <f t="shared" si="400"/>
        <v/>
      </c>
      <c r="DO743" s="97" t="str">
        <f t="shared" si="401"/>
        <v/>
      </c>
      <c r="DP743" s="94" t="e">
        <f>VLOOKUP(H743,'PORT PRODUCTIVITY 1'!$A$25:$G$83,3,FALSE)</f>
        <v>#N/A</v>
      </c>
      <c r="DQ743" s="276" t="str">
        <f t="shared" si="402"/>
        <v/>
      </c>
      <c r="DR743" s="276" t="str">
        <f t="shared" si="403"/>
        <v/>
      </c>
      <c r="DS743" s="276" t="str">
        <f t="shared" si="404"/>
        <v/>
      </c>
      <c r="DT743" s="276" t="str">
        <f t="shared" si="405"/>
        <v/>
      </c>
      <c r="DU743" s="276" t="str">
        <f t="shared" si="406"/>
        <v/>
      </c>
      <c r="DV743" s="276" t="str">
        <f t="shared" si="407"/>
        <v/>
      </c>
      <c r="DW743" s="277" t="str">
        <f t="shared" si="394"/>
        <v/>
      </c>
      <c r="DX743" s="278" t="str">
        <f t="shared" si="395"/>
        <v>0</v>
      </c>
      <c r="DY743" s="279" t="str">
        <f t="shared" si="396"/>
        <v>0</v>
      </c>
      <c r="DZ743" s="280" t="str">
        <f t="shared" si="397"/>
        <v/>
      </c>
      <c r="EA743" s="335">
        <f t="shared" si="416"/>
        <v>0</v>
      </c>
      <c r="EB743" s="335">
        <f t="shared" si="417"/>
        <v>0</v>
      </c>
      <c r="EC743" s="335">
        <f t="shared" si="418"/>
        <v>0</v>
      </c>
    </row>
    <row r="744" spans="2:133" ht="27.75" customHeight="1" thickBot="1">
      <c r="B744" s="39"/>
      <c r="C744" s="146"/>
      <c r="D744" s="57"/>
      <c r="E744" s="43"/>
      <c r="F744" s="74"/>
      <c r="G744" s="74"/>
      <c r="H744" s="44"/>
      <c r="I744" s="283"/>
      <c r="J744" s="283"/>
      <c r="K744" s="38"/>
      <c r="L744" s="38"/>
      <c r="M744" s="38"/>
      <c r="N744" s="38"/>
      <c r="O744" s="22"/>
      <c r="P744" s="22"/>
      <c r="Q744" s="39"/>
      <c r="R744" s="39"/>
      <c r="S744" s="39"/>
      <c r="T744" s="39"/>
      <c r="U744" s="321"/>
      <c r="V744" s="332"/>
      <c r="W744" s="317" t="str">
        <f t="shared" si="408"/>
        <v>0</v>
      </c>
      <c r="X744" s="101"/>
      <c r="Y744" s="40"/>
      <c r="Z744" s="41"/>
      <c r="AA744" s="40"/>
      <c r="AB744" s="40"/>
      <c r="AC744" s="40"/>
      <c r="AD744" s="40" t="str">
        <f t="shared" si="389"/>
        <v/>
      </c>
      <c r="AE744" s="186"/>
      <c r="AF744" s="106" t="str">
        <f t="shared" si="422"/>
        <v>0</v>
      </c>
      <c r="AG744" s="99">
        <f t="shared" si="419"/>
        <v>0</v>
      </c>
      <c r="AH744" s="105" t="str">
        <f t="shared" si="420"/>
        <v>0</v>
      </c>
      <c r="AI744" s="106" t="str">
        <f t="shared" si="409"/>
        <v>0</v>
      </c>
      <c r="AJ744" s="99" t="str">
        <f t="shared" si="410"/>
        <v/>
      </c>
      <c r="AK744" s="1" t="str">
        <f t="shared" si="411"/>
        <v/>
      </c>
      <c r="AL744" s="1" t="str">
        <f t="shared" si="412"/>
        <v/>
      </c>
      <c r="AM744" s="1" t="str">
        <f t="shared" si="413"/>
        <v/>
      </c>
      <c r="AN744" s="164" t="str">
        <f t="shared" si="414"/>
        <v/>
      </c>
      <c r="AO744" s="337">
        <f t="shared" si="415"/>
        <v>0</v>
      </c>
      <c r="AP744" s="261"/>
      <c r="AQ744" s="273">
        <f t="shared" si="421"/>
        <v>0</v>
      </c>
      <c r="DF744" s="104">
        <f t="shared" si="393"/>
        <v>0</v>
      </c>
      <c r="DG744" s="39" t="str">
        <f t="shared" si="390"/>
        <v/>
      </c>
      <c r="DH744" s="39" t="str">
        <f t="shared" si="391"/>
        <v/>
      </c>
      <c r="DJ744" s="98">
        <f t="shared" si="392"/>
        <v>0</v>
      </c>
      <c r="DK744" s="93" t="e">
        <f>VLOOKUP(H744,'PORT PRODUCTIVITY 1'!$A$25:$G$81,2,FALSE)</f>
        <v>#N/A</v>
      </c>
      <c r="DL744" s="97" t="str">
        <f t="shared" si="398"/>
        <v/>
      </c>
      <c r="DM744" s="97" t="str">
        <f t="shared" si="399"/>
        <v/>
      </c>
      <c r="DN744" s="97" t="str">
        <f t="shared" si="400"/>
        <v/>
      </c>
      <c r="DO744" s="97" t="str">
        <f t="shared" si="401"/>
        <v/>
      </c>
      <c r="DP744" s="94" t="e">
        <f>VLOOKUP(H744,'PORT PRODUCTIVITY 1'!$A$25:$G$83,3,FALSE)</f>
        <v>#N/A</v>
      </c>
      <c r="DQ744" s="276" t="str">
        <f t="shared" si="402"/>
        <v/>
      </c>
      <c r="DR744" s="276" t="str">
        <f t="shared" si="403"/>
        <v/>
      </c>
      <c r="DS744" s="276" t="str">
        <f t="shared" si="404"/>
        <v/>
      </c>
      <c r="DT744" s="276" t="str">
        <f t="shared" si="405"/>
        <v/>
      </c>
      <c r="DU744" s="276" t="str">
        <f t="shared" si="406"/>
        <v/>
      </c>
      <c r="DV744" s="276" t="str">
        <f t="shared" si="407"/>
        <v/>
      </c>
      <c r="DW744" s="277" t="str">
        <f t="shared" si="394"/>
        <v/>
      </c>
      <c r="DX744" s="278" t="str">
        <f t="shared" si="395"/>
        <v>0</v>
      </c>
      <c r="DY744" s="279" t="str">
        <f t="shared" si="396"/>
        <v>0</v>
      </c>
      <c r="DZ744" s="280" t="str">
        <f t="shared" si="397"/>
        <v/>
      </c>
      <c r="EA744" s="335">
        <f t="shared" si="416"/>
        <v>0</v>
      </c>
      <c r="EB744" s="335">
        <f t="shared" si="417"/>
        <v>0</v>
      </c>
      <c r="EC744" s="335">
        <f t="shared" si="418"/>
        <v>0</v>
      </c>
    </row>
    <row r="745" spans="2:133" ht="27.75" customHeight="1" thickBot="1">
      <c r="B745" s="39"/>
      <c r="C745" s="146"/>
      <c r="D745" s="57"/>
      <c r="E745" s="43"/>
      <c r="F745" s="74"/>
      <c r="G745" s="74"/>
      <c r="H745" s="44"/>
      <c r="I745" s="283"/>
      <c r="J745" s="283"/>
      <c r="K745" s="38"/>
      <c r="L745" s="38"/>
      <c r="M745" s="38"/>
      <c r="N745" s="38"/>
      <c r="O745" s="22"/>
      <c r="P745" s="22"/>
      <c r="Q745" s="39"/>
      <c r="R745" s="39"/>
      <c r="S745" s="39"/>
      <c r="T745" s="39"/>
      <c r="U745" s="321"/>
      <c r="V745" s="332"/>
      <c r="W745" s="317" t="str">
        <f t="shared" si="408"/>
        <v>0</v>
      </c>
      <c r="X745" s="101"/>
      <c r="Y745" s="40"/>
      <c r="Z745" s="41"/>
      <c r="AA745" s="40"/>
      <c r="AB745" s="40"/>
      <c r="AC745" s="40"/>
      <c r="AD745" s="40" t="str">
        <f t="shared" si="389"/>
        <v/>
      </c>
      <c r="AE745" s="186"/>
      <c r="AF745" s="106" t="str">
        <f t="shared" si="422"/>
        <v>0</v>
      </c>
      <c r="AG745" s="99">
        <f t="shared" si="419"/>
        <v>0</v>
      </c>
      <c r="AH745" s="105" t="str">
        <f t="shared" si="420"/>
        <v>0</v>
      </c>
      <c r="AI745" s="106" t="str">
        <f t="shared" si="409"/>
        <v>0</v>
      </c>
      <c r="AJ745" s="99" t="str">
        <f t="shared" si="410"/>
        <v/>
      </c>
      <c r="AK745" s="1" t="str">
        <f t="shared" si="411"/>
        <v/>
      </c>
      <c r="AL745" s="1" t="str">
        <f t="shared" si="412"/>
        <v/>
      </c>
      <c r="AM745" s="1" t="str">
        <f t="shared" si="413"/>
        <v/>
      </c>
      <c r="AN745" s="164" t="str">
        <f t="shared" si="414"/>
        <v/>
      </c>
      <c r="AO745" s="337">
        <f t="shared" si="415"/>
        <v>0</v>
      </c>
      <c r="AP745" s="266"/>
      <c r="AQ745" s="273">
        <f t="shared" si="421"/>
        <v>0</v>
      </c>
      <c r="DF745" s="104">
        <f t="shared" si="393"/>
        <v>0</v>
      </c>
      <c r="DG745" s="39" t="str">
        <f t="shared" si="390"/>
        <v/>
      </c>
      <c r="DH745" s="39" t="str">
        <f t="shared" si="391"/>
        <v/>
      </c>
      <c r="DJ745" s="98">
        <f t="shared" si="392"/>
        <v>0</v>
      </c>
      <c r="DK745" s="93" t="e">
        <f>VLOOKUP(H745,'PORT PRODUCTIVITY 1'!$A$25:$G$81,2,FALSE)</f>
        <v>#N/A</v>
      </c>
      <c r="DL745" s="97" t="str">
        <f t="shared" si="398"/>
        <v/>
      </c>
      <c r="DM745" s="97" t="str">
        <f t="shared" si="399"/>
        <v/>
      </c>
      <c r="DN745" s="97" t="str">
        <f t="shared" si="400"/>
        <v/>
      </c>
      <c r="DO745" s="97" t="str">
        <f t="shared" si="401"/>
        <v/>
      </c>
      <c r="DP745" s="94" t="e">
        <f>VLOOKUP(H745,'PORT PRODUCTIVITY 1'!$A$25:$G$83,3,FALSE)</f>
        <v>#N/A</v>
      </c>
      <c r="DQ745" s="276" t="str">
        <f t="shared" si="402"/>
        <v/>
      </c>
      <c r="DR745" s="276" t="str">
        <f t="shared" si="403"/>
        <v/>
      </c>
      <c r="DS745" s="276" t="str">
        <f t="shared" si="404"/>
        <v/>
      </c>
      <c r="DT745" s="276" t="str">
        <f t="shared" si="405"/>
        <v/>
      </c>
      <c r="DU745" s="276" t="str">
        <f t="shared" si="406"/>
        <v/>
      </c>
      <c r="DV745" s="276" t="str">
        <f t="shared" si="407"/>
        <v/>
      </c>
      <c r="DW745" s="277" t="str">
        <f t="shared" si="394"/>
        <v/>
      </c>
      <c r="DX745" s="278" t="str">
        <f t="shared" si="395"/>
        <v>0</v>
      </c>
      <c r="DY745" s="279" t="str">
        <f t="shared" si="396"/>
        <v>0</v>
      </c>
      <c r="DZ745" s="280" t="str">
        <f t="shared" si="397"/>
        <v/>
      </c>
      <c r="EA745" s="335">
        <f t="shared" si="416"/>
        <v>0</v>
      </c>
      <c r="EB745" s="335">
        <f t="shared" si="417"/>
        <v>0</v>
      </c>
      <c r="EC745" s="335">
        <f t="shared" si="418"/>
        <v>0</v>
      </c>
    </row>
    <row r="746" spans="2:133" ht="27.75" customHeight="1" thickBot="1">
      <c r="B746" s="39"/>
      <c r="C746" s="146"/>
      <c r="D746" s="57"/>
      <c r="E746" s="43"/>
      <c r="F746" s="74"/>
      <c r="G746" s="74"/>
      <c r="H746" s="44"/>
      <c r="I746" s="283"/>
      <c r="J746" s="283"/>
      <c r="K746" s="38"/>
      <c r="L746" s="38"/>
      <c r="M746" s="38"/>
      <c r="N746" s="38"/>
      <c r="O746" s="22"/>
      <c r="P746" s="22"/>
      <c r="Q746" s="39"/>
      <c r="R746" s="39"/>
      <c r="S746" s="39"/>
      <c r="T746" s="39"/>
      <c r="U746" s="321"/>
      <c r="V746" s="332"/>
      <c r="W746" s="317" t="str">
        <f t="shared" si="408"/>
        <v>0</v>
      </c>
      <c r="X746" s="101"/>
      <c r="Y746" s="40"/>
      <c r="Z746" s="41"/>
      <c r="AA746" s="40"/>
      <c r="AB746" s="40"/>
      <c r="AC746" s="40"/>
      <c r="AD746" s="40" t="str">
        <f t="shared" si="389"/>
        <v/>
      </c>
      <c r="AE746" s="186"/>
      <c r="AF746" s="106" t="str">
        <f t="shared" si="422"/>
        <v>0</v>
      </c>
      <c r="AG746" s="99">
        <f t="shared" si="419"/>
        <v>0</v>
      </c>
      <c r="AH746" s="105" t="str">
        <f t="shared" si="420"/>
        <v>0</v>
      </c>
      <c r="AI746" s="106" t="str">
        <f t="shared" si="409"/>
        <v>0</v>
      </c>
      <c r="AJ746" s="99" t="str">
        <f t="shared" si="410"/>
        <v/>
      </c>
      <c r="AK746" s="1" t="str">
        <f t="shared" si="411"/>
        <v/>
      </c>
      <c r="AL746" s="1" t="str">
        <f t="shared" si="412"/>
        <v/>
      </c>
      <c r="AM746" s="1" t="str">
        <f t="shared" si="413"/>
        <v/>
      </c>
      <c r="AN746" s="164" t="str">
        <f t="shared" si="414"/>
        <v/>
      </c>
      <c r="AO746" s="337">
        <f t="shared" si="415"/>
        <v>0</v>
      </c>
      <c r="AP746" s="266"/>
      <c r="AQ746" s="273">
        <f t="shared" si="421"/>
        <v>0</v>
      </c>
      <c r="DF746" s="104">
        <f t="shared" si="393"/>
        <v>0</v>
      </c>
      <c r="DG746" s="39" t="str">
        <f t="shared" si="390"/>
        <v/>
      </c>
      <c r="DH746" s="39" t="str">
        <f t="shared" si="391"/>
        <v/>
      </c>
      <c r="DJ746" s="98">
        <f t="shared" si="392"/>
        <v>0</v>
      </c>
      <c r="DK746" s="93" t="e">
        <f>VLOOKUP(H746,'PORT PRODUCTIVITY 1'!$A$25:$G$81,2,FALSE)</f>
        <v>#N/A</v>
      </c>
      <c r="DL746" s="97" t="str">
        <f t="shared" si="398"/>
        <v/>
      </c>
      <c r="DM746" s="97" t="str">
        <f t="shared" si="399"/>
        <v/>
      </c>
      <c r="DN746" s="97" t="str">
        <f t="shared" si="400"/>
        <v/>
      </c>
      <c r="DO746" s="97" t="str">
        <f t="shared" si="401"/>
        <v/>
      </c>
      <c r="DP746" s="94" t="e">
        <f>VLOOKUP(H746,'PORT PRODUCTIVITY 1'!$A$25:$G$83,3,FALSE)</f>
        <v>#N/A</v>
      </c>
      <c r="DQ746" s="276" t="str">
        <f t="shared" si="402"/>
        <v/>
      </c>
      <c r="DR746" s="276" t="str">
        <f t="shared" si="403"/>
        <v/>
      </c>
      <c r="DS746" s="276" t="str">
        <f t="shared" si="404"/>
        <v/>
      </c>
      <c r="DT746" s="276" t="str">
        <f t="shared" si="405"/>
        <v/>
      </c>
      <c r="DU746" s="276" t="str">
        <f t="shared" si="406"/>
        <v/>
      </c>
      <c r="DV746" s="276" t="str">
        <f t="shared" si="407"/>
        <v/>
      </c>
      <c r="DW746" s="277" t="str">
        <f t="shared" si="394"/>
        <v/>
      </c>
      <c r="DX746" s="278" t="str">
        <f t="shared" si="395"/>
        <v>0</v>
      </c>
      <c r="DY746" s="279" t="str">
        <f t="shared" si="396"/>
        <v>0</v>
      </c>
      <c r="DZ746" s="280" t="str">
        <f t="shared" si="397"/>
        <v/>
      </c>
      <c r="EA746" s="335">
        <f t="shared" si="416"/>
        <v>0</v>
      </c>
      <c r="EB746" s="335">
        <f t="shared" si="417"/>
        <v>0</v>
      </c>
      <c r="EC746" s="335">
        <f t="shared" si="418"/>
        <v>0</v>
      </c>
    </row>
    <row r="747" spans="2:133" ht="27.75" customHeight="1" thickBot="1">
      <c r="B747" s="39"/>
      <c r="C747" s="146"/>
      <c r="D747" s="57"/>
      <c r="E747" s="43"/>
      <c r="F747" s="74"/>
      <c r="G747" s="74"/>
      <c r="H747" s="44"/>
      <c r="I747" s="283"/>
      <c r="J747" s="283"/>
      <c r="K747" s="38"/>
      <c r="L747" s="38"/>
      <c r="M747" s="38"/>
      <c r="N747" s="38"/>
      <c r="O747" s="22"/>
      <c r="P747" s="22"/>
      <c r="Q747" s="39"/>
      <c r="R747" s="39"/>
      <c r="S747" s="39"/>
      <c r="T747" s="39"/>
      <c r="U747" s="321"/>
      <c r="V747" s="332"/>
      <c r="W747" s="317" t="str">
        <f t="shared" si="408"/>
        <v>0</v>
      </c>
      <c r="X747" s="101"/>
      <c r="Y747" s="40"/>
      <c r="Z747" s="41"/>
      <c r="AA747" s="40"/>
      <c r="AB747" s="40"/>
      <c r="AC747" s="40"/>
      <c r="AD747" s="40" t="str">
        <f t="shared" si="389"/>
        <v/>
      </c>
      <c r="AE747" s="186"/>
      <c r="AF747" s="106" t="str">
        <f t="shared" si="422"/>
        <v>0</v>
      </c>
      <c r="AG747" s="99">
        <f t="shared" si="419"/>
        <v>0</v>
      </c>
      <c r="AH747" s="105" t="str">
        <f t="shared" si="420"/>
        <v>0</v>
      </c>
      <c r="AI747" s="106" t="str">
        <f t="shared" si="409"/>
        <v>0</v>
      </c>
      <c r="AJ747" s="99" t="str">
        <f t="shared" si="410"/>
        <v/>
      </c>
      <c r="AK747" s="1" t="str">
        <f t="shared" si="411"/>
        <v/>
      </c>
      <c r="AL747" s="1" t="str">
        <f t="shared" si="412"/>
        <v/>
      </c>
      <c r="AM747" s="1" t="str">
        <f t="shared" si="413"/>
        <v/>
      </c>
      <c r="AN747" s="164" t="str">
        <f t="shared" si="414"/>
        <v/>
      </c>
      <c r="AO747" s="337">
        <f t="shared" si="415"/>
        <v>0</v>
      </c>
      <c r="AP747" s="266"/>
      <c r="AQ747" s="273">
        <f t="shared" si="421"/>
        <v>0</v>
      </c>
      <c r="DF747" s="104">
        <f t="shared" si="393"/>
        <v>0</v>
      </c>
      <c r="DG747" s="39" t="str">
        <f t="shared" si="390"/>
        <v/>
      </c>
      <c r="DH747" s="39" t="str">
        <f t="shared" si="391"/>
        <v/>
      </c>
      <c r="DJ747" s="98">
        <f t="shared" si="392"/>
        <v>0</v>
      </c>
      <c r="DK747" s="93" t="e">
        <f>VLOOKUP(H747,'PORT PRODUCTIVITY 1'!$A$25:$G$81,2,FALSE)</f>
        <v>#N/A</v>
      </c>
      <c r="DL747" s="97" t="str">
        <f t="shared" si="398"/>
        <v/>
      </c>
      <c r="DM747" s="97" t="str">
        <f t="shared" si="399"/>
        <v/>
      </c>
      <c r="DN747" s="97" t="str">
        <f t="shared" si="400"/>
        <v/>
      </c>
      <c r="DO747" s="97" t="str">
        <f t="shared" si="401"/>
        <v/>
      </c>
      <c r="DP747" s="94" t="e">
        <f>VLOOKUP(H747,'PORT PRODUCTIVITY 1'!$A$25:$G$83,3,FALSE)</f>
        <v>#N/A</v>
      </c>
      <c r="DQ747" s="276" t="str">
        <f t="shared" si="402"/>
        <v/>
      </c>
      <c r="DR747" s="276" t="str">
        <f t="shared" si="403"/>
        <v/>
      </c>
      <c r="DS747" s="276" t="str">
        <f t="shared" si="404"/>
        <v/>
      </c>
      <c r="DT747" s="276" t="str">
        <f t="shared" si="405"/>
        <v/>
      </c>
      <c r="DU747" s="276" t="str">
        <f t="shared" si="406"/>
        <v/>
      </c>
      <c r="DV747" s="276" t="str">
        <f t="shared" si="407"/>
        <v/>
      </c>
      <c r="DW747" s="277" t="str">
        <f t="shared" si="394"/>
        <v/>
      </c>
      <c r="DX747" s="278" t="str">
        <f t="shared" si="395"/>
        <v>0</v>
      </c>
      <c r="DY747" s="279" t="str">
        <f t="shared" si="396"/>
        <v>0</v>
      </c>
      <c r="DZ747" s="280" t="str">
        <f t="shared" si="397"/>
        <v/>
      </c>
      <c r="EA747" s="335">
        <f t="shared" si="416"/>
        <v>0</v>
      </c>
      <c r="EB747" s="335">
        <f t="shared" si="417"/>
        <v>0</v>
      </c>
      <c r="EC747" s="335">
        <f t="shared" si="418"/>
        <v>0</v>
      </c>
    </row>
    <row r="748" spans="2:133" ht="27.75" customHeight="1" thickBot="1">
      <c r="B748" s="39"/>
      <c r="C748" s="146"/>
      <c r="D748" s="57"/>
      <c r="E748" s="43"/>
      <c r="F748" s="74"/>
      <c r="G748" s="74"/>
      <c r="H748" s="44"/>
      <c r="I748" s="283"/>
      <c r="J748" s="283"/>
      <c r="K748" s="38"/>
      <c r="L748" s="38"/>
      <c r="M748" s="38"/>
      <c r="N748" s="38"/>
      <c r="O748" s="22"/>
      <c r="P748" s="22"/>
      <c r="Q748" s="39"/>
      <c r="R748" s="39"/>
      <c r="S748" s="39"/>
      <c r="T748" s="39"/>
      <c r="U748" s="321"/>
      <c r="V748" s="332"/>
      <c r="W748" s="317" t="str">
        <f t="shared" si="408"/>
        <v>0</v>
      </c>
      <c r="X748" s="101"/>
      <c r="Y748" s="40"/>
      <c r="Z748" s="41"/>
      <c r="AA748" s="40"/>
      <c r="AB748" s="40"/>
      <c r="AC748" s="40"/>
      <c r="AD748" s="40" t="str">
        <f t="shared" si="389"/>
        <v/>
      </c>
      <c r="AE748" s="186"/>
      <c r="AF748" s="106" t="str">
        <f t="shared" si="422"/>
        <v>0</v>
      </c>
      <c r="AG748" s="99">
        <f t="shared" si="419"/>
        <v>0</v>
      </c>
      <c r="AH748" s="105" t="str">
        <f t="shared" si="420"/>
        <v>0</v>
      </c>
      <c r="AI748" s="106" t="str">
        <f t="shared" si="409"/>
        <v>0</v>
      </c>
      <c r="AJ748" s="99" t="str">
        <f t="shared" si="410"/>
        <v/>
      </c>
      <c r="AK748" s="1" t="str">
        <f t="shared" si="411"/>
        <v/>
      </c>
      <c r="AL748" s="1" t="str">
        <f t="shared" si="412"/>
        <v/>
      </c>
      <c r="AM748" s="1" t="str">
        <f t="shared" si="413"/>
        <v/>
      </c>
      <c r="AN748" s="164" t="str">
        <f t="shared" si="414"/>
        <v/>
      </c>
      <c r="AO748" s="337">
        <f t="shared" si="415"/>
        <v>0</v>
      </c>
      <c r="AP748" s="266"/>
      <c r="AQ748" s="273">
        <f t="shared" si="421"/>
        <v>0</v>
      </c>
      <c r="DF748" s="104">
        <f t="shared" si="393"/>
        <v>0</v>
      </c>
      <c r="DG748" s="39" t="str">
        <f t="shared" si="390"/>
        <v/>
      </c>
      <c r="DH748" s="39" t="str">
        <f t="shared" si="391"/>
        <v/>
      </c>
      <c r="DJ748" s="98">
        <f t="shared" si="392"/>
        <v>0</v>
      </c>
      <c r="DK748" s="93" t="e">
        <f>VLOOKUP(H748,'PORT PRODUCTIVITY 1'!$A$25:$G$81,2,FALSE)</f>
        <v>#N/A</v>
      </c>
      <c r="DL748" s="97" t="str">
        <f t="shared" si="398"/>
        <v/>
      </c>
      <c r="DM748" s="97" t="str">
        <f t="shared" si="399"/>
        <v/>
      </c>
      <c r="DN748" s="97" t="str">
        <f t="shared" si="400"/>
        <v/>
      </c>
      <c r="DO748" s="97" t="str">
        <f t="shared" si="401"/>
        <v/>
      </c>
      <c r="DP748" s="94" t="e">
        <f>VLOOKUP(H748,'PORT PRODUCTIVITY 1'!$A$25:$G$83,3,FALSE)</f>
        <v>#N/A</v>
      </c>
      <c r="DQ748" s="276" t="str">
        <f t="shared" si="402"/>
        <v/>
      </c>
      <c r="DR748" s="276" t="str">
        <f t="shared" si="403"/>
        <v/>
      </c>
      <c r="DS748" s="276" t="str">
        <f t="shared" si="404"/>
        <v/>
      </c>
      <c r="DT748" s="276" t="str">
        <f t="shared" si="405"/>
        <v/>
      </c>
      <c r="DU748" s="276" t="str">
        <f t="shared" si="406"/>
        <v/>
      </c>
      <c r="DV748" s="276" t="str">
        <f t="shared" si="407"/>
        <v/>
      </c>
      <c r="DW748" s="277" t="str">
        <f t="shared" si="394"/>
        <v/>
      </c>
      <c r="DX748" s="278" t="str">
        <f t="shared" si="395"/>
        <v>0</v>
      </c>
      <c r="DY748" s="279" t="str">
        <f t="shared" si="396"/>
        <v>0</v>
      </c>
      <c r="DZ748" s="280" t="str">
        <f t="shared" si="397"/>
        <v/>
      </c>
      <c r="EA748" s="335">
        <f t="shared" si="416"/>
        <v>0</v>
      </c>
      <c r="EB748" s="335">
        <f t="shared" si="417"/>
        <v>0</v>
      </c>
      <c r="EC748" s="335">
        <f t="shared" si="418"/>
        <v>0</v>
      </c>
    </row>
    <row r="749" spans="2:133" ht="27.75" customHeight="1" thickBot="1">
      <c r="B749" s="39"/>
      <c r="C749" s="146"/>
      <c r="D749" s="57"/>
      <c r="E749" s="43"/>
      <c r="F749" s="74"/>
      <c r="G749" s="74"/>
      <c r="H749" s="44"/>
      <c r="I749" s="283"/>
      <c r="J749" s="283"/>
      <c r="K749" s="38"/>
      <c r="L749" s="38"/>
      <c r="M749" s="38"/>
      <c r="N749" s="38"/>
      <c r="O749" s="22"/>
      <c r="P749" s="22"/>
      <c r="Q749" s="39"/>
      <c r="R749" s="39"/>
      <c r="S749" s="39"/>
      <c r="T749" s="39"/>
      <c r="U749" s="321"/>
      <c r="V749" s="332"/>
      <c r="W749" s="317" t="str">
        <f t="shared" si="408"/>
        <v>0</v>
      </c>
      <c r="X749" s="101"/>
      <c r="Y749" s="40"/>
      <c r="Z749" s="41"/>
      <c r="AA749" s="40"/>
      <c r="AB749" s="40"/>
      <c r="AC749" s="40"/>
      <c r="AD749" s="40" t="str">
        <f t="shared" si="389"/>
        <v/>
      </c>
      <c r="AE749" s="186"/>
      <c r="AF749" s="106" t="str">
        <f t="shared" si="422"/>
        <v>0</v>
      </c>
      <c r="AG749" s="99">
        <f t="shared" si="419"/>
        <v>0</v>
      </c>
      <c r="AH749" s="105" t="str">
        <f t="shared" si="420"/>
        <v>0</v>
      </c>
      <c r="AI749" s="106" t="str">
        <f t="shared" si="409"/>
        <v>0</v>
      </c>
      <c r="AJ749" s="99" t="str">
        <f t="shared" si="410"/>
        <v/>
      </c>
      <c r="AK749" s="1" t="str">
        <f t="shared" si="411"/>
        <v/>
      </c>
      <c r="AL749" s="1" t="str">
        <f t="shared" si="412"/>
        <v/>
      </c>
      <c r="AM749" s="1" t="str">
        <f t="shared" si="413"/>
        <v/>
      </c>
      <c r="AN749" s="164" t="str">
        <f t="shared" si="414"/>
        <v/>
      </c>
      <c r="AO749" s="337">
        <f t="shared" si="415"/>
        <v>0</v>
      </c>
      <c r="AP749" s="266"/>
      <c r="AQ749" s="273">
        <f t="shared" si="421"/>
        <v>0</v>
      </c>
      <c r="DF749" s="104">
        <f t="shared" si="393"/>
        <v>0</v>
      </c>
      <c r="DG749" s="39" t="str">
        <f t="shared" si="390"/>
        <v/>
      </c>
      <c r="DH749" s="39" t="str">
        <f t="shared" si="391"/>
        <v/>
      </c>
      <c r="DJ749" s="98">
        <f t="shared" si="392"/>
        <v>0</v>
      </c>
      <c r="DK749" s="93" t="e">
        <f>VLOOKUP(H749,'PORT PRODUCTIVITY 1'!$A$25:$G$81,2,FALSE)</f>
        <v>#N/A</v>
      </c>
      <c r="DL749" s="97" t="str">
        <f t="shared" si="398"/>
        <v/>
      </c>
      <c r="DM749" s="97" t="str">
        <f t="shared" si="399"/>
        <v/>
      </c>
      <c r="DN749" s="97" t="str">
        <f t="shared" si="400"/>
        <v/>
      </c>
      <c r="DO749" s="97" t="str">
        <f t="shared" si="401"/>
        <v/>
      </c>
      <c r="DP749" s="94" t="e">
        <f>VLOOKUP(H749,'PORT PRODUCTIVITY 1'!$A$25:$G$83,3,FALSE)</f>
        <v>#N/A</v>
      </c>
      <c r="DQ749" s="276" t="str">
        <f t="shared" si="402"/>
        <v/>
      </c>
      <c r="DR749" s="276" t="str">
        <f t="shared" si="403"/>
        <v/>
      </c>
      <c r="DS749" s="276" t="str">
        <f t="shared" si="404"/>
        <v/>
      </c>
      <c r="DT749" s="276" t="str">
        <f t="shared" si="405"/>
        <v/>
      </c>
      <c r="DU749" s="276" t="str">
        <f t="shared" si="406"/>
        <v/>
      </c>
      <c r="DV749" s="276" t="str">
        <f t="shared" si="407"/>
        <v/>
      </c>
      <c r="DW749" s="277" t="str">
        <f t="shared" si="394"/>
        <v/>
      </c>
      <c r="DX749" s="278" t="str">
        <f t="shared" si="395"/>
        <v>0</v>
      </c>
      <c r="DY749" s="279" t="str">
        <f t="shared" si="396"/>
        <v>0</v>
      </c>
      <c r="DZ749" s="280" t="str">
        <f t="shared" si="397"/>
        <v/>
      </c>
      <c r="EA749" s="335">
        <f t="shared" si="416"/>
        <v>0</v>
      </c>
      <c r="EB749" s="335">
        <f t="shared" si="417"/>
        <v>0</v>
      </c>
      <c r="EC749" s="335">
        <f t="shared" si="418"/>
        <v>0</v>
      </c>
    </row>
    <row r="750" spans="2:133" ht="27.75" customHeight="1" thickBot="1">
      <c r="B750" s="39"/>
      <c r="C750" s="146"/>
      <c r="D750" s="57"/>
      <c r="E750" s="43"/>
      <c r="F750" s="74"/>
      <c r="G750" s="74"/>
      <c r="H750" s="44"/>
      <c r="I750" s="283"/>
      <c r="J750" s="283"/>
      <c r="K750" s="38"/>
      <c r="L750" s="38"/>
      <c r="M750" s="38"/>
      <c r="N750" s="38"/>
      <c r="O750" s="22"/>
      <c r="P750" s="22"/>
      <c r="Q750" s="39"/>
      <c r="R750" s="39"/>
      <c r="S750" s="39"/>
      <c r="T750" s="39"/>
      <c r="U750" s="321"/>
      <c r="V750" s="332"/>
      <c r="W750" s="317" t="str">
        <f t="shared" si="408"/>
        <v>0</v>
      </c>
      <c r="X750" s="101"/>
      <c r="Y750" s="40"/>
      <c r="Z750" s="41"/>
      <c r="AA750" s="40"/>
      <c r="AB750" s="40"/>
      <c r="AC750" s="40"/>
      <c r="AD750" s="40" t="str">
        <f t="shared" si="389"/>
        <v/>
      </c>
      <c r="AE750" s="186"/>
      <c r="AF750" s="106" t="str">
        <f t="shared" si="422"/>
        <v>0</v>
      </c>
      <c r="AG750" s="99">
        <f t="shared" si="419"/>
        <v>0</v>
      </c>
      <c r="AH750" s="105" t="str">
        <f t="shared" si="420"/>
        <v>0</v>
      </c>
      <c r="AI750" s="106" t="str">
        <f t="shared" si="409"/>
        <v>0</v>
      </c>
      <c r="AJ750" s="99" t="str">
        <f t="shared" si="410"/>
        <v/>
      </c>
      <c r="AK750" s="1" t="str">
        <f t="shared" si="411"/>
        <v/>
      </c>
      <c r="AL750" s="1" t="str">
        <f t="shared" si="412"/>
        <v/>
      </c>
      <c r="AM750" s="1" t="str">
        <f t="shared" si="413"/>
        <v/>
      </c>
      <c r="AN750" s="164" t="str">
        <f t="shared" si="414"/>
        <v/>
      </c>
      <c r="AO750" s="337">
        <f t="shared" si="415"/>
        <v>0</v>
      </c>
      <c r="AP750" s="266"/>
      <c r="AQ750" s="273">
        <f t="shared" si="421"/>
        <v>0</v>
      </c>
      <c r="DF750" s="104">
        <f t="shared" si="393"/>
        <v>0</v>
      </c>
      <c r="DG750" s="39" t="str">
        <f t="shared" si="390"/>
        <v/>
      </c>
      <c r="DH750" s="39" t="str">
        <f t="shared" si="391"/>
        <v/>
      </c>
      <c r="DJ750" s="98">
        <f t="shared" si="392"/>
        <v>0</v>
      </c>
      <c r="DK750" s="93" t="e">
        <f>VLOOKUP(H750,'PORT PRODUCTIVITY 1'!$A$25:$G$81,2,FALSE)</f>
        <v>#N/A</v>
      </c>
      <c r="DL750" s="97" t="str">
        <f t="shared" si="398"/>
        <v/>
      </c>
      <c r="DM750" s="97" t="str">
        <f t="shared" si="399"/>
        <v/>
      </c>
      <c r="DN750" s="97" t="str">
        <f t="shared" si="400"/>
        <v/>
      </c>
      <c r="DO750" s="97" t="str">
        <f t="shared" si="401"/>
        <v/>
      </c>
      <c r="DP750" s="94" t="e">
        <f>VLOOKUP(H750,'PORT PRODUCTIVITY 1'!$A$25:$G$83,3,FALSE)</f>
        <v>#N/A</v>
      </c>
      <c r="DQ750" s="276" t="str">
        <f t="shared" si="402"/>
        <v/>
      </c>
      <c r="DR750" s="276" t="str">
        <f t="shared" si="403"/>
        <v/>
      </c>
      <c r="DS750" s="276" t="str">
        <f t="shared" si="404"/>
        <v/>
      </c>
      <c r="DT750" s="276" t="str">
        <f t="shared" si="405"/>
        <v/>
      </c>
      <c r="DU750" s="276" t="str">
        <f t="shared" si="406"/>
        <v/>
      </c>
      <c r="DV750" s="276" t="str">
        <f t="shared" si="407"/>
        <v/>
      </c>
      <c r="DW750" s="277" t="str">
        <f t="shared" si="394"/>
        <v/>
      </c>
      <c r="DX750" s="278" t="str">
        <f t="shared" si="395"/>
        <v>0</v>
      </c>
      <c r="DY750" s="279" t="str">
        <f t="shared" si="396"/>
        <v>0</v>
      </c>
      <c r="DZ750" s="280" t="str">
        <f t="shared" si="397"/>
        <v/>
      </c>
      <c r="EA750" s="335">
        <f t="shared" si="416"/>
        <v>0</v>
      </c>
      <c r="EB750" s="335">
        <f t="shared" si="417"/>
        <v>0</v>
      </c>
      <c r="EC750" s="335">
        <f t="shared" si="418"/>
        <v>0</v>
      </c>
    </row>
    <row r="751" spans="2:133" ht="27.75" customHeight="1" thickBot="1">
      <c r="B751" s="39"/>
      <c r="C751" s="146"/>
      <c r="D751" s="57"/>
      <c r="E751" s="43"/>
      <c r="F751" s="74"/>
      <c r="G751" s="74"/>
      <c r="H751" s="44"/>
      <c r="I751" s="283"/>
      <c r="J751" s="283"/>
      <c r="K751" s="38"/>
      <c r="L751" s="38"/>
      <c r="M751" s="38"/>
      <c r="N751" s="38"/>
      <c r="O751" s="22"/>
      <c r="P751" s="22"/>
      <c r="Q751" s="39"/>
      <c r="R751" s="39"/>
      <c r="S751" s="39"/>
      <c r="T751" s="39"/>
      <c r="U751" s="321"/>
      <c r="V751" s="332"/>
      <c r="W751" s="317" t="str">
        <f t="shared" si="408"/>
        <v>0</v>
      </c>
      <c r="X751" s="101"/>
      <c r="Y751" s="40"/>
      <c r="Z751" s="41"/>
      <c r="AA751" s="40"/>
      <c r="AB751" s="40"/>
      <c r="AC751" s="40"/>
      <c r="AD751" s="40" t="str">
        <f t="shared" si="389"/>
        <v/>
      </c>
      <c r="AE751" s="186"/>
      <c r="AF751" s="106" t="str">
        <f t="shared" si="422"/>
        <v>0</v>
      </c>
      <c r="AG751" s="99">
        <f t="shared" si="419"/>
        <v>0</v>
      </c>
      <c r="AH751" s="105" t="str">
        <f t="shared" si="420"/>
        <v>0</v>
      </c>
      <c r="AI751" s="106" t="str">
        <f t="shared" si="409"/>
        <v>0</v>
      </c>
      <c r="AJ751" s="99" t="str">
        <f t="shared" si="410"/>
        <v/>
      </c>
      <c r="AK751" s="1" t="str">
        <f t="shared" si="411"/>
        <v/>
      </c>
      <c r="AL751" s="1" t="str">
        <f t="shared" si="412"/>
        <v/>
      </c>
      <c r="AM751" s="1" t="str">
        <f t="shared" si="413"/>
        <v/>
      </c>
      <c r="AN751" s="164" t="str">
        <f t="shared" si="414"/>
        <v/>
      </c>
      <c r="AO751" s="337">
        <f t="shared" si="415"/>
        <v>0</v>
      </c>
      <c r="AP751" s="266"/>
      <c r="AQ751" s="273">
        <f t="shared" si="421"/>
        <v>0</v>
      </c>
      <c r="DF751" s="104">
        <f t="shared" si="393"/>
        <v>0</v>
      </c>
      <c r="DG751" s="39" t="str">
        <f t="shared" si="390"/>
        <v/>
      </c>
      <c r="DH751" s="39" t="str">
        <f t="shared" si="391"/>
        <v/>
      </c>
      <c r="DJ751" s="98">
        <f t="shared" si="392"/>
        <v>0</v>
      </c>
      <c r="DK751" s="93" t="e">
        <f>VLOOKUP(H751,'PORT PRODUCTIVITY 1'!$A$25:$G$81,2,FALSE)</f>
        <v>#N/A</v>
      </c>
      <c r="DL751" s="97" t="str">
        <f t="shared" si="398"/>
        <v/>
      </c>
      <c r="DM751" s="97" t="str">
        <f t="shared" si="399"/>
        <v/>
      </c>
      <c r="DN751" s="97" t="str">
        <f t="shared" si="400"/>
        <v/>
      </c>
      <c r="DO751" s="97" t="str">
        <f t="shared" si="401"/>
        <v/>
      </c>
      <c r="DP751" s="94" t="e">
        <f>VLOOKUP(H751,'PORT PRODUCTIVITY 1'!$A$25:$G$83,3,FALSE)</f>
        <v>#N/A</v>
      </c>
      <c r="DQ751" s="276" t="str">
        <f t="shared" si="402"/>
        <v/>
      </c>
      <c r="DR751" s="276" t="str">
        <f t="shared" si="403"/>
        <v/>
      </c>
      <c r="DS751" s="276" t="str">
        <f t="shared" si="404"/>
        <v/>
      </c>
      <c r="DT751" s="276" t="str">
        <f t="shared" si="405"/>
        <v/>
      </c>
      <c r="DU751" s="276" t="str">
        <f t="shared" si="406"/>
        <v/>
      </c>
      <c r="DV751" s="276" t="str">
        <f t="shared" si="407"/>
        <v/>
      </c>
      <c r="DW751" s="277" t="str">
        <f t="shared" si="394"/>
        <v/>
      </c>
      <c r="DX751" s="278" t="str">
        <f t="shared" si="395"/>
        <v>0</v>
      </c>
      <c r="DY751" s="279" t="str">
        <f t="shared" si="396"/>
        <v>0</v>
      </c>
      <c r="DZ751" s="280" t="str">
        <f t="shared" si="397"/>
        <v/>
      </c>
      <c r="EA751" s="335">
        <f t="shared" si="416"/>
        <v>0</v>
      </c>
      <c r="EB751" s="335">
        <f t="shared" si="417"/>
        <v>0</v>
      </c>
      <c r="EC751" s="335">
        <f t="shared" si="418"/>
        <v>0</v>
      </c>
    </row>
    <row r="752" spans="2:133" ht="27.75" customHeight="1" thickBot="1">
      <c r="B752" s="39"/>
      <c r="C752" s="146"/>
      <c r="D752" s="57"/>
      <c r="E752" s="43"/>
      <c r="F752" s="75"/>
      <c r="G752" s="74"/>
      <c r="H752" s="44"/>
      <c r="I752" s="283"/>
      <c r="J752" s="283"/>
      <c r="K752" s="38"/>
      <c r="L752" s="38"/>
      <c r="M752" s="38"/>
      <c r="N752" s="38"/>
      <c r="O752" s="22"/>
      <c r="P752" s="22"/>
      <c r="Q752" s="39"/>
      <c r="R752" s="39"/>
      <c r="S752" s="39"/>
      <c r="T752" s="39"/>
      <c r="U752" s="321"/>
      <c r="V752" s="332"/>
      <c r="W752" s="317" t="str">
        <f t="shared" si="408"/>
        <v>0</v>
      </c>
      <c r="X752" s="101"/>
      <c r="Y752" s="40"/>
      <c r="Z752" s="41"/>
      <c r="AA752" s="40"/>
      <c r="AB752" s="40"/>
      <c r="AC752" s="40"/>
      <c r="AD752" s="40" t="str">
        <f t="shared" si="389"/>
        <v/>
      </c>
      <c r="AE752" s="186"/>
      <c r="AF752" s="106" t="str">
        <f t="shared" si="422"/>
        <v>0</v>
      </c>
      <c r="AG752" s="99">
        <f t="shared" si="419"/>
        <v>0</v>
      </c>
      <c r="AH752" s="105" t="str">
        <f t="shared" si="420"/>
        <v>0</v>
      </c>
      <c r="AI752" s="106" t="str">
        <f t="shared" si="409"/>
        <v>0</v>
      </c>
      <c r="AJ752" s="99" t="str">
        <f t="shared" si="410"/>
        <v/>
      </c>
      <c r="AK752" s="1" t="str">
        <f t="shared" si="411"/>
        <v/>
      </c>
      <c r="AL752" s="1" t="str">
        <f t="shared" si="412"/>
        <v/>
      </c>
      <c r="AM752" s="1" t="str">
        <f t="shared" si="413"/>
        <v/>
      </c>
      <c r="AN752" s="164" t="str">
        <f t="shared" si="414"/>
        <v/>
      </c>
      <c r="AO752" s="337">
        <f t="shared" si="415"/>
        <v>0</v>
      </c>
      <c r="AP752" s="266"/>
      <c r="AQ752" s="273">
        <f t="shared" si="421"/>
        <v>0</v>
      </c>
      <c r="DF752" s="104">
        <f t="shared" si="393"/>
        <v>0</v>
      </c>
      <c r="DG752" s="39" t="str">
        <f t="shared" si="390"/>
        <v/>
      </c>
      <c r="DH752" s="39" t="str">
        <f t="shared" si="391"/>
        <v/>
      </c>
      <c r="DJ752" s="98">
        <f t="shared" si="392"/>
        <v>0</v>
      </c>
      <c r="DK752" s="93" t="e">
        <f>VLOOKUP(H752,'PORT PRODUCTIVITY 1'!$A$25:$G$81,2,FALSE)</f>
        <v>#N/A</v>
      </c>
      <c r="DL752" s="97" t="str">
        <f t="shared" si="398"/>
        <v/>
      </c>
      <c r="DM752" s="97" t="str">
        <f t="shared" si="399"/>
        <v/>
      </c>
      <c r="DN752" s="97" t="str">
        <f t="shared" si="400"/>
        <v/>
      </c>
      <c r="DO752" s="97" t="str">
        <f t="shared" si="401"/>
        <v/>
      </c>
      <c r="DP752" s="94" t="e">
        <f>VLOOKUP(H752,'PORT PRODUCTIVITY 1'!$A$25:$G$83,3,FALSE)</f>
        <v>#N/A</v>
      </c>
      <c r="DQ752" s="276" t="str">
        <f t="shared" si="402"/>
        <v/>
      </c>
      <c r="DR752" s="276" t="str">
        <f t="shared" si="403"/>
        <v/>
      </c>
      <c r="DS752" s="276" t="str">
        <f t="shared" si="404"/>
        <v/>
      </c>
      <c r="DT752" s="276" t="str">
        <f t="shared" si="405"/>
        <v/>
      </c>
      <c r="DU752" s="276" t="str">
        <f t="shared" si="406"/>
        <v/>
      </c>
      <c r="DV752" s="276" t="str">
        <f t="shared" si="407"/>
        <v/>
      </c>
      <c r="DW752" s="277" t="str">
        <f t="shared" si="394"/>
        <v/>
      </c>
      <c r="DX752" s="278" t="str">
        <f t="shared" si="395"/>
        <v>0</v>
      </c>
      <c r="DY752" s="279" t="str">
        <f t="shared" si="396"/>
        <v>0</v>
      </c>
      <c r="DZ752" s="280" t="str">
        <f t="shared" si="397"/>
        <v/>
      </c>
      <c r="EA752" s="335">
        <f t="shared" si="416"/>
        <v>0</v>
      </c>
      <c r="EB752" s="335">
        <f t="shared" si="417"/>
        <v>0</v>
      </c>
      <c r="EC752" s="335">
        <f t="shared" si="418"/>
        <v>0</v>
      </c>
    </row>
    <row r="753" spans="2:133" ht="27.75" customHeight="1" thickBot="1">
      <c r="B753" s="39"/>
      <c r="C753" s="146"/>
      <c r="D753" s="57"/>
      <c r="E753" s="43"/>
      <c r="F753" s="75"/>
      <c r="G753" s="74"/>
      <c r="H753" s="44"/>
      <c r="I753" s="283"/>
      <c r="J753" s="283"/>
      <c r="K753" s="38"/>
      <c r="L753" s="38"/>
      <c r="M753" s="38"/>
      <c r="N753" s="38"/>
      <c r="O753" s="22"/>
      <c r="P753" s="22"/>
      <c r="Q753" s="39"/>
      <c r="R753" s="39"/>
      <c r="S753" s="39"/>
      <c r="T753" s="39"/>
      <c r="U753" s="321"/>
      <c r="V753" s="332"/>
      <c r="W753" s="317" t="str">
        <f t="shared" si="408"/>
        <v>0</v>
      </c>
      <c r="X753" s="101"/>
      <c r="Y753" s="40"/>
      <c r="Z753" s="41"/>
      <c r="AA753" s="40"/>
      <c r="AB753" s="40"/>
      <c r="AC753" s="40"/>
      <c r="AD753" s="40" t="str">
        <f t="shared" si="389"/>
        <v/>
      </c>
      <c r="AE753" s="186"/>
      <c r="AF753" s="106" t="str">
        <f t="shared" si="422"/>
        <v>0</v>
      </c>
      <c r="AG753" s="99">
        <f t="shared" si="419"/>
        <v>0</v>
      </c>
      <c r="AH753" s="105" t="str">
        <f t="shared" si="420"/>
        <v>0</v>
      </c>
      <c r="AI753" s="106" t="str">
        <f t="shared" si="409"/>
        <v>0</v>
      </c>
      <c r="AJ753" s="99" t="str">
        <f t="shared" si="410"/>
        <v/>
      </c>
      <c r="AK753" s="1" t="str">
        <f t="shared" si="411"/>
        <v/>
      </c>
      <c r="AL753" s="1" t="str">
        <f t="shared" si="412"/>
        <v/>
      </c>
      <c r="AM753" s="1" t="str">
        <f t="shared" si="413"/>
        <v/>
      </c>
      <c r="AN753" s="164" t="str">
        <f t="shared" si="414"/>
        <v/>
      </c>
      <c r="AO753" s="337">
        <f t="shared" si="415"/>
        <v>0</v>
      </c>
      <c r="AP753" s="266"/>
      <c r="AQ753" s="273">
        <f t="shared" si="421"/>
        <v>0</v>
      </c>
      <c r="DF753" s="104">
        <f t="shared" si="393"/>
        <v>0</v>
      </c>
      <c r="DG753" s="39" t="str">
        <f t="shared" si="390"/>
        <v/>
      </c>
      <c r="DH753" s="39" t="str">
        <f t="shared" si="391"/>
        <v/>
      </c>
      <c r="DJ753" s="98">
        <f t="shared" si="392"/>
        <v>0</v>
      </c>
      <c r="DK753" s="93" t="e">
        <f>VLOOKUP(H753,'PORT PRODUCTIVITY 1'!$A$25:$G$81,2,FALSE)</f>
        <v>#N/A</v>
      </c>
      <c r="DL753" s="97" t="str">
        <f t="shared" si="398"/>
        <v/>
      </c>
      <c r="DM753" s="97" t="str">
        <f t="shared" si="399"/>
        <v/>
      </c>
      <c r="DN753" s="97" t="str">
        <f t="shared" si="400"/>
        <v/>
      </c>
      <c r="DO753" s="97" t="str">
        <f t="shared" si="401"/>
        <v/>
      </c>
      <c r="DP753" s="94" t="e">
        <f>VLOOKUP(H753,'PORT PRODUCTIVITY 1'!$A$25:$G$83,3,FALSE)</f>
        <v>#N/A</v>
      </c>
      <c r="DQ753" s="276" t="str">
        <f t="shared" si="402"/>
        <v/>
      </c>
      <c r="DR753" s="276" t="str">
        <f t="shared" si="403"/>
        <v/>
      </c>
      <c r="DS753" s="276" t="str">
        <f t="shared" si="404"/>
        <v/>
      </c>
      <c r="DT753" s="276" t="str">
        <f t="shared" si="405"/>
        <v/>
      </c>
      <c r="DU753" s="276" t="str">
        <f t="shared" si="406"/>
        <v/>
      </c>
      <c r="DV753" s="276" t="str">
        <f t="shared" si="407"/>
        <v/>
      </c>
      <c r="DW753" s="277" t="str">
        <f t="shared" si="394"/>
        <v/>
      </c>
      <c r="DX753" s="278" t="str">
        <f t="shared" si="395"/>
        <v>0</v>
      </c>
      <c r="DY753" s="279" t="str">
        <f t="shared" si="396"/>
        <v>0</v>
      </c>
      <c r="DZ753" s="280" t="str">
        <f t="shared" si="397"/>
        <v/>
      </c>
      <c r="EA753" s="335">
        <f t="shared" si="416"/>
        <v>0</v>
      </c>
      <c r="EB753" s="335">
        <f t="shared" si="417"/>
        <v>0</v>
      </c>
      <c r="EC753" s="335">
        <f t="shared" si="418"/>
        <v>0</v>
      </c>
    </row>
    <row r="754" spans="2:133" ht="27.75" customHeight="1" thickBot="1">
      <c r="B754" s="39"/>
      <c r="C754" s="146"/>
      <c r="D754" s="57"/>
      <c r="E754" s="43"/>
      <c r="F754" s="75"/>
      <c r="G754" s="74"/>
      <c r="H754" s="44"/>
      <c r="I754" s="283"/>
      <c r="J754" s="283"/>
      <c r="K754" s="38"/>
      <c r="L754" s="38"/>
      <c r="M754" s="38"/>
      <c r="N754" s="38"/>
      <c r="O754" s="22"/>
      <c r="P754" s="22"/>
      <c r="Q754" s="39"/>
      <c r="R754" s="39"/>
      <c r="S754" s="39"/>
      <c r="T754" s="39"/>
      <c r="U754" s="321"/>
      <c r="V754" s="332"/>
      <c r="W754" s="317" t="str">
        <f t="shared" si="408"/>
        <v>0</v>
      </c>
      <c r="X754" s="101"/>
      <c r="Y754" s="40"/>
      <c r="Z754" s="41"/>
      <c r="AA754" s="40"/>
      <c r="AB754" s="40"/>
      <c r="AC754" s="40"/>
      <c r="AD754" s="40" t="str">
        <f t="shared" si="389"/>
        <v/>
      </c>
      <c r="AE754" s="186"/>
      <c r="AF754" s="106" t="str">
        <f t="shared" si="422"/>
        <v>0</v>
      </c>
      <c r="AG754" s="99">
        <f t="shared" si="419"/>
        <v>0</v>
      </c>
      <c r="AH754" s="105" t="str">
        <f t="shared" si="420"/>
        <v>0</v>
      </c>
      <c r="AI754" s="106" t="str">
        <f t="shared" si="409"/>
        <v>0</v>
      </c>
      <c r="AJ754" s="99" t="str">
        <f t="shared" si="410"/>
        <v/>
      </c>
      <c r="AK754" s="1" t="str">
        <f t="shared" si="411"/>
        <v/>
      </c>
      <c r="AL754" s="1" t="str">
        <f t="shared" si="412"/>
        <v/>
      </c>
      <c r="AM754" s="1" t="str">
        <f t="shared" si="413"/>
        <v/>
      </c>
      <c r="AN754" s="164" t="str">
        <f t="shared" si="414"/>
        <v/>
      </c>
      <c r="AO754" s="337">
        <f t="shared" si="415"/>
        <v>0</v>
      </c>
      <c r="AP754" s="266"/>
      <c r="AQ754" s="273">
        <f t="shared" si="421"/>
        <v>0</v>
      </c>
      <c r="DF754" s="104">
        <f t="shared" si="393"/>
        <v>0</v>
      </c>
      <c r="DG754" s="39" t="str">
        <f t="shared" si="390"/>
        <v/>
      </c>
      <c r="DH754" s="39" t="str">
        <f t="shared" si="391"/>
        <v/>
      </c>
      <c r="DJ754" s="98">
        <f t="shared" si="392"/>
        <v>0</v>
      </c>
      <c r="DK754" s="93" t="e">
        <f>VLOOKUP(H754,'PORT PRODUCTIVITY 1'!$A$25:$G$81,2,FALSE)</f>
        <v>#N/A</v>
      </c>
      <c r="DL754" s="97" t="str">
        <f t="shared" si="398"/>
        <v/>
      </c>
      <c r="DM754" s="97" t="str">
        <f t="shared" si="399"/>
        <v/>
      </c>
      <c r="DN754" s="97" t="str">
        <f t="shared" si="400"/>
        <v/>
      </c>
      <c r="DO754" s="97" t="str">
        <f t="shared" si="401"/>
        <v/>
      </c>
      <c r="DP754" s="94" t="e">
        <f>VLOOKUP(H754,'PORT PRODUCTIVITY 1'!$A$25:$G$83,3,FALSE)</f>
        <v>#N/A</v>
      </c>
      <c r="DQ754" s="276" t="str">
        <f t="shared" si="402"/>
        <v/>
      </c>
      <c r="DR754" s="276" t="str">
        <f t="shared" si="403"/>
        <v/>
      </c>
      <c r="DS754" s="276" t="str">
        <f t="shared" si="404"/>
        <v/>
      </c>
      <c r="DT754" s="276" t="str">
        <f t="shared" si="405"/>
        <v/>
      </c>
      <c r="DU754" s="276" t="str">
        <f t="shared" si="406"/>
        <v/>
      </c>
      <c r="DV754" s="276" t="str">
        <f t="shared" si="407"/>
        <v/>
      </c>
      <c r="DW754" s="277" t="str">
        <f t="shared" si="394"/>
        <v/>
      </c>
      <c r="DX754" s="278" t="str">
        <f t="shared" si="395"/>
        <v>0</v>
      </c>
      <c r="DY754" s="279" t="str">
        <f t="shared" si="396"/>
        <v>0</v>
      </c>
      <c r="DZ754" s="280" t="str">
        <f t="shared" si="397"/>
        <v/>
      </c>
      <c r="EA754" s="335">
        <f t="shared" si="416"/>
        <v>0</v>
      </c>
      <c r="EB754" s="335">
        <f t="shared" si="417"/>
        <v>0</v>
      </c>
      <c r="EC754" s="335">
        <f t="shared" si="418"/>
        <v>0</v>
      </c>
    </row>
    <row r="755" spans="2:133" ht="27.75" customHeight="1" thickBot="1">
      <c r="B755" s="39"/>
      <c r="C755" s="146"/>
      <c r="D755" s="57"/>
      <c r="E755" s="43"/>
      <c r="F755" s="79"/>
      <c r="G755" s="74"/>
      <c r="H755" s="44"/>
      <c r="I755" s="283"/>
      <c r="J755" s="283"/>
      <c r="K755" s="38"/>
      <c r="L755" s="38"/>
      <c r="M755" s="38"/>
      <c r="N755" s="38"/>
      <c r="O755" s="22"/>
      <c r="P755" s="22"/>
      <c r="Q755" s="39"/>
      <c r="R755" s="39"/>
      <c r="S755" s="39"/>
      <c r="T755" s="39"/>
      <c r="U755" s="321"/>
      <c r="V755" s="332"/>
      <c r="W755" s="317" t="str">
        <f t="shared" si="408"/>
        <v>0</v>
      </c>
      <c r="X755" s="101"/>
      <c r="Y755" s="40"/>
      <c r="Z755" s="41"/>
      <c r="AA755" s="40"/>
      <c r="AB755" s="40"/>
      <c r="AC755" s="40"/>
      <c r="AD755" s="40" t="str">
        <f t="shared" si="389"/>
        <v/>
      </c>
      <c r="AE755" s="186"/>
      <c r="AF755" s="106" t="str">
        <f t="shared" si="422"/>
        <v>0</v>
      </c>
      <c r="AG755" s="99">
        <f t="shared" si="419"/>
        <v>0</v>
      </c>
      <c r="AH755" s="105" t="str">
        <f t="shared" si="420"/>
        <v>0</v>
      </c>
      <c r="AI755" s="106" t="str">
        <f t="shared" si="409"/>
        <v>0</v>
      </c>
      <c r="AJ755" s="99" t="str">
        <f t="shared" si="410"/>
        <v/>
      </c>
      <c r="AK755" s="1" t="str">
        <f t="shared" si="411"/>
        <v/>
      </c>
      <c r="AL755" s="1" t="str">
        <f t="shared" si="412"/>
        <v/>
      </c>
      <c r="AM755" s="1" t="str">
        <f t="shared" si="413"/>
        <v/>
      </c>
      <c r="AN755" s="164" t="str">
        <f t="shared" si="414"/>
        <v/>
      </c>
      <c r="AO755" s="337">
        <f t="shared" si="415"/>
        <v>0</v>
      </c>
      <c r="AP755" s="266"/>
      <c r="AQ755" s="273">
        <f t="shared" si="421"/>
        <v>0</v>
      </c>
      <c r="DF755" s="104">
        <f t="shared" si="393"/>
        <v>0</v>
      </c>
      <c r="DG755" s="39" t="str">
        <f t="shared" si="390"/>
        <v/>
      </c>
      <c r="DH755" s="39" t="str">
        <f t="shared" si="391"/>
        <v/>
      </c>
      <c r="DJ755" s="98">
        <f t="shared" si="392"/>
        <v>0</v>
      </c>
      <c r="DK755" s="93" t="e">
        <f>VLOOKUP(H755,'PORT PRODUCTIVITY 1'!$A$25:$G$81,2,FALSE)</f>
        <v>#N/A</v>
      </c>
      <c r="DL755" s="97" t="str">
        <f t="shared" si="398"/>
        <v/>
      </c>
      <c r="DM755" s="97" t="str">
        <f t="shared" si="399"/>
        <v/>
      </c>
      <c r="DN755" s="97" t="str">
        <f t="shared" si="400"/>
        <v/>
      </c>
      <c r="DO755" s="97" t="str">
        <f t="shared" si="401"/>
        <v/>
      </c>
      <c r="DP755" s="94" t="e">
        <f>VLOOKUP(H755,'PORT PRODUCTIVITY 1'!$A$25:$G$83,3,FALSE)</f>
        <v>#N/A</v>
      </c>
      <c r="DQ755" s="276" t="str">
        <f t="shared" si="402"/>
        <v/>
      </c>
      <c r="DR755" s="276" t="str">
        <f t="shared" si="403"/>
        <v/>
      </c>
      <c r="DS755" s="276" t="str">
        <f t="shared" si="404"/>
        <v/>
      </c>
      <c r="DT755" s="276" t="str">
        <f t="shared" si="405"/>
        <v/>
      </c>
      <c r="DU755" s="276" t="str">
        <f t="shared" si="406"/>
        <v/>
      </c>
      <c r="DV755" s="276" t="str">
        <f t="shared" si="407"/>
        <v/>
      </c>
      <c r="DW755" s="277" t="str">
        <f t="shared" si="394"/>
        <v/>
      </c>
      <c r="DX755" s="278" t="str">
        <f t="shared" si="395"/>
        <v>0</v>
      </c>
      <c r="DY755" s="279" t="str">
        <f t="shared" si="396"/>
        <v>0</v>
      </c>
      <c r="DZ755" s="280" t="str">
        <f t="shared" si="397"/>
        <v/>
      </c>
      <c r="EA755" s="335">
        <f t="shared" si="416"/>
        <v>0</v>
      </c>
      <c r="EB755" s="335">
        <f t="shared" si="417"/>
        <v>0</v>
      </c>
      <c r="EC755" s="335">
        <f t="shared" si="418"/>
        <v>0</v>
      </c>
    </row>
    <row r="756" spans="2:133" ht="27.75" customHeight="1" thickBot="1">
      <c r="B756" s="39"/>
      <c r="C756" s="146"/>
      <c r="D756" s="57"/>
      <c r="E756" s="43"/>
      <c r="F756" s="75"/>
      <c r="G756" s="74"/>
      <c r="H756" s="44"/>
      <c r="I756" s="283"/>
      <c r="J756" s="283"/>
      <c r="K756" s="38"/>
      <c r="L756" s="38"/>
      <c r="M756" s="38"/>
      <c r="N756" s="38"/>
      <c r="O756" s="22"/>
      <c r="P756" s="22"/>
      <c r="Q756" s="39"/>
      <c r="R756" s="39"/>
      <c r="S756" s="39"/>
      <c r="T756" s="39"/>
      <c r="U756" s="321"/>
      <c r="V756" s="332"/>
      <c r="W756" s="317" t="str">
        <f t="shared" si="408"/>
        <v>0</v>
      </c>
      <c r="X756" s="101"/>
      <c r="Y756" s="40"/>
      <c r="Z756" s="41"/>
      <c r="AA756" s="40"/>
      <c r="AB756" s="40"/>
      <c r="AC756" s="40"/>
      <c r="AD756" s="40" t="str">
        <f t="shared" si="389"/>
        <v/>
      </c>
      <c r="AE756" s="186"/>
      <c r="AF756" s="106" t="str">
        <f t="shared" si="422"/>
        <v>0</v>
      </c>
      <c r="AG756" s="99">
        <f t="shared" si="419"/>
        <v>0</v>
      </c>
      <c r="AH756" s="105" t="str">
        <f t="shared" si="420"/>
        <v>0</v>
      </c>
      <c r="AI756" s="106" t="str">
        <f t="shared" si="409"/>
        <v>0</v>
      </c>
      <c r="AJ756" s="99" t="str">
        <f t="shared" si="410"/>
        <v/>
      </c>
      <c r="AK756" s="1" t="str">
        <f t="shared" si="411"/>
        <v/>
      </c>
      <c r="AL756" s="1" t="str">
        <f t="shared" si="412"/>
        <v/>
      </c>
      <c r="AM756" s="1" t="str">
        <f t="shared" si="413"/>
        <v/>
      </c>
      <c r="AN756" s="164" t="str">
        <f t="shared" si="414"/>
        <v/>
      </c>
      <c r="AO756" s="337">
        <f t="shared" si="415"/>
        <v>0</v>
      </c>
      <c r="AP756" s="266"/>
      <c r="AQ756" s="273">
        <f t="shared" si="421"/>
        <v>0</v>
      </c>
      <c r="DF756" s="104">
        <f t="shared" si="393"/>
        <v>0</v>
      </c>
      <c r="DG756" s="39" t="str">
        <f t="shared" si="390"/>
        <v/>
      </c>
      <c r="DH756" s="39" t="str">
        <f t="shared" si="391"/>
        <v/>
      </c>
      <c r="DJ756" s="98">
        <f t="shared" si="392"/>
        <v>0</v>
      </c>
      <c r="DK756" s="93" t="e">
        <f>VLOOKUP(H756,'PORT PRODUCTIVITY 1'!$A$25:$G$81,2,FALSE)</f>
        <v>#N/A</v>
      </c>
      <c r="DL756" s="97" t="str">
        <f t="shared" si="398"/>
        <v/>
      </c>
      <c r="DM756" s="97" t="str">
        <f t="shared" si="399"/>
        <v/>
      </c>
      <c r="DN756" s="97" t="str">
        <f t="shared" si="400"/>
        <v/>
      </c>
      <c r="DO756" s="97" t="str">
        <f t="shared" si="401"/>
        <v/>
      </c>
      <c r="DP756" s="94" t="e">
        <f>VLOOKUP(H756,'PORT PRODUCTIVITY 1'!$A$25:$G$83,3,FALSE)</f>
        <v>#N/A</v>
      </c>
      <c r="DQ756" s="276" t="str">
        <f t="shared" si="402"/>
        <v/>
      </c>
      <c r="DR756" s="276" t="str">
        <f t="shared" si="403"/>
        <v/>
      </c>
      <c r="DS756" s="276" t="str">
        <f t="shared" si="404"/>
        <v/>
      </c>
      <c r="DT756" s="276" t="str">
        <f t="shared" si="405"/>
        <v/>
      </c>
      <c r="DU756" s="276" t="str">
        <f t="shared" si="406"/>
        <v/>
      </c>
      <c r="DV756" s="276" t="str">
        <f t="shared" si="407"/>
        <v/>
      </c>
      <c r="DW756" s="277" t="str">
        <f t="shared" si="394"/>
        <v/>
      </c>
      <c r="DX756" s="278" t="str">
        <f t="shared" si="395"/>
        <v>0</v>
      </c>
      <c r="DY756" s="279" t="str">
        <f t="shared" si="396"/>
        <v>0</v>
      </c>
      <c r="DZ756" s="280" t="str">
        <f t="shared" si="397"/>
        <v/>
      </c>
      <c r="EA756" s="335">
        <f t="shared" si="416"/>
        <v>0</v>
      </c>
      <c r="EB756" s="335">
        <f t="shared" si="417"/>
        <v>0</v>
      </c>
      <c r="EC756" s="335">
        <f t="shared" si="418"/>
        <v>0</v>
      </c>
    </row>
    <row r="757" spans="2:133" ht="27.75" customHeight="1" thickBot="1">
      <c r="B757" s="39"/>
      <c r="C757" s="146"/>
      <c r="D757" s="57"/>
      <c r="E757" s="43"/>
      <c r="F757" s="75"/>
      <c r="G757" s="74"/>
      <c r="H757" s="44"/>
      <c r="I757" s="283"/>
      <c r="J757" s="283"/>
      <c r="K757" s="38"/>
      <c r="L757" s="38"/>
      <c r="M757" s="38"/>
      <c r="N757" s="38"/>
      <c r="O757" s="22"/>
      <c r="P757" s="22"/>
      <c r="Q757" s="39"/>
      <c r="R757" s="39"/>
      <c r="S757" s="39"/>
      <c r="T757" s="39"/>
      <c r="U757" s="321"/>
      <c r="V757" s="332"/>
      <c r="W757" s="317" t="str">
        <f t="shared" si="408"/>
        <v>0</v>
      </c>
      <c r="X757" s="101"/>
      <c r="Y757" s="40"/>
      <c r="Z757" s="41"/>
      <c r="AA757" s="40"/>
      <c r="AB757" s="40"/>
      <c r="AC757" s="40"/>
      <c r="AD757" s="40" t="str">
        <f t="shared" ref="AD757:AD820" si="423">IF(AE757&gt;0, AE757*2,"")</f>
        <v/>
      </c>
      <c r="AE757" s="186"/>
      <c r="AF757" s="106" t="str">
        <f t="shared" si="422"/>
        <v>0</v>
      </c>
      <c r="AG757" s="99">
        <f t="shared" si="419"/>
        <v>0</v>
      </c>
      <c r="AH757" s="105" t="str">
        <f t="shared" si="420"/>
        <v>0</v>
      </c>
      <c r="AI757" s="106" t="str">
        <f t="shared" si="409"/>
        <v>0</v>
      </c>
      <c r="AJ757" s="99" t="str">
        <f t="shared" si="410"/>
        <v/>
      </c>
      <c r="AK757" s="1" t="str">
        <f t="shared" si="411"/>
        <v/>
      </c>
      <c r="AL757" s="1" t="str">
        <f t="shared" si="412"/>
        <v/>
      </c>
      <c r="AM757" s="1" t="str">
        <f t="shared" si="413"/>
        <v/>
      </c>
      <c r="AN757" s="164" t="str">
        <f t="shared" si="414"/>
        <v/>
      </c>
      <c r="AO757" s="337">
        <f t="shared" si="415"/>
        <v>0</v>
      </c>
      <c r="AP757" s="266"/>
      <c r="AQ757" s="273">
        <f t="shared" si="421"/>
        <v>0</v>
      </c>
      <c r="DF757" s="104">
        <f t="shared" si="393"/>
        <v>0</v>
      </c>
      <c r="DG757" s="39" t="str">
        <f t="shared" si="390"/>
        <v/>
      </c>
      <c r="DH757" s="39" t="str">
        <f t="shared" si="391"/>
        <v/>
      </c>
      <c r="DJ757" s="98">
        <f t="shared" si="392"/>
        <v>0</v>
      </c>
      <c r="DK757" s="93" t="e">
        <f>VLOOKUP(H757,'PORT PRODUCTIVITY 1'!$A$25:$G$81,2,FALSE)</f>
        <v>#N/A</v>
      </c>
      <c r="DL757" s="97" t="str">
        <f t="shared" si="398"/>
        <v/>
      </c>
      <c r="DM757" s="97" t="str">
        <f t="shared" si="399"/>
        <v/>
      </c>
      <c r="DN757" s="97" t="str">
        <f t="shared" si="400"/>
        <v/>
      </c>
      <c r="DO757" s="97" t="str">
        <f t="shared" si="401"/>
        <v/>
      </c>
      <c r="DP757" s="94" t="e">
        <f>VLOOKUP(H757,'PORT PRODUCTIVITY 1'!$A$25:$G$83,3,FALSE)</f>
        <v>#N/A</v>
      </c>
      <c r="DQ757" s="276" t="str">
        <f t="shared" si="402"/>
        <v/>
      </c>
      <c r="DR757" s="276" t="str">
        <f t="shared" si="403"/>
        <v/>
      </c>
      <c r="DS757" s="276" t="str">
        <f t="shared" si="404"/>
        <v/>
      </c>
      <c r="DT757" s="276" t="str">
        <f t="shared" si="405"/>
        <v/>
      </c>
      <c r="DU757" s="276" t="str">
        <f t="shared" si="406"/>
        <v/>
      </c>
      <c r="DV757" s="276" t="str">
        <f t="shared" si="407"/>
        <v/>
      </c>
      <c r="DW757" s="277" t="str">
        <f t="shared" si="394"/>
        <v/>
      </c>
      <c r="DX757" s="278" t="str">
        <f t="shared" si="395"/>
        <v>0</v>
      </c>
      <c r="DY757" s="279" t="str">
        <f t="shared" si="396"/>
        <v>0</v>
      </c>
      <c r="DZ757" s="280" t="str">
        <f t="shared" si="397"/>
        <v/>
      </c>
      <c r="EA757" s="335">
        <f t="shared" si="416"/>
        <v>0</v>
      </c>
      <c r="EB757" s="335">
        <f t="shared" si="417"/>
        <v>0</v>
      </c>
      <c r="EC757" s="335">
        <f t="shared" si="418"/>
        <v>0</v>
      </c>
    </row>
    <row r="758" spans="2:133" ht="27.75" customHeight="1" thickBot="1">
      <c r="B758" s="39"/>
      <c r="C758" s="146"/>
      <c r="D758" s="57"/>
      <c r="E758" s="43"/>
      <c r="F758" s="75"/>
      <c r="G758" s="74"/>
      <c r="H758" s="44"/>
      <c r="I758" s="283"/>
      <c r="J758" s="283"/>
      <c r="K758" s="38"/>
      <c r="L758" s="38"/>
      <c r="M758" s="38"/>
      <c r="N758" s="38"/>
      <c r="O758" s="22"/>
      <c r="P758" s="22"/>
      <c r="Q758" s="39"/>
      <c r="R758" s="39"/>
      <c r="S758" s="39"/>
      <c r="T758" s="39"/>
      <c r="U758" s="321"/>
      <c r="V758" s="332"/>
      <c r="W758" s="317" t="str">
        <f t="shared" si="408"/>
        <v>0</v>
      </c>
      <c r="X758" s="101"/>
      <c r="Y758" s="40"/>
      <c r="Z758" s="41"/>
      <c r="AA758" s="40"/>
      <c r="AB758" s="40"/>
      <c r="AC758" s="40"/>
      <c r="AD758" s="40" t="str">
        <f t="shared" si="423"/>
        <v/>
      </c>
      <c r="AE758" s="186"/>
      <c r="AF758" s="106" t="str">
        <f t="shared" si="422"/>
        <v>0</v>
      </c>
      <c r="AG758" s="99">
        <f t="shared" si="419"/>
        <v>0</v>
      </c>
      <c r="AH758" s="105" t="str">
        <f t="shared" si="420"/>
        <v>0</v>
      </c>
      <c r="AI758" s="106" t="str">
        <f t="shared" si="409"/>
        <v>0</v>
      </c>
      <c r="AJ758" s="99" t="str">
        <f t="shared" si="410"/>
        <v/>
      </c>
      <c r="AK758" s="1" t="str">
        <f t="shared" si="411"/>
        <v/>
      </c>
      <c r="AL758" s="1" t="str">
        <f t="shared" si="412"/>
        <v/>
      </c>
      <c r="AM758" s="1" t="str">
        <f t="shared" si="413"/>
        <v/>
      </c>
      <c r="AN758" s="164" t="str">
        <f t="shared" si="414"/>
        <v/>
      </c>
      <c r="AO758" s="337">
        <f t="shared" si="415"/>
        <v>0</v>
      </c>
      <c r="AP758" s="266"/>
      <c r="AQ758" s="273">
        <f t="shared" si="421"/>
        <v>0</v>
      </c>
      <c r="DF758" s="104">
        <f t="shared" si="393"/>
        <v>0</v>
      </c>
      <c r="DG758" s="39" t="str">
        <f t="shared" si="390"/>
        <v/>
      </c>
      <c r="DH758" s="39" t="str">
        <f t="shared" si="391"/>
        <v/>
      </c>
      <c r="DJ758" s="98">
        <f t="shared" si="392"/>
        <v>0</v>
      </c>
      <c r="DK758" s="93" t="e">
        <f>VLOOKUP(H758,'PORT PRODUCTIVITY 1'!$A$25:$G$81,2,FALSE)</f>
        <v>#N/A</v>
      </c>
      <c r="DL758" s="97" t="str">
        <f t="shared" si="398"/>
        <v/>
      </c>
      <c r="DM758" s="97" t="str">
        <f t="shared" si="399"/>
        <v/>
      </c>
      <c r="DN758" s="97" t="str">
        <f t="shared" si="400"/>
        <v/>
      </c>
      <c r="DO758" s="97" t="str">
        <f t="shared" si="401"/>
        <v/>
      </c>
      <c r="DP758" s="94" t="e">
        <f>VLOOKUP(H758,'PORT PRODUCTIVITY 1'!$A$25:$G$83,3,FALSE)</f>
        <v>#N/A</v>
      </c>
      <c r="DQ758" s="276" t="str">
        <f t="shared" si="402"/>
        <v/>
      </c>
      <c r="DR758" s="276" t="str">
        <f t="shared" si="403"/>
        <v/>
      </c>
      <c r="DS758" s="276" t="str">
        <f t="shared" si="404"/>
        <v/>
      </c>
      <c r="DT758" s="276" t="str">
        <f t="shared" si="405"/>
        <v/>
      </c>
      <c r="DU758" s="276" t="str">
        <f t="shared" si="406"/>
        <v/>
      </c>
      <c r="DV758" s="276" t="str">
        <f t="shared" si="407"/>
        <v/>
      </c>
      <c r="DW758" s="277" t="str">
        <f t="shared" si="394"/>
        <v/>
      </c>
      <c r="DX758" s="278" t="str">
        <f t="shared" si="395"/>
        <v>0</v>
      </c>
      <c r="DY758" s="279" t="str">
        <f t="shared" si="396"/>
        <v>0</v>
      </c>
      <c r="DZ758" s="280" t="str">
        <f t="shared" si="397"/>
        <v/>
      </c>
      <c r="EA758" s="335">
        <f t="shared" si="416"/>
        <v>0</v>
      </c>
      <c r="EB758" s="335">
        <f t="shared" si="417"/>
        <v>0</v>
      </c>
      <c r="EC758" s="335">
        <f t="shared" si="418"/>
        <v>0</v>
      </c>
    </row>
    <row r="759" spans="2:133" ht="27.75" customHeight="1" thickBot="1">
      <c r="B759" s="39"/>
      <c r="C759" s="146"/>
      <c r="D759" s="57"/>
      <c r="E759" s="43"/>
      <c r="F759" s="75"/>
      <c r="G759" s="74"/>
      <c r="H759" s="44"/>
      <c r="I759" s="283"/>
      <c r="J759" s="283"/>
      <c r="K759" s="38"/>
      <c r="L759" s="38"/>
      <c r="M759" s="38"/>
      <c r="N759" s="38"/>
      <c r="O759" s="22"/>
      <c r="P759" s="22"/>
      <c r="Q759" s="39"/>
      <c r="R759" s="39"/>
      <c r="S759" s="39"/>
      <c r="T759" s="39"/>
      <c r="U759" s="321"/>
      <c r="V759" s="332"/>
      <c r="W759" s="317" t="str">
        <f t="shared" si="408"/>
        <v>0</v>
      </c>
      <c r="X759" s="101"/>
      <c r="Y759" s="40"/>
      <c r="Z759" s="41"/>
      <c r="AA759" s="40"/>
      <c r="AB759" s="40"/>
      <c r="AC759" s="40"/>
      <c r="AD759" s="40" t="str">
        <f t="shared" si="423"/>
        <v/>
      </c>
      <c r="AE759" s="186"/>
      <c r="AF759" s="106" t="str">
        <f t="shared" si="422"/>
        <v>0</v>
      </c>
      <c r="AG759" s="99">
        <f t="shared" si="419"/>
        <v>0</v>
      </c>
      <c r="AH759" s="105" t="str">
        <f t="shared" si="420"/>
        <v>0</v>
      </c>
      <c r="AI759" s="106" t="str">
        <f t="shared" si="409"/>
        <v>0</v>
      </c>
      <c r="AJ759" s="99" t="str">
        <f t="shared" si="410"/>
        <v/>
      </c>
      <c r="AK759" s="1" t="str">
        <f t="shared" si="411"/>
        <v/>
      </c>
      <c r="AL759" s="1" t="str">
        <f t="shared" si="412"/>
        <v/>
      </c>
      <c r="AM759" s="1" t="str">
        <f t="shared" si="413"/>
        <v/>
      </c>
      <c r="AN759" s="164" t="str">
        <f t="shared" si="414"/>
        <v/>
      </c>
      <c r="AO759" s="337">
        <f t="shared" si="415"/>
        <v>0</v>
      </c>
      <c r="AP759" s="266"/>
      <c r="AQ759" s="273">
        <f t="shared" si="421"/>
        <v>0</v>
      </c>
      <c r="DF759" s="104">
        <f t="shared" si="393"/>
        <v>0</v>
      </c>
      <c r="DG759" s="39" t="str">
        <f t="shared" si="390"/>
        <v/>
      </c>
      <c r="DH759" s="39" t="str">
        <f t="shared" si="391"/>
        <v/>
      </c>
      <c r="DJ759" s="98">
        <f t="shared" si="392"/>
        <v>0</v>
      </c>
      <c r="DK759" s="93" t="e">
        <f>VLOOKUP(H759,'PORT PRODUCTIVITY 1'!$A$25:$G$81,2,FALSE)</f>
        <v>#N/A</v>
      </c>
      <c r="DL759" s="97" t="str">
        <f t="shared" si="398"/>
        <v/>
      </c>
      <c r="DM759" s="97" t="str">
        <f t="shared" si="399"/>
        <v/>
      </c>
      <c r="DN759" s="97" t="str">
        <f t="shared" si="400"/>
        <v/>
      </c>
      <c r="DO759" s="97" t="str">
        <f t="shared" si="401"/>
        <v/>
      </c>
      <c r="DP759" s="94" t="e">
        <f>VLOOKUP(H759,'PORT PRODUCTIVITY 1'!$A$25:$G$83,3,FALSE)</f>
        <v>#N/A</v>
      </c>
      <c r="DQ759" s="276" t="str">
        <f t="shared" si="402"/>
        <v/>
      </c>
      <c r="DR759" s="276" t="str">
        <f t="shared" si="403"/>
        <v/>
      </c>
      <c r="DS759" s="276" t="str">
        <f t="shared" si="404"/>
        <v/>
      </c>
      <c r="DT759" s="276" t="str">
        <f t="shared" si="405"/>
        <v/>
      </c>
      <c r="DU759" s="276" t="str">
        <f t="shared" si="406"/>
        <v/>
      </c>
      <c r="DV759" s="276" t="str">
        <f t="shared" si="407"/>
        <v/>
      </c>
      <c r="DW759" s="277" t="str">
        <f t="shared" si="394"/>
        <v/>
      </c>
      <c r="DX759" s="278" t="str">
        <f t="shared" si="395"/>
        <v>0</v>
      </c>
      <c r="DY759" s="279" t="str">
        <f t="shared" si="396"/>
        <v>0</v>
      </c>
      <c r="DZ759" s="280" t="str">
        <f t="shared" si="397"/>
        <v/>
      </c>
      <c r="EA759" s="335">
        <f t="shared" si="416"/>
        <v>0</v>
      </c>
      <c r="EB759" s="335">
        <f t="shared" si="417"/>
        <v>0</v>
      </c>
      <c r="EC759" s="335">
        <f t="shared" si="418"/>
        <v>0</v>
      </c>
    </row>
    <row r="760" spans="2:133" ht="27.75" customHeight="1" thickBot="1">
      <c r="B760" s="39"/>
      <c r="C760" s="146"/>
      <c r="D760" s="57"/>
      <c r="E760" s="43"/>
      <c r="F760" s="74"/>
      <c r="G760" s="74"/>
      <c r="H760" s="44"/>
      <c r="I760" s="283"/>
      <c r="J760" s="283"/>
      <c r="K760" s="38"/>
      <c r="L760" s="38"/>
      <c r="M760" s="38"/>
      <c r="N760" s="38"/>
      <c r="O760" s="22"/>
      <c r="P760" s="22"/>
      <c r="Q760" s="39"/>
      <c r="R760" s="39"/>
      <c r="S760" s="39"/>
      <c r="T760" s="39"/>
      <c r="U760" s="321"/>
      <c r="V760" s="332"/>
      <c r="W760" s="317" t="str">
        <f t="shared" si="408"/>
        <v>0</v>
      </c>
      <c r="X760" s="101"/>
      <c r="Y760" s="40"/>
      <c r="Z760" s="41"/>
      <c r="AA760" s="40"/>
      <c r="AB760" s="40"/>
      <c r="AC760" s="40"/>
      <c r="AD760" s="40" t="str">
        <f t="shared" si="423"/>
        <v/>
      </c>
      <c r="AE760" s="186"/>
      <c r="AF760" s="106" t="str">
        <f t="shared" si="422"/>
        <v>0</v>
      </c>
      <c r="AG760" s="99">
        <f t="shared" si="419"/>
        <v>0</v>
      </c>
      <c r="AH760" s="105" t="str">
        <f t="shared" si="420"/>
        <v>0</v>
      </c>
      <c r="AI760" s="106" t="str">
        <f t="shared" si="409"/>
        <v>0</v>
      </c>
      <c r="AJ760" s="99" t="str">
        <f t="shared" si="410"/>
        <v/>
      </c>
      <c r="AK760" s="1" t="str">
        <f t="shared" si="411"/>
        <v/>
      </c>
      <c r="AL760" s="1" t="str">
        <f t="shared" si="412"/>
        <v/>
      </c>
      <c r="AM760" s="1" t="str">
        <f t="shared" si="413"/>
        <v/>
      </c>
      <c r="AN760" s="164" t="str">
        <f t="shared" si="414"/>
        <v/>
      </c>
      <c r="AO760" s="337">
        <f t="shared" si="415"/>
        <v>0</v>
      </c>
      <c r="AP760" s="266"/>
      <c r="AQ760" s="273">
        <f t="shared" si="421"/>
        <v>0</v>
      </c>
      <c r="DF760" s="104">
        <f t="shared" si="393"/>
        <v>0</v>
      </c>
      <c r="DG760" s="39" t="str">
        <f t="shared" si="390"/>
        <v/>
      </c>
      <c r="DH760" s="39" t="str">
        <f t="shared" si="391"/>
        <v/>
      </c>
      <c r="DJ760" s="98">
        <f t="shared" si="392"/>
        <v>0</v>
      </c>
      <c r="DK760" s="93" t="e">
        <f>VLOOKUP(H760,'PORT PRODUCTIVITY 1'!$A$25:$G$81,2,FALSE)</f>
        <v>#N/A</v>
      </c>
      <c r="DL760" s="97" t="str">
        <f t="shared" si="398"/>
        <v/>
      </c>
      <c r="DM760" s="97" t="str">
        <f t="shared" si="399"/>
        <v/>
      </c>
      <c r="DN760" s="97" t="str">
        <f t="shared" si="400"/>
        <v/>
      </c>
      <c r="DO760" s="97" t="str">
        <f t="shared" si="401"/>
        <v/>
      </c>
      <c r="DP760" s="94" t="e">
        <f>VLOOKUP(H760,'PORT PRODUCTIVITY 1'!$A$25:$G$83,3,FALSE)</f>
        <v>#N/A</v>
      </c>
      <c r="DQ760" s="276" t="str">
        <f t="shared" si="402"/>
        <v/>
      </c>
      <c r="DR760" s="276" t="str">
        <f t="shared" si="403"/>
        <v/>
      </c>
      <c r="DS760" s="276" t="str">
        <f t="shared" si="404"/>
        <v/>
      </c>
      <c r="DT760" s="276" t="str">
        <f t="shared" si="405"/>
        <v/>
      </c>
      <c r="DU760" s="276" t="str">
        <f t="shared" si="406"/>
        <v/>
      </c>
      <c r="DV760" s="276" t="str">
        <f t="shared" si="407"/>
        <v/>
      </c>
      <c r="DW760" s="277" t="str">
        <f t="shared" si="394"/>
        <v/>
      </c>
      <c r="DX760" s="278" t="str">
        <f t="shared" si="395"/>
        <v>0</v>
      </c>
      <c r="DY760" s="279" t="str">
        <f t="shared" si="396"/>
        <v>0</v>
      </c>
      <c r="DZ760" s="280" t="str">
        <f t="shared" si="397"/>
        <v/>
      </c>
      <c r="EA760" s="335">
        <f t="shared" si="416"/>
        <v>0</v>
      </c>
      <c r="EB760" s="335">
        <f t="shared" si="417"/>
        <v>0</v>
      </c>
      <c r="EC760" s="335">
        <f t="shared" si="418"/>
        <v>0</v>
      </c>
    </row>
    <row r="761" spans="2:133" ht="27.75" customHeight="1" thickBot="1">
      <c r="B761" s="39"/>
      <c r="C761" s="146"/>
      <c r="D761" s="57"/>
      <c r="E761" s="43"/>
      <c r="F761" s="74"/>
      <c r="G761" s="74"/>
      <c r="H761" s="44"/>
      <c r="I761" s="283"/>
      <c r="J761" s="283"/>
      <c r="K761" s="37"/>
      <c r="L761" s="37"/>
      <c r="M761" s="37"/>
      <c r="N761" s="37"/>
      <c r="O761" s="22"/>
      <c r="P761" s="22"/>
      <c r="Q761" s="39"/>
      <c r="R761" s="39"/>
      <c r="S761" s="39"/>
      <c r="T761" s="39"/>
      <c r="U761" s="321"/>
      <c r="V761" s="330"/>
      <c r="W761" s="317" t="str">
        <f t="shared" si="408"/>
        <v>0</v>
      </c>
      <c r="X761" s="101"/>
      <c r="Y761" s="40"/>
      <c r="Z761" s="41"/>
      <c r="AA761" s="40"/>
      <c r="AB761" s="40"/>
      <c r="AC761" s="40"/>
      <c r="AD761" s="40" t="str">
        <f t="shared" si="423"/>
        <v/>
      </c>
      <c r="AE761" s="186"/>
      <c r="AF761" s="106" t="str">
        <f t="shared" si="422"/>
        <v>0</v>
      </c>
      <c r="AG761" s="99">
        <f t="shared" si="419"/>
        <v>0</v>
      </c>
      <c r="AH761" s="105" t="str">
        <f t="shared" si="420"/>
        <v>0</v>
      </c>
      <c r="AI761" s="106" t="str">
        <f t="shared" si="409"/>
        <v>0</v>
      </c>
      <c r="AJ761" s="99" t="str">
        <f t="shared" si="410"/>
        <v/>
      </c>
      <c r="AK761" s="1" t="str">
        <f t="shared" si="411"/>
        <v/>
      </c>
      <c r="AL761" s="1" t="str">
        <f t="shared" si="412"/>
        <v/>
      </c>
      <c r="AM761" s="1" t="str">
        <f t="shared" si="413"/>
        <v/>
      </c>
      <c r="AN761" s="164" t="str">
        <f t="shared" si="414"/>
        <v/>
      </c>
      <c r="AO761" s="337">
        <f t="shared" si="415"/>
        <v>0</v>
      </c>
      <c r="AP761" s="266"/>
      <c r="AQ761" s="273">
        <f t="shared" si="421"/>
        <v>0</v>
      </c>
      <c r="DF761" s="104">
        <f t="shared" si="393"/>
        <v>0</v>
      </c>
      <c r="DG761" s="39" t="str">
        <f t="shared" si="390"/>
        <v/>
      </c>
      <c r="DH761" s="39" t="str">
        <f t="shared" si="391"/>
        <v/>
      </c>
      <c r="DJ761" s="98">
        <f t="shared" si="392"/>
        <v>0</v>
      </c>
      <c r="DK761" s="93" t="e">
        <f>VLOOKUP(H761,'PORT PRODUCTIVITY 1'!$A$25:$G$81,2,FALSE)</f>
        <v>#N/A</v>
      </c>
      <c r="DL761" s="97" t="str">
        <f t="shared" si="398"/>
        <v/>
      </c>
      <c r="DM761" s="97" t="str">
        <f t="shared" si="399"/>
        <v/>
      </c>
      <c r="DN761" s="97" t="str">
        <f t="shared" si="400"/>
        <v/>
      </c>
      <c r="DO761" s="97" t="str">
        <f t="shared" si="401"/>
        <v/>
      </c>
      <c r="DP761" s="94" t="e">
        <f>VLOOKUP(H761,'PORT PRODUCTIVITY 1'!$A$25:$G$83,3,FALSE)</f>
        <v>#N/A</v>
      </c>
      <c r="DQ761" s="276" t="str">
        <f t="shared" si="402"/>
        <v/>
      </c>
      <c r="DR761" s="276" t="str">
        <f t="shared" si="403"/>
        <v/>
      </c>
      <c r="DS761" s="276" t="str">
        <f t="shared" si="404"/>
        <v/>
      </c>
      <c r="DT761" s="276" t="str">
        <f t="shared" si="405"/>
        <v/>
      </c>
      <c r="DU761" s="276" t="str">
        <f t="shared" si="406"/>
        <v/>
      </c>
      <c r="DV761" s="276" t="str">
        <f t="shared" si="407"/>
        <v/>
      </c>
      <c r="DW761" s="277" t="str">
        <f t="shared" si="394"/>
        <v/>
      </c>
      <c r="DX761" s="278" t="str">
        <f t="shared" si="395"/>
        <v>0</v>
      </c>
      <c r="DY761" s="279" t="str">
        <f t="shared" si="396"/>
        <v>0</v>
      </c>
      <c r="DZ761" s="280" t="str">
        <f t="shared" si="397"/>
        <v/>
      </c>
      <c r="EA761" s="335">
        <f t="shared" si="416"/>
        <v>0</v>
      </c>
      <c r="EB761" s="335">
        <f t="shared" si="417"/>
        <v>0</v>
      </c>
      <c r="EC761" s="335">
        <f t="shared" si="418"/>
        <v>0</v>
      </c>
    </row>
    <row r="762" spans="2:133" ht="27.75" customHeight="1" thickBot="1">
      <c r="B762" s="39"/>
      <c r="C762" s="146"/>
      <c r="D762" s="57"/>
      <c r="E762" s="43"/>
      <c r="F762" s="74"/>
      <c r="G762" s="74"/>
      <c r="H762" s="44"/>
      <c r="I762" s="283"/>
      <c r="J762" s="283"/>
      <c r="K762" s="37"/>
      <c r="L762" s="37"/>
      <c r="M762" s="37"/>
      <c r="N762" s="37"/>
      <c r="O762" s="22"/>
      <c r="P762" s="22"/>
      <c r="Q762" s="39"/>
      <c r="R762" s="39"/>
      <c r="S762" s="39"/>
      <c r="T762" s="39"/>
      <c r="U762" s="321"/>
      <c r="V762" s="330"/>
      <c r="W762" s="317" t="str">
        <f t="shared" si="408"/>
        <v>0</v>
      </c>
      <c r="X762" s="101"/>
      <c r="Y762" s="40"/>
      <c r="Z762" s="41"/>
      <c r="AA762" s="40"/>
      <c r="AB762" s="40"/>
      <c r="AC762" s="40"/>
      <c r="AD762" s="40" t="str">
        <f t="shared" si="423"/>
        <v/>
      </c>
      <c r="AE762" s="186"/>
      <c r="AF762" s="106" t="str">
        <f t="shared" si="422"/>
        <v>0</v>
      </c>
      <c r="AG762" s="99">
        <f t="shared" si="419"/>
        <v>0</v>
      </c>
      <c r="AH762" s="105" t="str">
        <f t="shared" si="420"/>
        <v>0</v>
      </c>
      <c r="AI762" s="106" t="str">
        <f t="shared" si="409"/>
        <v>0</v>
      </c>
      <c r="AJ762" s="99" t="str">
        <f t="shared" si="410"/>
        <v/>
      </c>
      <c r="AK762" s="1" t="str">
        <f t="shared" si="411"/>
        <v/>
      </c>
      <c r="AL762" s="1" t="str">
        <f t="shared" si="412"/>
        <v/>
      </c>
      <c r="AM762" s="1" t="str">
        <f t="shared" si="413"/>
        <v/>
      </c>
      <c r="AN762" s="164" t="str">
        <f t="shared" si="414"/>
        <v/>
      </c>
      <c r="AO762" s="337">
        <f t="shared" si="415"/>
        <v>0</v>
      </c>
      <c r="AP762" s="266"/>
      <c r="AQ762" s="273">
        <f t="shared" si="421"/>
        <v>0</v>
      </c>
      <c r="DF762" s="104">
        <f t="shared" si="393"/>
        <v>0</v>
      </c>
      <c r="DG762" s="39" t="str">
        <f t="shared" si="390"/>
        <v/>
      </c>
      <c r="DH762" s="39" t="str">
        <f t="shared" si="391"/>
        <v/>
      </c>
      <c r="DJ762" s="98">
        <f t="shared" si="392"/>
        <v>0</v>
      </c>
      <c r="DK762" s="93" t="e">
        <f>VLOOKUP(H762,'PORT PRODUCTIVITY 1'!$A$25:$G$81,2,FALSE)</f>
        <v>#N/A</v>
      </c>
      <c r="DL762" s="97" t="str">
        <f t="shared" si="398"/>
        <v/>
      </c>
      <c r="DM762" s="97" t="str">
        <f t="shared" si="399"/>
        <v/>
      </c>
      <c r="DN762" s="97" t="str">
        <f t="shared" si="400"/>
        <v/>
      </c>
      <c r="DO762" s="97" t="str">
        <f t="shared" si="401"/>
        <v/>
      </c>
      <c r="DP762" s="94" t="e">
        <f>VLOOKUP(H762,'PORT PRODUCTIVITY 1'!$A$25:$G$83,3,FALSE)</f>
        <v>#N/A</v>
      </c>
      <c r="DQ762" s="276" t="str">
        <f t="shared" si="402"/>
        <v/>
      </c>
      <c r="DR762" s="276" t="str">
        <f t="shared" si="403"/>
        <v/>
      </c>
      <c r="DS762" s="276" t="str">
        <f t="shared" si="404"/>
        <v/>
      </c>
      <c r="DT762" s="276" t="str">
        <f t="shared" si="405"/>
        <v/>
      </c>
      <c r="DU762" s="276" t="str">
        <f t="shared" si="406"/>
        <v/>
      </c>
      <c r="DV762" s="276" t="str">
        <f t="shared" si="407"/>
        <v/>
      </c>
      <c r="DW762" s="277" t="str">
        <f t="shared" si="394"/>
        <v/>
      </c>
      <c r="DX762" s="278" t="str">
        <f t="shared" si="395"/>
        <v>0</v>
      </c>
      <c r="DY762" s="279" t="str">
        <f t="shared" si="396"/>
        <v>0</v>
      </c>
      <c r="DZ762" s="280" t="str">
        <f t="shared" si="397"/>
        <v/>
      </c>
      <c r="EA762" s="335">
        <f t="shared" si="416"/>
        <v>0</v>
      </c>
      <c r="EB762" s="335">
        <f t="shared" si="417"/>
        <v>0</v>
      </c>
      <c r="EC762" s="335">
        <f t="shared" si="418"/>
        <v>0</v>
      </c>
    </row>
    <row r="763" spans="2:133" ht="27.75" customHeight="1" thickBot="1">
      <c r="B763" s="39"/>
      <c r="C763" s="146"/>
      <c r="D763" s="57"/>
      <c r="E763" s="43"/>
      <c r="F763" s="74"/>
      <c r="G763" s="74"/>
      <c r="H763" s="44"/>
      <c r="I763" s="283"/>
      <c r="J763" s="283"/>
      <c r="K763" s="37"/>
      <c r="L763" s="37"/>
      <c r="M763" s="37"/>
      <c r="N763" s="37"/>
      <c r="O763" s="22"/>
      <c r="P763" s="22"/>
      <c r="Q763" s="39"/>
      <c r="R763" s="39"/>
      <c r="S763" s="39"/>
      <c r="T763" s="39"/>
      <c r="U763" s="321"/>
      <c r="V763" s="330"/>
      <c r="W763" s="317" t="str">
        <f t="shared" si="408"/>
        <v>0</v>
      </c>
      <c r="X763" s="101"/>
      <c r="Y763" s="40"/>
      <c r="Z763" s="41"/>
      <c r="AA763" s="40"/>
      <c r="AB763" s="40"/>
      <c r="AC763" s="40"/>
      <c r="AD763" s="40" t="str">
        <f t="shared" si="423"/>
        <v/>
      </c>
      <c r="AE763" s="186"/>
      <c r="AF763" s="106" t="str">
        <f t="shared" si="422"/>
        <v>0</v>
      </c>
      <c r="AG763" s="99">
        <f t="shared" si="419"/>
        <v>0</v>
      </c>
      <c r="AH763" s="105" t="str">
        <f t="shared" si="420"/>
        <v>0</v>
      </c>
      <c r="AI763" s="106" t="str">
        <f t="shared" si="409"/>
        <v>0</v>
      </c>
      <c r="AJ763" s="99" t="str">
        <f t="shared" si="410"/>
        <v/>
      </c>
      <c r="AK763" s="1" t="str">
        <f t="shared" si="411"/>
        <v/>
      </c>
      <c r="AL763" s="1" t="str">
        <f t="shared" si="412"/>
        <v/>
      </c>
      <c r="AM763" s="1" t="str">
        <f t="shared" si="413"/>
        <v/>
      </c>
      <c r="AN763" s="164" t="str">
        <f t="shared" si="414"/>
        <v/>
      </c>
      <c r="AO763" s="337">
        <f t="shared" si="415"/>
        <v>0</v>
      </c>
      <c r="AP763" s="266"/>
      <c r="AQ763" s="273">
        <f t="shared" si="421"/>
        <v>0</v>
      </c>
      <c r="DF763" s="104">
        <f t="shared" si="393"/>
        <v>0</v>
      </c>
      <c r="DG763" s="39" t="str">
        <f t="shared" si="390"/>
        <v/>
      </c>
      <c r="DH763" s="39" t="str">
        <f t="shared" si="391"/>
        <v/>
      </c>
      <c r="DJ763" s="98">
        <f t="shared" si="392"/>
        <v>0</v>
      </c>
      <c r="DK763" s="93" t="e">
        <f>VLOOKUP(H763,'PORT PRODUCTIVITY 1'!$A$25:$G$81,2,FALSE)</f>
        <v>#N/A</v>
      </c>
      <c r="DL763" s="97" t="str">
        <f t="shared" si="398"/>
        <v/>
      </c>
      <c r="DM763" s="97" t="str">
        <f t="shared" si="399"/>
        <v/>
      </c>
      <c r="DN763" s="97" t="str">
        <f t="shared" si="400"/>
        <v/>
      </c>
      <c r="DO763" s="97" t="str">
        <f t="shared" si="401"/>
        <v/>
      </c>
      <c r="DP763" s="94" t="e">
        <f>VLOOKUP(H763,'PORT PRODUCTIVITY 1'!$A$25:$G$83,3,FALSE)</f>
        <v>#N/A</v>
      </c>
      <c r="DQ763" s="276" t="str">
        <f t="shared" si="402"/>
        <v/>
      </c>
      <c r="DR763" s="276" t="str">
        <f t="shared" si="403"/>
        <v/>
      </c>
      <c r="DS763" s="276" t="str">
        <f t="shared" si="404"/>
        <v/>
      </c>
      <c r="DT763" s="276" t="str">
        <f t="shared" si="405"/>
        <v/>
      </c>
      <c r="DU763" s="276" t="str">
        <f t="shared" si="406"/>
        <v/>
      </c>
      <c r="DV763" s="276" t="str">
        <f t="shared" si="407"/>
        <v/>
      </c>
      <c r="DW763" s="277" t="str">
        <f t="shared" si="394"/>
        <v/>
      </c>
      <c r="DX763" s="278" t="str">
        <f t="shared" si="395"/>
        <v>0</v>
      </c>
      <c r="DY763" s="279" t="str">
        <f t="shared" si="396"/>
        <v>0</v>
      </c>
      <c r="DZ763" s="280" t="str">
        <f t="shared" si="397"/>
        <v/>
      </c>
      <c r="EA763" s="335">
        <f t="shared" si="416"/>
        <v>0</v>
      </c>
      <c r="EB763" s="335">
        <f t="shared" si="417"/>
        <v>0</v>
      </c>
      <c r="EC763" s="335">
        <f t="shared" si="418"/>
        <v>0</v>
      </c>
    </row>
    <row r="764" spans="2:133" ht="27.75" customHeight="1" thickBot="1">
      <c r="B764" s="39"/>
      <c r="C764" s="146"/>
      <c r="D764" s="57"/>
      <c r="E764" s="43"/>
      <c r="F764" s="74"/>
      <c r="G764" s="74"/>
      <c r="H764" s="44"/>
      <c r="I764" s="283"/>
      <c r="J764" s="283"/>
      <c r="K764" s="37"/>
      <c r="L764" s="37"/>
      <c r="M764" s="37"/>
      <c r="N764" s="37"/>
      <c r="O764" s="22"/>
      <c r="P764" s="22"/>
      <c r="Q764" s="39"/>
      <c r="R764" s="39"/>
      <c r="S764" s="39"/>
      <c r="T764" s="39"/>
      <c r="U764" s="321"/>
      <c r="V764" s="330"/>
      <c r="W764" s="317" t="str">
        <f t="shared" si="408"/>
        <v>0</v>
      </c>
      <c r="X764" s="101"/>
      <c r="Y764" s="40"/>
      <c r="Z764" s="41"/>
      <c r="AA764" s="40"/>
      <c r="AB764" s="40"/>
      <c r="AC764" s="40"/>
      <c r="AD764" s="40" t="str">
        <f t="shared" si="423"/>
        <v/>
      </c>
      <c r="AE764" s="186"/>
      <c r="AF764" s="106" t="str">
        <f t="shared" si="422"/>
        <v>0</v>
      </c>
      <c r="AG764" s="99">
        <f t="shared" si="419"/>
        <v>0</v>
      </c>
      <c r="AH764" s="105" t="str">
        <f t="shared" si="420"/>
        <v>0</v>
      </c>
      <c r="AI764" s="106" t="str">
        <f t="shared" si="409"/>
        <v>0</v>
      </c>
      <c r="AJ764" s="99" t="str">
        <f t="shared" si="410"/>
        <v/>
      </c>
      <c r="AK764" s="1" t="str">
        <f t="shared" si="411"/>
        <v/>
      </c>
      <c r="AL764" s="1" t="str">
        <f t="shared" si="412"/>
        <v/>
      </c>
      <c r="AM764" s="1" t="str">
        <f t="shared" si="413"/>
        <v/>
      </c>
      <c r="AN764" s="164" t="str">
        <f t="shared" si="414"/>
        <v/>
      </c>
      <c r="AO764" s="337">
        <f t="shared" si="415"/>
        <v>0</v>
      </c>
      <c r="AP764" s="266"/>
      <c r="AQ764" s="273">
        <f t="shared" si="421"/>
        <v>0</v>
      </c>
      <c r="DF764" s="104">
        <f t="shared" si="393"/>
        <v>0</v>
      </c>
      <c r="DG764" s="39" t="str">
        <f t="shared" si="390"/>
        <v/>
      </c>
      <c r="DH764" s="39" t="str">
        <f t="shared" si="391"/>
        <v/>
      </c>
      <c r="DJ764" s="98">
        <f t="shared" si="392"/>
        <v>0</v>
      </c>
      <c r="DK764" s="93" t="e">
        <f>VLOOKUP(H764,'PORT PRODUCTIVITY 1'!$A$25:$G$81,2,FALSE)</f>
        <v>#N/A</v>
      </c>
      <c r="DL764" s="97" t="str">
        <f t="shared" si="398"/>
        <v/>
      </c>
      <c r="DM764" s="97" t="str">
        <f t="shared" si="399"/>
        <v/>
      </c>
      <c r="DN764" s="97" t="str">
        <f t="shared" si="400"/>
        <v/>
      </c>
      <c r="DO764" s="97" t="str">
        <f t="shared" si="401"/>
        <v/>
      </c>
      <c r="DP764" s="94" t="e">
        <f>VLOOKUP(H764,'PORT PRODUCTIVITY 1'!$A$25:$G$83,3,FALSE)</f>
        <v>#N/A</v>
      </c>
      <c r="DQ764" s="276" t="str">
        <f t="shared" si="402"/>
        <v/>
      </c>
      <c r="DR764" s="276" t="str">
        <f t="shared" si="403"/>
        <v/>
      </c>
      <c r="DS764" s="276" t="str">
        <f t="shared" si="404"/>
        <v/>
      </c>
      <c r="DT764" s="276" t="str">
        <f t="shared" si="405"/>
        <v/>
      </c>
      <c r="DU764" s="276" t="str">
        <f t="shared" si="406"/>
        <v/>
      </c>
      <c r="DV764" s="276" t="str">
        <f t="shared" si="407"/>
        <v/>
      </c>
      <c r="DW764" s="277" t="str">
        <f t="shared" si="394"/>
        <v/>
      </c>
      <c r="DX764" s="278" t="str">
        <f t="shared" si="395"/>
        <v>0</v>
      </c>
      <c r="DY764" s="279" t="str">
        <f t="shared" si="396"/>
        <v>0</v>
      </c>
      <c r="DZ764" s="280" t="str">
        <f t="shared" si="397"/>
        <v/>
      </c>
      <c r="EA764" s="335">
        <f t="shared" si="416"/>
        <v>0</v>
      </c>
      <c r="EB764" s="335">
        <f t="shared" si="417"/>
        <v>0</v>
      </c>
      <c r="EC764" s="335">
        <f t="shared" si="418"/>
        <v>0</v>
      </c>
    </row>
    <row r="765" spans="2:133" ht="27.75" customHeight="1" thickBot="1">
      <c r="B765" s="39"/>
      <c r="C765" s="146"/>
      <c r="D765" s="57"/>
      <c r="E765" s="43"/>
      <c r="F765" s="74"/>
      <c r="G765" s="74"/>
      <c r="H765" s="44"/>
      <c r="I765" s="283"/>
      <c r="J765" s="283"/>
      <c r="K765" s="37"/>
      <c r="L765" s="37"/>
      <c r="M765" s="37"/>
      <c r="N765" s="37"/>
      <c r="O765" s="22"/>
      <c r="P765" s="22"/>
      <c r="Q765" s="39"/>
      <c r="R765" s="39"/>
      <c r="S765" s="39"/>
      <c r="T765" s="39"/>
      <c r="U765" s="321"/>
      <c r="V765" s="330"/>
      <c r="W765" s="317" t="str">
        <f t="shared" si="408"/>
        <v>0</v>
      </c>
      <c r="X765" s="101"/>
      <c r="Y765" s="40"/>
      <c r="Z765" s="41"/>
      <c r="AA765" s="40"/>
      <c r="AB765" s="40"/>
      <c r="AC765" s="40"/>
      <c r="AD765" s="40" t="str">
        <f t="shared" si="423"/>
        <v/>
      </c>
      <c r="AE765" s="186"/>
      <c r="AF765" s="106" t="str">
        <f t="shared" si="422"/>
        <v>0</v>
      </c>
      <c r="AG765" s="99">
        <f t="shared" si="419"/>
        <v>0</v>
      </c>
      <c r="AH765" s="105" t="str">
        <f t="shared" si="420"/>
        <v>0</v>
      </c>
      <c r="AI765" s="106" t="str">
        <f t="shared" si="409"/>
        <v>0</v>
      </c>
      <c r="AJ765" s="99" t="str">
        <f t="shared" si="410"/>
        <v/>
      </c>
      <c r="AK765" s="1" t="str">
        <f t="shared" si="411"/>
        <v/>
      </c>
      <c r="AL765" s="1" t="str">
        <f t="shared" si="412"/>
        <v/>
      </c>
      <c r="AM765" s="1" t="str">
        <f t="shared" si="413"/>
        <v/>
      </c>
      <c r="AN765" s="164" t="str">
        <f t="shared" si="414"/>
        <v/>
      </c>
      <c r="AO765" s="337">
        <f t="shared" si="415"/>
        <v>0</v>
      </c>
      <c r="AP765" s="266"/>
      <c r="AQ765" s="273">
        <f t="shared" si="421"/>
        <v>0</v>
      </c>
      <c r="DF765" s="104">
        <f t="shared" si="393"/>
        <v>0</v>
      </c>
      <c r="DG765" s="39" t="str">
        <f t="shared" ref="DG765:DG828" si="424">IF(SUM(S765:V765)&lt;1,"",1)</f>
        <v/>
      </c>
      <c r="DH765" s="39" t="str">
        <f t="shared" ref="DH765:DH828" si="425">IF(SUM(X765:AC765)&lt;1,"",1)</f>
        <v/>
      </c>
      <c r="DJ765" s="98">
        <f t="shared" ref="DJ765:DJ828" si="426">AG765</f>
        <v>0</v>
      </c>
      <c r="DK765" s="93" t="e">
        <f>VLOOKUP(H765,'PORT PRODUCTIVITY 1'!$A$25:$G$81,2,FALSE)</f>
        <v>#N/A</v>
      </c>
      <c r="DL765" s="97" t="str">
        <f t="shared" si="398"/>
        <v/>
      </c>
      <c r="DM765" s="97" t="str">
        <f t="shared" si="399"/>
        <v/>
      </c>
      <c r="DN765" s="97" t="str">
        <f t="shared" si="400"/>
        <v/>
      </c>
      <c r="DO765" s="97" t="str">
        <f t="shared" si="401"/>
        <v/>
      </c>
      <c r="DP765" s="94" t="e">
        <f>VLOOKUP(H765,'PORT PRODUCTIVITY 1'!$A$25:$G$83,3,FALSE)</f>
        <v>#N/A</v>
      </c>
      <c r="DQ765" s="276" t="str">
        <f t="shared" si="402"/>
        <v/>
      </c>
      <c r="DR765" s="276" t="str">
        <f t="shared" si="403"/>
        <v/>
      </c>
      <c r="DS765" s="276" t="str">
        <f t="shared" si="404"/>
        <v/>
      </c>
      <c r="DT765" s="276" t="str">
        <f t="shared" si="405"/>
        <v/>
      </c>
      <c r="DU765" s="276" t="str">
        <f t="shared" si="406"/>
        <v/>
      </c>
      <c r="DV765" s="276" t="str">
        <f t="shared" si="407"/>
        <v/>
      </c>
      <c r="DW765" s="277" t="str">
        <f t="shared" si="394"/>
        <v/>
      </c>
      <c r="DX765" s="278" t="str">
        <f t="shared" si="395"/>
        <v>0</v>
      </c>
      <c r="DY765" s="279" t="str">
        <f t="shared" si="396"/>
        <v>0</v>
      </c>
      <c r="DZ765" s="280" t="str">
        <f t="shared" si="397"/>
        <v/>
      </c>
      <c r="EA765" s="335">
        <f t="shared" si="416"/>
        <v>0</v>
      </c>
      <c r="EB765" s="335">
        <f t="shared" si="417"/>
        <v>0</v>
      </c>
      <c r="EC765" s="335">
        <f t="shared" si="418"/>
        <v>0</v>
      </c>
    </row>
    <row r="766" spans="2:133" ht="27.75" customHeight="1" thickBot="1">
      <c r="B766" s="39"/>
      <c r="C766" s="146"/>
      <c r="D766" s="57"/>
      <c r="E766" s="43"/>
      <c r="F766" s="74"/>
      <c r="G766" s="74"/>
      <c r="H766" s="44"/>
      <c r="I766" s="283"/>
      <c r="J766" s="283"/>
      <c r="K766" s="37"/>
      <c r="L766" s="37"/>
      <c r="M766" s="37"/>
      <c r="N766" s="37"/>
      <c r="O766" s="22"/>
      <c r="P766" s="22"/>
      <c r="Q766" s="42"/>
      <c r="R766" s="39"/>
      <c r="S766" s="39"/>
      <c r="T766" s="39"/>
      <c r="U766" s="321"/>
      <c r="V766" s="330"/>
      <c r="W766" s="317" t="str">
        <f t="shared" si="408"/>
        <v>0</v>
      </c>
      <c r="X766" s="101"/>
      <c r="Y766" s="40"/>
      <c r="Z766" s="41"/>
      <c r="AA766" s="40"/>
      <c r="AB766" s="40"/>
      <c r="AC766" s="40"/>
      <c r="AD766" s="40" t="str">
        <f t="shared" si="423"/>
        <v/>
      </c>
      <c r="AE766" s="186"/>
      <c r="AF766" s="106" t="str">
        <f t="shared" si="422"/>
        <v>0</v>
      </c>
      <c r="AG766" s="99">
        <f t="shared" si="419"/>
        <v>0</v>
      </c>
      <c r="AH766" s="105" t="str">
        <f t="shared" si="420"/>
        <v>0</v>
      </c>
      <c r="AI766" s="106" t="str">
        <f t="shared" si="409"/>
        <v>0</v>
      </c>
      <c r="AJ766" s="99" t="str">
        <f t="shared" si="410"/>
        <v/>
      </c>
      <c r="AK766" s="1" t="str">
        <f t="shared" si="411"/>
        <v/>
      </c>
      <c r="AL766" s="1" t="str">
        <f t="shared" si="412"/>
        <v/>
      </c>
      <c r="AM766" s="1" t="str">
        <f t="shared" si="413"/>
        <v/>
      </c>
      <c r="AN766" s="164" t="str">
        <f t="shared" si="414"/>
        <v/>
      </c>
      <c r="AO766" s="337">
        <f t="shared" si="415"/>
        <v>0</v>
      </c>
      <c r="AP766" s="259"/>
      <c r="AQ766" s="273">
        <f t="shared" si="421"/>
        <v>0</v>
      </c>
      <c r="DF766" s="104">
        <f t="shared" ref="DF766:DF829" si="427">SUM(DG766:DH766)</f>
        <v>0</v>
      </c>
      <c r="DG766" s="39" t="str">
        <f t="shared" si="424"/>
        <v/>
      </c>
      <c r="DH766" s="39" t="str">
        <f t="shared" si="425"/>
        <v/>
      </c>
      <c r="DJ766" s="98">
        <f t="shared" si="426"/>
        <v>0</v>
      </c>
      <c r="DK766" s="93" t="e">
        <f>VLOOKUP(H766,'PORT PRODUCTIVITY 1'!$A$25:$G$81,2,FALSE)</f>
        <v>#N/A</v>
      </c>
      <c r="DL766" s="97" t="str">
        <f t="shared" si="398"/>
        <v/>
      </c>
      <c r="DM766" s="97" t="str">
        <f t="shared" si="399"/>
        <v/>
      </c>
      <c r="DN766" s="97" t="str">
        <f t="shared" si="400"/>
        <v/>
      </c>
      <c r="DO766" s="97" t="str">
        <f t="shared" si="401"/>
        <v/>
      </c>
      <c r="DP766" s="94" t="e">
        <f>VLOOKUP(H766,'PORT PRODUCTIVITY 1'!$A$25:$G$83,3,FALSE)</f>
        <v>#N/A</v>
      </c>
      <c r="DQ766" s="276" t="str">
        <f t="shared" si="402"/>
        <v/>
      </c>
      <c r="DR766" s="276" t="str">
        <f t="shared" si="403"/>
        <v/>
      </c>
      <c r="DS766" s="276" t="str">
        <f t="shared" si="404"/>
        <v/>
      </c>
      <c r="DT766" s="276" t="str">
        <f t="shared" si="405"/>
        <v/>
      </c>
      <c r="DU766" s="276" t="str">
        <f t="shared" si="406"/>
        <v/>
      </c>
      <c r="DV766" s="276" t="str">
        <f t="shared" si="407"/>
        <v/>
      </c>
      <c r="DW766" s="277" t="str">
        <f t="shared" ref="DW766:DW829" si="428">IFERROR(AVERAGE(DQ766:DV766,DL766:DO766),"")</f>
        <v/>
      </c>
      <c r="DX766" s="278" t="str">
        <f t="shared" ref="DX766:DX829" si="429">IFERROR(STDEV(DL766:DO766)/10,"0")</f>
        <v>0</v>
      </c>
      <c r="DY766" s="279" t="str">
        <f t="shared" ref="DY766:DY829" si="430">IFERROR(STDEV(DQ766:DV766)/10,"0")</f>
        <v>0</v>
      </c>
      <c r="DZ766" s="280" t="str">
        <f t="shared" ref="DZ766:DZ829" si="431">IFERROR((STDEV(DL766:DO766,DQ766:DV766)/10),"")</f>
        <v/>
      </c>
      <c r="EA766" s="335">
        <f t="shared" si="416"/>
        <v>0</v>
      </c>
      <c r="EB766" s="335">
        <f t="shared" si="417"/>
        <v>0</v>
      </c>
      <c r="EC766" s="335">
        <f t="shared" si="418"/>
        <v>0</v>
      </c>
    </row>
    <row r="767" spans="2:133" ht="27.75" customHeight="1" thickBot="1">
      <c r="B767" s="39"/>
      <c r="C767" s="146"/>
      <c r="D767" s="57"/>
      <c r="E767" s="43"/>
      <c r="F767" s="74"/>
      <c r="G767" s="74"/>
      <c r="H767" s="44"/>
      <c r="I767" s="283"/>
      <c r="J767" s="283"/>
      <c r="K767" s="37"/>
      <c r="L767" s="37"/>
      <c r="M767" s="37"/>
      <c r="N767" s="37"/>
      <c r="O767" s="22"/>
      <c r="P767" s="22"/>
      <c r="Q767" s="42"/>
      <c r="R767" s="39"/>
      <c r="S767" s="39"/>
      <c r="T767" s="39"/>
      <c r="U767" s="321"/>
      <c r="V767" s="330"/>
      <c r="W767" s="317" t="str">
        <f t="shared" si="408"/>
        <v>0</v>
      </c>
      <c r="X767" s="101"/>
      <c r="Y767" s="40"/>
      <c r="Z767" s="41"/>
      <c r="AA767" s="40"/>
      <c r="AB767" s="40"/>
      <c r="AC767" s="40"/>
      <c r="AD767" s="40" t="str">
        <f t="shared" si="423"/>
        <v/>
      </c>
      <c r="AE767" s="186"/>
      <c r="AF767" s="106" t="str">
        <f t="shared" si="422"/>
        <v>0</v>
      </c>
      <c r="AG767" s="99">
        <f t="shared" si="419"/>
        <v>0</v>
      </c>
      <c r="AH767" s="105" t="str">
        <f t="shared" si="420"/>
        <v>0</v>
      </c>
      <c r="AI767" s="106" t="str">
        <f t="shared" si="409"/>
        <v>0</v>
      </c>
      <c r="AJ767" s="99" t="str">
        <f t="shared" si="410"/>
        <v/>
      </c>
      <c r="AK767" s="1" t="str">
        <f t="shared" si="411"/>
        <v/>
      </c>
      <c r="AL767" s="1" t="str">
        <f t="shared" si="412"/>
        <v/>
      </c>
      <c r="AM767" s="1" t="str">
        <f t="shared" si="413"/>
        <v/>
      </c>
      <c r="AN767" s="164" t="str">
        <f t="shared" si="414"/>
        <v/>
      </c>
      <c r="AO767" s="337">
        <f t="shared" si="415"/>
        <v>0</v>
      </c>
      <c r="AP767" s="259"/>
      <c r="AQ767" s="273">
        <f t="shared" si="421"/>
        <v>0</v>
      </c>
      <c r="DF767" s="104">
        <f t="shared" si="427"/>
        <v>0</v>
      </c>
      <c r="DG767" s="39" t="str">
        <f t="shared" si="424"/>
        <v/>
      </c>
      <c r="DH767" s="39" t="str">
        <f t="shared" si="425"/>
        <v/>
      </c>
      <c r="DJ767" s="98">
        <f t="shared" si="426"/>
        <v>0</v>
      </c>
      <c r="DK767" s="93" t="e">
        <f>VLOOKUP(H767,'PORT PRODUCTIVITY 1'!$A$25:$G$81,2,FALSE)</f>
        <v>#N/A</v>
      </c>
      <c r="DL767" s="97" t="str">
        <f t="shared" si="398"/>
        <v/>
      </c>
      <c r="DM767" s="97" t="str">
        <f t="shared" si="399"/>
        <v/>
      </c>
      <c r="DN767" s="97" t="str">
        <f t="shared" si="400"/>
        <v/>
      </c>
      <c r="DO767" s="97" t="str">
        <f t="shared" si="401"/>
        <v/>
      </c>
      <c r="DP767" s="94" t="e">
        <f>VLOOKUP(H767,'PORT PRODUCTIVITY 1'!$A$25:$G$83,3,FALSE)</f>
        <v>#N/A</v>
      </c>
      <c r="DQ767" s="276" t="str">
        <f t="shared" si="402"/>
        <v/>
      </c>
      <c r="DR767" s="276" t="str">
        <f t="shared" si="403"/>
        <v/>
      </c>
      <c r="DS767" s="276" t="str">
        <f t="shared" si="404"/>
        <v/>
      </c>
      <c r="DT767" s="276" t="str">
        <f t="shared" si="405"/>
        <v/>
      </c>
      <c r="DU767" s="276" t="str">
        <f t="shared" si="406"/>
        <v/>
      </c>
      <c r="DV767" s="276" t="str">
        <f t="shared" si="407"/>
        <v/>
      </c>
      <c r="DW767" s="277" t="str">
        <f t="shared" si="428"/>
        <v/>
      </c>
      <c r="DX767" s="278" t="str">
        <f t="shared" si="429"/>
        <v>0</v>
      </c>
      <c r="DY767" s="279" t="str">
        <f t="shared" si="430"/>
        <v>0</v>
      </c>
      <c r="DZ767" s="280" t="str">
        <f t="shared" si="431"/>
        <v/>
      </c>
      <c r="EA767" s="335">
        <f t="shared" si="416"/>
        <v>0</v>
      </c>
      <c r="EB767" s="335">
        <f t="shared" si="417"/>
        <v>0</v>
      </c>
      <c r="EC767" s="335">
        <f t="shared" si="418"/>
        <v>0</v>
      </c>
    </row>
    <row r="768" spans="2:133" ht="27.75" customHeight="1" thickBot="1">
      <c r="B768" s="39"/>
      <c r="C768" s="146"/>
      <c r="D768" s="57"/>
      <c r="E768" s="43"/>
      <c r="F768" s="74"/>
      <c r="G768" s="74"/>
      <c r="H768" s="44"/>
      <c r="I768" s="283"/>
      <c r="J768" s="283"/>
      <c r="K768" s="37"/>
      <c r="L768" s="37"/>
      <c r="M768" s="37"/>
      <c r="N768" s="37"/>
      <c r="O768" s="22"/>
      <c r="P768" s="22"/>
      <c r="Q768" s="42"/>
      <c r="R768" s="39"/>
      <c r="S768" s="39"/>
      <c r="T768" s="39"/>
      <c r="U768" s="321"/>
      <c r="V768" s="330"/>
      <c r="W768" s="317" t="str">
        <f t="shared" si="408"/>
        <v>0</v>
      </c>
      <c r="X768" s="101"/>
      <c r="Y768" s="40"/>
      <c r="Z768" s="41"/>
      <c r="AA768" s="40"/>
      <c r="AB768" s="40"/>
      <c r="AC768" s="40"/>
      <c r="AD768" s="40" t="str">
        <f t="shared" si="423"/>
        <v/>
      </c>
      <c r="AE768" s="186"/>
      <c r="AF768" s="106" t="str">
        <f t="shared" si="422"/>
        <v>0</v>
      </c>
      <c r="AG768" s="99">
        <f t="shared" si="419"/>
        <v>0</v>
      </c>
      <c r="AH768" s="105" t="str">
        <f t="shared" si="420"/>
        <v>0</v>
      </c>
      <c r="AI768" s="106" t="str">
        <f t="shared" si="409"/>
        <v>0</v>
      </c>
      <c r="AJ768" s="99" t="str">
        <f t="shared" si="410"/>
        <v/>
      </c>
      <c r="AK768" s="1" t="str">
        <f t="shared" si="411"/>
        <v/>
      </c>
      <c r="AL768" s="1" t="str">
        <f t="shared" si="412"/>
        <v/>
      </c>
      <c r="AM768" s="1" t="str">
        <f t="shared" si="413"/>
        <v/>
      </c>
      <c r="AN768" s="164" t="str">
        <f t="shared" si="414"/>
        <v/>
      </c>
      <c r="AO768" s="337">
        <f t="shared" si="415"/>
        <v>0</v>
      </c>
      <c r="AP768" s="259"/>
      <c r="AQ768" s="273">
        <f t="shared" si="421"/>
        <v>0</v>
      </c>
      <c r="DF768" s="104">
        <f t="shared" si="427"/>
        <v>0</v>
      </c>
      <c r="DG768" s="39" t="str">
        <f t="shared" si="424"/>
        <v/>
      </c>
      <c r="DH768" s="39" t="str">
        <f t="shared" si="425"/>
        <v/>
      </c>
      <c r="DJ768" s="98">
        <f t="shared" si="426"/>
        <v>0</v>
      </c>
      <c r="DK768" s="93" t="e">
        <f>VLOOKUP(H768,'PORT PRODUCTIVITY 1'!$A$25:$G$81,2,FALSE)</f>
        <v>#N/A</v>
      </c>
      <c r="DL768" s="97" t="str">
        <f t="shared" si="398"/>
        <v/>
      </c>
      <c r="DM768" s="97" t="str">
        <f t="shared" si="399"/>
        <v/>
      </c>
      <c r="DN768" s="97" t="str">
        <f t="shared" si="400"/>
        <v/>
      </c>
      <c r="DO768" s="97" t="str">
        <f t="shared" si="401"/>
        <v/>
      </c>
      <c r="DP768" s="94" t="e">
        <f>VLOOKUP(H768,'PORT PRODUCTIVITY 1'!$A$25:$G$83,3,FALSE)</f>
        <v>#N/A</v>
      </c>
      <c r="DQ768" s="276" t="str">
        <f t="shared" si="402"/>
        <v/>
      </c>
      <c r="DR768" s="276" t="str">
        <f t="shared" si="403"/>
        <v/>
      </c>
      <c r="DS768" s="276" t="str">
        <f t="shared" si="404"/>
        <v/>
      </c>
      <c r="DT768" s="276" t="str">
        <f t="shared" si="405"/>
        <v/>
      </c>
      <c r="DU768" s="276" t="str">
        <f t="shared" si="406"/>
        <v/>
      </c>
      <c r="DV768" s="276" t="str">
        <f t="shared" si="407"/>
        <v/>
      </c>
      <c r="DW768" s="277" t="str">
        <f t="shared" si="428"/>
        <v/>
      </c>
      <c r="DX768" s="278" t="str">
        <f t="shared" si="429"/>
        <v>0</v>
      </c>
      <c r="DY768" s="279" t="str">
        <f t="shared" si="430"/>
        <v>0</v>
      </c>
      <c r="DZ768" s="280" t="str">
        <f t="shared" si="431"/>
        <v/>
      </c>
      <c r="EA768" s="335">
        <f t="shared" si="416"/>
        <v>0</v>
      </c>
      <c r="EB768" s="335">
        <f t="shared" si="417"/>
        <v>0</v>
      </c>
      <c r="EC768" s="335">
        <f t="shared" si="418"/>
        <v>0</v>
      </c>
    </row>
    <row r="769" spans="2:133" ht="27.75" customHeight="1" thickBot="1">
      <c r="B769" s="39"/>
      <c r="C769" s="146"/>
      <c r="D769" s="57"/>
      <c r="E769" s="43"/>
      <c r="F769" s="74"/>
      <c r="G769" s="74"/>
      <c r="H769" s="44"/>
      <c r="I769" s="283"/>
      <c r="J769" s="283"/>
      <c r="K769" s="37"/>
      <c r="L769" s="37"/>
      <c r="M769" s="37"/>
      <c r="N769" s="37"/>
      <c r="O769" s="22"/>
      <c r="P769" s="22"/>
      <c r="Q769" s="42"/>
      <c r="R769" s="39"/>
      <c r="S769" s="39"/>
      <c r="T769" s="39"/>
      <c r="U769" s="321"/>
      <c r="V769" s="330"/>
      <c r="W769" s="317" t="str">
        <f t="shared" si="408"/>
        <v>0</v>
      </c>
      <c r="X769" s="101"/>
      <c r="Y769" s="40"/>
      <c r="Z769" s="41"/>
      <c r="AA769" s="40"/>
      <c r="AB769" s="40"/>
      <c r="AC769" s="40"/>
      <c r="AD769" s="40" t="str">
        <f t="shared" si="423"/>
        <v/>
      </c>
      <c r="AE769" s="186"/>
      <c r="AF769" s="106" t="str">
        <f t="shared" si="422"/>
        <v>0</v>
      </c>
      <c r="AG769" s="99">
        <f t="shared" si="419"/>
        <v>0</v>
      </c>
      <c r="AH769" s="105" t="str">
        <f t="shared" si="420"/>
        <v>0</v>
      </c>
      <c r="AI769" s="106" t="str">
        <f t="shared" si="409"/>
        <v>0</v>
      </c>
      <c r="AJ769" s="99" t="str">
        <f t="shared" si="410"/>
        <v/>
      </c>
      <c r="AK769" s="1" t="str">
        <f t="shared" si="411"/>
        <v/>
      </c>
      <c r="AL769" s="1" t="str">
        <f t="shared" si="412"/>
        <v/>
      </c>
      <c r="AM769" s="1" t="str">
        <f t="shared" si="413"/>
        <v/>
      </c>
      <c r="AN769" s="164" t="str">
        <f t="shared" si="414"/>
        <v/>
      </c>
      <c r="AO769" s="337">
        <f t="shared" si="415"/>
        <v>0</v>
      </c>
      <c r="AP769" s="259"/>
      <c r="AQ769" s="273">
        <f t="shared" si="421"/>
        <v>0</v>
      </c>
      <c r="DF769" s="104">
        <f t="shared" si="427"/>
        <v>0</v>
      </c>
      <c r="DG769" s="39" t="str">
        <f t="shared" si="424"/>
        <v/>
      </c>
      <c r="DH769" s="39" t="str">
        <f t="shared" si="425"/>
        <v/>
      </c>
      <c r="DJ769" s="98">
        <f t="shared" si="426"/>
        <v>0</v>
      </c>
      <c r="DK769" s="93" t="e">
        <f>VLOOKUP(H769,'PORT PRODUCTIVITY 1'!$A$25:$G$81,2,FALSE)</f>
        <v>#N/A</v>
      </c>
      <c r="DL769" s="97" t="str">
        <f t="shared" si="398"/>
        <v/>
      </c>
      <c r="DM769" s="97" t="str">
        <f t="shared" si="399"/>
        <v/>
      </c>
      <c r="DN769" s="97" t="str">
        <f t="shared" si="400"/>
        <v/>
      </c>
      <c r="DO769" s="97" t="str">
        <f t="shared" si="401"/>
        <v/>
      </c>
      <c r="DP769" s="94" t="e">
        <f>VLOOKUP(H769,'PORT PRODUCTIVITY 1'!$A$25:$G$83,3,FALSE)</f>
        <v>#N/A</v>
      </c>
      <c r="DQ769" s="276" t="str">
        <f t="shared" si="402"/>
        <v/>
      </c>
      <c r="DR769" s="276" t="str">
        <f t="shared" si="403"/>
        <v/>
      </c>
      <c r="DS769" s="276" t="str">
        <f t="shared" si="404"/>
        <v/>
      </c>
      <c r="DT769" s="276" t="str">
        <f t="shared" si="405"/>
        <v/>
      </c>
      <c r="DU769" s="276" t="str">
        <f t="shared" si="406"/>
        <v/>
      </c>
      <c r="DV769" s="276" t="str">
        <f t="shared" si="407"/>
        <v/>
      </c>
      <c r="DW769" s="277" t="str">
        <f t="shared" si="428"/>
        <v/>
      </c>
      <c r="DX769" s="278" t="str">
        <f t="shared" si="429"/>
        <v>0</v>
      </c>
      <c r="DY769" s="279" t="str">
        <f t="shared" si="430"/>
        <v>0</v>
      </c>
      <c r="DZ769" s="280" t="str">
        <f t="shared" si="431"/>
        <v/>
      </c>
      <c r="EA769" s="335">
        <f t="shared" si="416"/>
        <v>0</v>
      </c>
      <c r="EB769" s="335">
        <f t="shared" si="417"/>
        <v>0</v>
      </c>
      <c r="EC769" s="335">
        <f t="shared" si="418"/>
        <v>0</v>
      </c>
    </row>
    <row r="770" spans="2:133" ht="27.75" customHeight="1" thickBot="1">
      <c r="B770" s="39"/>
      <c r="C770" s="146"/>
      <c r="D770" s="57"/>
      <c r="E770" s="43"/>
      <c r="F770" s="74"/>
      <c r="G770" s="74"/>
      <c r="H770" s="44"/>
      <c r="I770" s="283"/>
      <c r="J770" s="283"/>
      <c r="K770" s="37"/>
      <c r="L770" s="37"/>
      <c r="M770" s="37"/>
      <c r="N770" s="37"/>
      <c r="O770" s="22"/>
      <c r="P770" s="22"/>
      <c r="Q770" s="42"/>
      <c r="R770" s="39"/>
      <c r="S770" s="39"/>
      <c r="T770" s="39"/>
      <c r="U770" s="321"/>
      <c r="V770" s="330"/>
      <c r="W770" s="317" t="str">
        <f t="shared" si="408"/>
        <v>0</v>
      </c>
      <c r="X770" s="101"/>
      <c r="Y770" s="40"/>
      <c r="Z770" s="41"/>
      <c r="AA770" s="40"/>
      <c r="AB770" s="40"/>
      <c r="AC770" s="40"/>
      <c r="AD770" s="40" t="str">
        <f t="shared" si="423"/>
        <v/>
      </c>
      <c r="AE770" s="186"/>
      <c r="AF770" s="106" t="str">
        <f t="shared" si="422"/>
        <v>0</v>
      </c>
      <c r="AG770" s="99">
        <f t="shared" si="419"/>
        <v>0</v>
      </c>
      <c r="AH770" s="105" t="str">
        <f t="shared" si="420"/>
        <v>0</v>
      </c>
      <c r="AI770" s="106" t="str">
        <f t="shared" si="409"/>
        <v>0</v>
      </c>
      <c r="AJ770" s="99" t="str">
        <f t="shared" si="410"/>
        <v/>
      </c>
      <c r="AK770" s="1" t="str">
        <f t="shared" si="411"/>
        <v/>
      </c>
      <c r="AL770" s="1" t="str">
        <f t="shared" si="412"/>
        <v/>
      </c>
      <c r="AM770" s="1" t="str">
        <f t="shared" si="413"/>
        <v/>
      </c>
      <c r="AN770" s="164" t="str">
        <f t="shared" si="414"/>
        <v/>
      </c>
      <c r="AO770" s="337">
        <f t="shared" si="415"/>
        <v>0</v>
      </c>
      <c r="AP770" s="259"/>
      <c r="AQ770" s="273">
        <f t="shared" si="421"/>
        <v>0</v>
      </c>
      <c r="DF770" s="104">
        <f t="shared" si="427"/>
        <v>0</v>
      </c>
      <c r="DG770" s="39" t="str">
        <f t="shared" si="424"/>
        <v/>
      </c>
      <c r="DH770" s="39" t="str">
        <f t="shared" si="425"/>
        <v/>
      </c>
      <c r="DJ770" s="98">
        <f t="shared" si="426"/>
        <v>0</v>
      </c>
      <c r="DK770" s="93" t="e">
        <f>VLOOKUP(H770,'PORT PRODUCTIVITY 1'!$A$25:$G$81,2,FALSE)</f>
        <v>#N/A</v>
      </c>
      <c r="DL770" s="97" t="str">
        <f t="shared" si="398"/>
        <v/>
      </c>
      <c r="DM770" s="97" t="str">
        <f t="shared" si="399"/>
        <v/>
      </c>
      <c r="DN770" s="97" t="str">
        <f t="shared" si="400"/>
        <v/>
      </c>
      <c r="DO770" s="97" t="str">
        <f t="shared" si="401"/>
        <v/>
      </c>
      <c r="DP770" s="94" t="e">
        <f>VLOOKUP(H770,'PORT PRODUCTIVITY 1'!$A$25:$G$83,3,FALSE)</f>
        <v>#N/A</v>
      </c>
      <c r="DQ770" s="276" t="str">
        <f t="shared" si="402"/>
        <v/>
      </c>
      <c r="DR770" s="276" t="str">
        <f t="shared" si="403"/>
        <v/>
      </c>
      <c r="DS770" s="276" t="str">
        <f t="shared" si="404"/>
        <v/>
      </c>
      <c r="DT770" s="276" t="str">
        <f t="shared" si="405"/>
        <v/>
      </c>
      <c r="DU770" s="276" t="str">
        <f t="shared" si="406"/>
        <v/>
      </c>
      <c r="DV770" s="276" t="str">
        <f t="shared" si="407"/>
        <v/>
      </c>
      <c r="DW770" s="277" t="str">
        <f t="shared" si="428"/>
        <v/>
      </c>
      <c r="DX770" s="278" t="str">
        <f t="shared" si="429"/>
        <v>0</v>
      </c>
      <c r="DY770" s="279" t="str">
        <f t="shared" si="430"/>
        <v>0</v>
      </c>
      <c r="DZ770" s="280" t="str">
        <f t="shared" si="431"/>
        <v/>
      </c>
      <c r="EA770" s="335">
        <f t="shared" si="416"/>
        <v>0</v>
      </c>
      <c r="EB770" s="335">
        <f t="shared" si="417"/>
        <v>0</v>
      </c>
      <c r="EC770" s="335">
        <f t="shared" si="418"/>
        <v>0</v>
      </c>
    </row>
    <row r="771" spans="2:133" ht="27.75" customHeight="1" thickBot="1">
      <c r="B771" s="39"/>
      <c r="C771" s="146"/>
      <c r="D771" s="57"/>
      <c r="E771" s="43"/>
      <c r="F771" s="74"/>
      <c r="G771" s="74"/>
      <c r="H771" s="44"/>
      <c r="I771" s="283"/>
      <c r="J771" s="283"/>
      <c r="K771" s="37"/>
      <c r="L771" s="37"/>
      <c r="M771" s="37"/>
      <c r="N771" s="37"/>
      <c r="O771" s="22"/>
      <c r="P771" s="22"/>
      <c r="Q771" s="42"/>
      <c r="R771" s="39"/>
      <c r="S771" s="39"/>
      <c r="T771" s="39"/>
      <c r="U771" s="321"/>
      <c r="V771" s="330"/>
      <c r="W771" s="317" t="str">
        <f t="shared" si="408"/>
        <v>0</v>
      </c>
      <c r="X771" s="101"/>
      <c r="Y771" s="40"/>
      <c r="Z771" s="41"/>
      <c r="AA771" s="40"/>
      <c r="AB771" s="40"/>
      <c r="AC771" s="40"/>
      <c r="AD771" s="40" t="str">
        <f t="shared" si="423"/>
        <v/>
      </c>
      <c r="AE771" s="186"/>
      <c r="AF771" s="106" t="str">
        <f t="shared" si="422"/>
        <v>0</v>
      </c>
      <c r="AG771" s="99">
        <f t="shared" si="419"/>
        <v>0</v>
      </c>
      <c r="AH771" s="105" t="str">
        <f t="shared" si="420"/>
        <v>0</v>
      </c>
      <c r="AI771" s="106" t="str">
        <f t="shared" si="409"/>
        <v>0</v>
      </c>
      <c r="AJ771" s="99" t="str">
        <f t="shared" si="410"/>
        <v/>
      </c>
      <c r="AK771" s="1" t="str">
        <f t="shared" si="411"/>
        <v/>
      </c>
      <c r="AL771" s="1" t="str">
        <f t="shared" si="412"/>
        <v/>
      </c>
      <c r="AM771" s="1" t="str">
        <f t="shared" si="413"/>
        <v/>
      </c>
      <c r="AN771" s="164" t="str">
        <f t="shared" si="414"/>
        <v/>
      </c>
      <c r="AO771" s="337">
        <f t="shared" si="415"/>
        <v>0</v>
      </c>
      <c r="AP771" s="259"/>
      <c r="AQ771" s="273">
        <f t="shared" si="421"/>
        <v>0</v>
      </c>
      <c r="DF771" s="104">
        <f t="shared" si="427"/>
        <v>0</v>
      </c>
      <c r="DG771" s="39" t="str">
        <f t="shared" si="424"/>
        <v/>
      </c>
      <c r="DH771" s="39" t="str">
        <f t="shared" si="425"/>
        <v/>
      </c>
      <c r="DJ771" s="98">
        <f t="shared" si="426"/>
        <v>0</v>
      </c>
      <c r="DK771" s="93" t="e">
        <f>VLOOKUP(H771,'PORT PRODUCTIVITY 1'!$A$25:$G$81,2,FALSE)</f>
        <v>#N/A</v>
      </c>
      <c r="DL771" s="97" t="str">
        <f t="shared" si="398"/>
        <v/>
      </c>
      <c r="DM771" s="97" t="str">
        <f t="shared" si="399"/>
        <v/>
      </c>
      <c r="DN771" s="97" t="str">
        <f t="shared" si="400"/>
        <v/>
      </c>
      <c r="DO771" s="97" t="str">
        <f t="shared" si="401"/>
        <v/>
      </c>
      <c r="DP771" s="94" t="e">
        <f>VLOOKUP(H771,'PORT PRODUCTIVITY 1'!$A$25:$G$83,3,FALSE)</f>
        <v>#N/A</v>
      </c>
      <c r="DQ771" s="276" t="str">
        <f t="shared" si="402"/>
        <v/>
      </c>
      <c r="DR771" s="276" t="str">
        <f t="shared" si="403"/>
        <v/>
      </c>
      <c r="DS771" s="276" t="str">
        <f t="shared" si="404"/>
        <v/>
      </c>
      <c r="DT771" s="276" t="str">
        <f t="shared" si="405"/>
        <v/>
      </c>
      <c r="DU771" s="276" t="str">
        <f t="shared" si="406"/>
        <v/>
      </c>
      <c r="DV771" s="276" t="str">
        <f t="shared" si="407"/>
        <v/>
      </c>
      <c r="DW771" s="277" t="str">
        <f t="shared" si="428"/>
        <v/>
      </c>
      <c r="DX771" s="278" t="str">
        <f t="shared" si="429"/>
        <v>0</v>
      </c>
      <c r="DY771" s="279" t="str">
        <f t="shared" si="430"/>
        <v>0</v>
      </c>
      <c r="DZ771" s="280" t="str">
        <f t="shared" si="431"/>
        <v/>
      </c>
      <c r="EA771" s="335">
        <f t="shared" si="416"/>
        <v>0</v>
      </c>
      <c r="EB771" s="335">
        <f t="shared" si="417"/>
        <v>0</v>
      </c>
      <c r="EC771" s="335">
        <f t="shared" si="418"/>
        <v>0</v>
      </c>
    </row>
    <row r="772" spans="2:133" ht="27.75" customHeight="1" thickBot="1">
      <c r="B772" s="39"/>
      <c r="C772" s="146"/>
      <c r="D772" s="57"/>
      <c r="E772" s="43"/>
      <c r="F772" s="74"/>
      <c r="G772" s="74"/>
      <c r="H772" s="44"/>
      <c r="I772" s="283"/>
      <c r="J772" s="283"/>
      <c r="K772" s="37"/>
      <c r="L772" s="37"/>
      <c r="M772" s="37"/>
      <c r="N772" s="37"/>
      <c r="O772" s="22"/>
      <c r="P772" s="22"/>
      <c r="Q772" s="42"/>
      <c r="R772" s="39"/>
      <c r="S772" s="39"/>
      <c r="T772" s="39"/>
      <c r="U772" s="321"/>
      <c r="V772" s="330"/>
      <c r="W772" s="317" t="str">
        <f t="shared" si="408"/>
        <v>0</v>
      </c>
      <c r="X772" s="101"/>
      <c r="Y772" s="40"/>
      <c r="Z772" s="41"/>
      <c r="AA772" s="40"/>
      <c r="AB772" s="40"/>
      <c r="AC772" s="40"/>
      <c r="AD772" s="40" t="str">
        <f t="shared" si="423"/>
        <v/>
      </c>
      <c r="AE772" s="186"/>
      <c r="AF772" s="106" t="str">
        <f t="shared" si="422"/>
        <v>0</v>
      </c>
      <c r="AG772" s="99">
        <f t="shared" si="419"/>
        <v>0</v>
      </c>
      <c r="AH772" s="105" t="str">
        <f t="shared" si="420"/>
        <v>0</v>
      </c>
      <c r="AI772" s="106" t="str">
        <f t="shared" si="409"/>
        <v>0</v>
      </c>
      <c r="AJ772" s="99" t="str">
        <f t="shared" si="410"/>
        <v/>
      </c>
      <c r="AK772" s="1" t="str">
        <f t="shared" si="411"/>
        <v/>
      </c>
      <c r="AL772" s="1" t="str">
        <f t="shared" si="412"/>
        <v/>
      </c>
      <c r="AM772" s="1" t="str">
        <f t="shared" si="413"/>
        <v/>
      </c>
      <c r="AN772" s="164" t="str">
        <f t="shared" si="414"/>
        <v/>
      </c>
      <c r="AO772" s="337">
        <f t="shared" si="415"/>
        <v>0</v>
      </c>
      <c r="AP772" s="259"/>
      <c r="AQ772" s="273">
        <f t="shared" si="421"/>
        <v>0</v>
      </c>
      <c r="DF772" s="104">
        <f t="shared" si="427"/>
        <v>0</v>
      </c>
      <c r="DG772" s="39" t="str">
        <f t="shared" si="424"/>
        <v/>
      </c>
      <c r="DH772" s="39" t="str">
        <f t="shared" si="425"/>
        <v/>
      </c>
      <c r="DJ772" s="98">
        <f t="shared" si="426"/>
        <v>0</v>
      </c>
      <c r="DK772" s="93" t="e">
        <f>VLOOKUP(H772,'PORT PRODUCTIVITY 1'!$A$25:$G$81,2,FALSE)</f>
        <v>#N/A</v>
      </c>
      <c r="DL772" s="97" t="str">
        <f t="shared" si="398"/>
        <v/>
      </c>
      <c r="DM772" s="97" t="str">
        <f t="shared" si="399"/>
        <v/>
      </c>
      <c r="DN772" s="97" t="str">
        <f t="shared" si="400"/>
        <v/>
      </c>
      <c r="DO772" s="97" t="str">
        <f t="shared" si="401"/>
        <v/>
      </c>
      <c r="DP772" s="94" t="e">
        <f>VLOOKUP(H772,'PORT PRODUCTIVITY 1'!$A$25:$G$83,3,FALSE)</f>
        <v>#N/A</v>
      </c>
      <c r="DQ772" s="276" t="str">
        <f t="shared" si="402"/>
        <v/>
      </c>
      <c r="DR772" s="276" t="str">
        <f t="shared" si="403"/>
        <v/>
      </c>
      <c r="DS772" s="276" t="str">
        <f t="shared" si="404"/>
        <v/>
      </c>
      <c r="DT772" s="276" t="str">
        <f t="shared" si="405"/>
        <v/>
      </c>
      <c r="DU772" s="276" t="str">
        <f t="shared" si="406"/>
        <v/>
      </c>
      <c r="DV772" s="276" t="str">
        <f t="shared" si="407"/>
        <v/>
      </c>
      <c r="DW772" s="277" t="str">
        <f t="shared" si="428"/>
        <v/>
      </c>
      <c r="DX772" s="278" t="str">
        <f t="shared" si="429"/>
        <v>0</v>
      </c>
      <c r="DY772" s="279" t="str">
        <f t="shared" si="430"/>
        <v>0</v>
      </c>
      <c r="DZ772" s="280" t="str">
        <f t="shared" si="431"/>
        <v/>
      </c>
      <c r="EA772" s="335">
        <f t="shared" si="416"/>
        <v>0</v>
      </c>
      <c r="EB772" s="335">
        <f t="shared" si="417"/>
        <v>0</v>
      </c>
      <c r="EC772" s="335">
        <f t="shared" si="418"/>
        <v>0</v>
      </c>
    </row>
    <row r="773" spans="2:133" ht="27.75" customHeight="1" thickBot="1">
      <c r="B773" s="39"/>
      <c r="C773" s="146"/>
      <c r="D773" s="57"/>
      <c r="E773" s="43"/>
      <c r="F773" s="74"/>
      <c r="G773" s="74"/>
      <c r="H773" s="44"/>
      <c r="I773" s="283"/>
      <c r="J773" s="283"/>
      <c r="K773" s="37"/>
      <c r="L773" s="37"/>
      <c r="M773" s="37"/>
      <c r="N773" s="37"/>
      <c r="O773" s="22"/>
      <c r="P773" s="22"/>
      <c r="Q773" s="42"/>
      <c r="R773" s="39"/>
      <c r="S773" s="39"/>
      <c r="T773" s="39"/>
      <c r="U773" s="321"/>
      <c r="V773" s="330"/>
      <c r="W773" s="317" t="str">
        <f t="shared" si="408"/>
        <v>0</v>
      </c>
      <c r="X773" s="101"/>
      <c r="Y773" s="40"/>
      <c r="Z773" s="41"/>
      <c r="AA773" s="40"/>
      <c r="AB773" s="40"/>
      <c r="AC773" s="40"/>
      <c r="AD773" s="40" t="str">
        <f t="shared" si="423"/>
        <v/>
      </c>
      <c r="AE773" s="186"/>
      <c r="AF773" s="106" t="str">
        <f t="shared" si="422"/>
        <v>0</v>
      </c>
      <c r="AG773" s="99">
        <f t="shared" si="419"/>
        <v>0</v>
      </c>
      <c r="AH773" s="105" t="str">
        <f t="shared" si="420"/>
        <v>0</v>
      </c>
      <c r="AI773" s="106" t="str">
        <f t="shared" si="409"/>
        <v>0</v>
      </c>
      <c r="AJ773" s="99" t="str">
        <f t="shared" si="410"/>
        <v/>
      </c>
      <c r="AK773" s="1" t="str">
        <f t="shared" si="411"/>
        <v/>
      </c>
      <c r="AL773" s="1" t="str">
        <f t="shared" si="412"/>
        <v/>
      </c>
      <c r="AM773" s="1" t="str">
        <f t="shared" si="413"/>
        <v/>
      </c>
      <c r="AN773" s="164" t="str">
        <f t="shared" si="414"/>
        <v/>
      </c>
      <c r="AO773" s="337">
        <f t="shared" si="415"/>
        <v>0</v>
      </c>
      <c r="AP773" s="259"/>
      <c r="AQ773" s="273">
        <f t="shared" si="421"/>
        <v>0</v>
      </c>
      <c r="DF773" s="104">
        <f t="shared" si="427"/>
        <v>0</v>
      </c>
      <c r="DG773" s="39" t="str">
        <f t="shared" si="424"/>
        <v/>
      </c>
      <c r="DH773" s="39" t="str">
        <f t="shared" si="425"/>
        <v/>
      </c>
      <c r="DJ773" s="98">
        <f t="shared" si="426"/>
        <v>0</v>
      </c>
      <c r="DK773" s="93" t="e">
        <f>VLOOKUP(H773,'PORT PRODUCTIVITY 1'!$A$25:$G$81,2,FALSE)</f>
        <v>#N/A</v>
      </c>
      <c r="DL773" s="97" t="str">
        <f t="shared" si="398"/>
        <v/>
      </c>
      <c r="DM773" s="97" t="str">
        <f t="shared" si="399"/>
        <v/>
      </c>
      <c r="DN773" s="97" t="str">
        <f t="shared" si="400"/>
        <v/>
      </c>
      <c r="DO773" s="97" t="str">
        <f t="shared" si="401"/>
        <v/>
      </c>
      <c r="DP773" s="94" t="e">
        <f>VLOOKUP(H773,'PORT PRODUCTIVITY 1'!$A$25:$G$83,3,FALSE)</f>
        <v>#N/A</v>
      </c>
      <c r="DQ773" s="276" t="str">
        <f t="shared" si="402"/>
        <v/>
      </c>
      <c r="DR773" s="276" t="str">
        <f t="shared" si="403"/>
        <v/>
      </c>
      <c r="DS773" s="276" t="str">
        <f t="shared" si="404"/>
        <v/>
      </c>
      <c r="DT773" s="276" t="str">
        <f t="shared" si="405"/>
        <v/>
      </c>
      <c r="DU773" s="276" t="str">
        <f t="shared" si="406"/>
        <v/>
      </c>
      <c r="DV773" s="276" t="str">
        <f t="shared" si="407"/>
        <v/>
      </c>
      <c r="DW773" s="277" t="str">
        <f t="shared" si="428"/>
        <v/>
      </c>
      <c r="DX773" s="278" t="str">
        <f t="shared" si="429"/>
        <v>0</v>
      </c>
      <c r="DY773" s="279" t="str">
        <f t="shared" si="430"/>
        <v>0</v>
      </c>
      <c r="DZ773" s="280" t="str">
        <f t="shared" si="431"/>
        <v/>
      </c>
      <c r="EA773" s="335">
        <f t="shared" si="416"/>
        <v>0</v>
      </c>
      <c r="EB773" s="335">
        <f t="shared" si="417"/>
        <v>0</v>
      </c>
      <c r="EC773" s="335">
        <f t="shared" si="418"/>
        <v>0</v>
      </c>
    </row>
    <row r="774" spans="2:133" ht="27.75" customHeight="1" thickBot="1">
      <c r="B774" s="39"/>
      <c r="C774" s="146"/>
      <c r="D774" s="57"/>
      <c r="E774" s="43"/>
      <c r="F774" s="74"/>
      <c r="G774" s="74"/>
      <c r="H774" s="44"/>
      <c r="I774" s="283"/>
      <c r="J774" s="283"/>
      <c r="K774" s="37"/>
      <c r="L774" s="37"/>
      <c r="M774" s="37"/>
      <c r="N774" s="37"/>
      <c r="O774" s="22"/>
      <c r="P774" s="22"/>
      <c r="Q774" s="42"/>
      <c r="R774" s="39"/>
      <c r="S774" s="39"/>
      <c r="T774" s="39"/>
      <c r="U774" s="321"/>
      <c r="V774" s="330"/>
      <c r="W774" s="317" t="str">
        <f t="shared" si="408"/>
        <v>0</v>
      </c>
      <c r="X774" s="101"/>
      <c r="Y774" s="40"/>
      <c r="Z774" s="41"/>
      <c r="AA774" s="40"/>
      <c r="AB774" s="40"/>
      <c r="AC774" s="40"/>
      <c r="AD774" s="40" t="str">
        <f t="shared" si="423"/>
        <v/>
      </c>
      <c r="AE774" s="186"/>
      <c r="AF774" s="106" t="str">
        <f t="shared" si="422"/>
        <v>0</v>
      </c>
      <c r="AG774" s="99">
        <f t="shared" si="419"/>
        <v>0</v>
      </c>
      <c r="AH774" s="105" t="str">
        <f t="shared" si="420"/>
        <v>0</v>
      </c>
      <c r="AI774" s="106" t="str">
        <f t="shared" si="409"/>
        <v>0</v>
      </c>
      <c r="AJ774" s="99" t="str">
        <f t="shared" si="410"/>
        <v/>
      </c>
      <c r="AK774" s="1" t="str">
        <f t="shared" si="411"/>
        <v/>
      </c>
      <c r="AL774" s="1" t="str">
        <f t="shared" si="412"/>
        <v/>
      </c>
      <c r="AM774" s="1" t="str">
        <f t="shared" si="413"/>
        <v/>
      </c>
      <c r="AN774" s="164" t="str">
        <f t="shared" si="414"/>
        <v/>
      </c>
      <c r="AO774" s="337">
        <f t="shared" si="415"/>
        <v>0</v>
      </c>
      <c r="AP774" s="259"/>
      <c r="AQ774" s="273">
        <f t="shared" si="421"/>
        <v>0</v>
      </c>
      <c r="DF774" s="104">
        <f t="shared" si="427"/>
        <v>0</v>
      </c>
      <c r="DG774" s="39" t="str">
        <f t="shared" si="424"/>
        <v/>
      </c>
      <c r="DH774" s="39" t="str">
        <f t="shared" si="425"/>
        <v/>
      </c>
      <c r="DJ774" s="98">
        <f t="shared" si="426"/>
        <v>0</v>
      </c>
      <c r="DK774" s="93" t="e">
        <f>VLOOKUP(H774,'PORT PRODUCTIVITY 1'!$A$25:$G$81,2,FALSE)</f>
        <v>#N/A</v>
      </c>
      <c r="DL774" s="97" t="str">
        <f t="shared" si="398"/>
        <v/>
      </c>
      <c r="DM774" s="97" t="str">
        <f t="shared" si="399"/>
        <v/>
      </c>
      <c r="DN774" s="97" t="str">
        <f t="shared" si="400"/>
        <v/>
      </c>
      <c r="DO774" s="97" t="str">
        <f t="shared" si="401"/>
        <v/>
      </c>
      <c r="DP774" s="94" t="e">
        <f>VLOOKUP(H774,'PORT PRODUCTIVITY 1'!$A$25:$G$83,3,FALSE)</f>
        <v>#N/A</v>
      </c>
      <c r="DQ774" s="276" t="str">
        <f t="shared" si="402"/>
        <v/>
      </c>
      <c r="DR774" s="276" t="str">
        <f t="shared" si="403"/>
        <v/>
      </c>
      <c r="DS774" s="276" t="str">
        <f t="shared" si="404"/>
        <v/>
      </c>
      <c r="DT774" s="276" t="str">
        <f t="shared" si="405"/>
        <v/>
      </c>
      <c r="DU774" s="276" t="str">
        <f t="shared" si="406"/>
        <v/>
      </c>
      <c r="DV774" s="276" t="str">
        <f t="shared" si="407"/>
        <v/>
      </c>
      <c r="DW774" s="277" t="str">
        <f t="shared" si="428"/>
        <v/>
      </c>
      <c r="DX774" s="278" t="str">
        <f t="shared" si="429"/>
        <v>0</v>
      </c>
      <c r="DY774" s="279" t="str">
        <f t="shared" si="430"/>
        <v>0</v>
      </c>
      <c r="DZ774" s="280" t="str">
        <f t="shared" si="431"/>
        <v/>
      </c>
      <c r="EA774" s="335">
        <f t="shared" si="416"/>
        <v>0</v>
      </c>
      <c r="EB774" s="335">
        <f t="shared" si="417"/>
        <v>0</v>
      </c>
      <c r="EC774" s="335">
        <f t="shared" si="418"/>
        <v>0</v>
      </c>
    </row>
    <row r="775" spans="2:133" ht="27.75" customHeight="1" thickBot="1">
      <c r="B775" s="39"/>
      <c r="C775" s="146"/>
      <c r="D775" s="57"/>
      <c r="E775" s="43"/>
      <c r="F775" s="74"/>
      <c r="G775" s="74"/>
      <c r="H775" s="44"/>
      <c r="I775" s="283"/>
      <c r="J775" s="283"/>
      <c r="K775" s="37"/>
      <c r="L775" s="37"/>
      <c r="M775" s="37"/>
      <c r="N775" s="37"/>
      <c r="O775" s="22"/>
      <c r="P775" s="22"/>
      <c r="Q775" s="42"/>
      <c r="R775" s="39"/>
      <c r="S775" s="39"/>
      <c r="T775" s="39"/>
      <c r="U775" s="321"/>
      <c r="V775" s="330"/>
      <c r="W775" s="317" t="str">
        <f t="shared" si="408"/>
        <v>0</v>
      </c>
      <c r="X775" s="101"/>
      <c r="Y775" s="40"/>
      <c r="Z775" s="41"/>
      <c r="AA775" s="40"/>
      <c r="AB775" s="40"/>
      <c r="AC775" s="40"/>
      <c r="AD775" s="40" t="str">
        <f t="shared" si="423"/>
        <v/>
      </c>
      <c r="AE775" s="186"/>
      <c r="AF775" s="106" t="str">
        <f t="shared" si="422"/>
        <v>0</v>
      </c>
      <c r="AG775" s="99">
        <f t="shared" si="419"/>
        <v>0</v>
      </c>
      <c r="AH775" s="105" t="str">
        <f t="shared" si="420"/>
        <v>0</v>
      </c>
      <c r="AI775" s="106" t="str">
        <f t="shared" si="409"/>
        <v>0</v>
      </c>
      <c r="AJ775" s="99" t="str">
        <f t="shared" si="410"/>
        <v/>
      </c>
      <c r="AK775" s="1" t="str">
        <f t="shared" si="411"/>
        <v/>
      </c>
      <c r="AL775" s="1" t="str">
        <f t="shared" si="412"/>
        <v/>
      </c>
      <c r="AM775" s="1" t="str">
        <f t="shared" si="413"/>
        <v/>
      </c>
      <c r="AN775" s="164" t="str">
        <f t="shared" si="414"/>
        <v/>
      </c>
      <c r="AO775" s="337">
        <f t="shared" si="415"/>
        <v>0</v>
      </c>
      <c r="AP775" s="259"/>
      <c r="AQ775" s="273">
        <f t="shared" si="421"/>
        <v>0</v>
      </c>
      <c r="DF775" s="104">
        <f t="shared" si="427"/>
        <v>0</v>
      </c>
      <c r="DG775" s="39" t="str">
        <f t="shared" si="424"/>
        <v/>
      </c>
      <c r="DH775" s="39" t="str">
        <f t="shared" si="425"/>
        <v/>
      </c>
      <c r="DJ775" s="98">
        <f t="shared" si="426"/>
        <v>0</v>
      </c>
      <c r="DK775" s="93" t="e">
        <f>VLOOKUP(H775,'PORT PRODUCTIVITY 1'!$A$25:$G$81,2,FALSE)</f>
        <v>#N/A</v>
      </c>
      <c r="DL775" s="97" t="str">
        <f t="shared" si="398"/>
        <v/>
      </c>
      <c r="DM775" s="97" t="str">
        <f t="shared" si="399"/>
        <v/>
      </c>
      <c r="DN775" s="97" t="str">
        <f t="shared" si="400"/>
        <v/>
      </c>
      <c r="DO775" s="97" t="str">
        <f t="shared" si="401"/>
        <v/>
      </c>
      <c r="DP775" s="94" t="e">
        <f>VLOOKUP(H775,'PORT PRODUCTIVITY 1'!$A$25:$G$83,3,FALSE)</f>
        <v>#N/A</v>
      </c>
      <c r="DQ775" s="276" t="str">
        <f t="shared" si="402"/>
        <v/>
      </c>
      <c r="DR775" s="276" t="str">
        <f t="shared" si="403"/>
        <v/>
      </c>
      <c r="DS775" s="276" t="str">
        <f t="shared" si="404"/>
        <v/>
      </c>
      <c r="DT775" s="276" t="str">
        <f t="shared" si="405"/>
        <v/>
      </c>
      <c r="DU775" s="276" t="str">
        <f t="shared" si="406"/>
        <v/>
      </c>
      <c r="DV775" s="276" t="str">
        <f t="shared" si="407"/>
        <v/>
      </c>
      <c r="DW775" s="277" t="str">
        <f t="shared" si="428"/>
        <v/>
      </c>
      <c r="DX775" s="278" t="str">
        <f t="shared" si="429"/>
        <v>0</v>
      </c>
      <c r="DY775" s="279" t="str">
        <f t="shared" si="430"/>
        <v>0</v>
      </c>
      <c r="DZ775" s="280" t="str">
        <f t="shared" si="431"/>
        <v/>
      </c>
      <c r="EA775" s="335">
        <f t="shared" si="416"/>
        <v>0</v>
      </c>
      <c r="EB775" s="335">
        <f t="shared" si="417"/>
        <v>0</v>
      </c>
      <c r="EC775" s="335">
        <f t="shared" si="418"/>
        <v>0</v>
      </c>
    </row>
    <row r="776" spans="2:133" ht="27.75" customHeight="1" thickBot="1">
      <c r="B776" s="39"/>
      <c r="C776" s="146"/>
      <c r="D776" s="57"/>
      <c r="E776" s="43"/>
      <c r="F776" s="74"/>
      <c r="G776" s="74"/>
      <c r="H776" s="44"/>
      <c r="I776" s="283"/>
      <c r="J776" s="283"/>
      <c r="K776" s="37"/>
      <c r="L776" s="37"/>
      <c r="M776" s="37"/>
      <c r="N776" s="37"/>
      <c r="O776" s="22"/>
      <c r="P776" s="22"/>
      <c r="Q776" s="42"/>
      <c r="R776" s="39"/>
      <c r="S776" s="39"/>
      <c r="T776" s="39"/>
      <c r="U776" s="321"/>
      <c r="V776" s="330"/>
      <c r="W776" s="317" t="str">
        <f t="shared" si="408"/>
        <v>0</v>
      </c>
      <c r="X776" s="101"/>
      <c r="Y776" s="40"/>
      <c r="Z776" s="41"/>
      <c r="AA776" s="40"/>
      <c r="AB776" s="40"/>
      <c r="AC776" s="40"/>
      <c r="AD776" s="40" t="str">
        <f t="shared" si="423"/>
        <v/>
      </c>
      <c r="AE776" s="186"/>
      <c r="AF776" s="106" t="str">
        <f t="shared" si="422"/>
        <v>0</v>
      </c>
      <c r="AG776" s="99">
        <f t="shared" si="419"/>
        <v>0</v>
      </c>
      <c r="AH776" s="105" t="str">
        <f t="shared" si="420"/>
        <v>0</v>
      </c>
      <c r="AI776" s="106" t="str">
        <f t="shared" si="409"/>
        <v>0</v>
      </c>
      <c r="AJ776" s="99" t="str">
        <f t="shared" si="410"/>
        <v/>
      </c>
      <c r="AK776" s="1" t="str">
        <f t="shared" si="411"/>
        <v/>
      </c>
      <c r="AL776" s="1" t="str">
        <f t="shared" si="412"/>
        <v/>
      </c>
      <c r="AM776" s="1" t="str">
        <f t="shared" si="413"/>
        <v/>
      </c>
      <c r="AN776" s="164" t="str">
        <f t="shared" si="414"/>
        <v/>
      </c>
      <c r="AO776" s="337">
        <f t="shared" si="415"/>
        <v>0</v>
      </c>
      <c r="AP776" s="259"/>
      <c r="AQ776" s="273">
        <f t="shared" si="421"/>
        <v>0</v>
      </c>
      <c r="DF776" s="104">
        <f t="shared" si="427"/>
        <v>0</v>
      </c>
      <c r="DG776" s="39" t="str">
        <f t="shared" si="424"/>
        <v/>
      </c>
      <c r="DH776" s="39" t="str">
        <f t="shared" si="425"/>
        <v/>
      </c>
      <c r="DJ776" s="98">
        <f t="shared" si="426"/>
        <v>0</v>
      </c>
      <c r="DK776" s="93" t="e">
        <f>VLOOKUP(H776,'PORT PRODUCTIVITY 1'!$A$25:$G$81,2,FALSE)</f>
        <v>#N/A</v>
      </c>
      <c r="DL776" s="97" t="str">
        <f t="shared" ref="DL776:DL839" si="432">IF(S776=0,"",(S776/$DK776))</f>
        <v/>
      </c>
      <c r="DM776" s="97" t="str">
        <f t="shared" ref="DM776:DM839" si="433">IF(T776=0,"",(T776/$DK776))</f>
        <v/>
      </c>
      <c r="DN776" s="97" t="str">
        <f t="shared" ref="DN776:DN839" si="434">IF(U776=0,"",(U776/$DK776))</f>
        <v/>
      </c>
      <c r="DO776" s="97" t="str">
        <f t="shared" ref="DO776:DO839" si="435">IF(V776=0,"",(V776/$DK776))</f>
        <v/>
      </c>
      <c r="DP776" s="94" t="e">
        <f>VLOOKUP(H776,'PORT PRODUCTIVITY 1'!$A$25:$G$83,3,FALSE)</f>
        <v>#N/A</v>
      </c>
      <c r="DQ776" s="276" t="str">
        <f t="shared" si="402"/>
        <v/>
      </c>
      <c r="DR776" s="276" t="str">
        <f t="shared" si="403"/>
        <v/>
      </c>
      <c r="DS776" s="276" t="str">
        <f t="shared" si="404"/>
        <v/>
      </c>
      <c r="DT776" s="276" t="str">
        <f t="shared" si="405"/>
        <v/>
      </c>
      <c r="DU776" s="276" t="str">
        <f t="shared" si="406"/>
        <v/>
      </c>
      <c r="DV776" s="276" t="str">
        <f t="shared" si="407"/>
        <v/>
      </c>
      <c r="DW776" s="277" t="str">
        <f t="shared" si="428"/>
        <v/>
      </c>
      <c r="DX776" s="278" t="str">
        <f t="shared" si="429"/>
        <v>0</v>
      </c>
      <c r="DY776" s="279" t="str">
        <f t="shared" si="430"/>
        <v>0</v>
      </c>
      <c r="DZ776" s="280" t="str">
        <f t="shared" si="431"/>
        <v/>
      </c>
      <c r="EA776" s="335">
        <f t="shared" si="416"/>
        <v>0</v>
      </c>
      <c r="EB776" s="335">
        <f t="shared" si="417"/>
        <v>0</v>
      </c>
      <c r="EC776" s="335">
        <f t="shared" si="418"/>
        <v>0</v>
      </c>
    </row>
    <row r="777" spans="2:133" ht="27.75" customHeight="1" thickBot="1">
      <c r="B777" s="39"/>
      <c r="C777" s="146"/>
      <c r="D777" s="57"/>
      <c r="E777" s="43"/>
      <c r="F777" s="74"/>
      <c r="G777" s="74"/>
      <c r="H777" s="44"/>
      <c r="I777" s="283"/>
      <c r="J777" s="283"/>
      <c r="K777" s="37"/>
      <c r="L777" s="37"/>
      <c r="M777" s="37"/>
      <c r="N777" s="37"/>
      <c r="O777" s="22"/>
      <c r="P777" s="22"/>
      <c r="Q777" s="42"/>
      <c r="R777" s="39"/>
      <c r="S777" s="39"/>
      <c r="T777" s="39"/>
      <c r="U777" s="321"/>
      <c r="V777" s="330"/>
      <c r="W777" s="317" t="str">
        <f t="shared" si="408"/>
        <v>0</v>
      </c>
      <c r="X777" s="101"/>
      <c r="Y777" s="40"/>
      <c r="Z777" s="41"/>
      <c r="AA777" s="40"/>
      <c r="AB777" s="40"/>
      <c r="AC777" s="40"/>
      <c r="AD777" s="40" t="str">
        <f t="shared" si="423"/>
        <v/>
      </c>
      <c r="AE777" s="186"/>
      <c r="AF777" s="106" t="str">
        <f t="shared" si="422"/>
        <v>0</v>
      </c>
      <c r="AG777" s="99">
        <f t="shared" si="419"/>
        <v>0</v>
      </c>
      <c r="AH777" s="105" t="str">
        <f t="shared" si="420"/>
        <v>0</v>
      </c>
      <c r="AI777" s="106" t="str">
        <f t="shared" si="409"/>
        <v>0</v>
      </c>
      <c r="AJ777" s="99" t="str">
        <f t="shared" si="410"/>
        <v/>
      </c>
      <c r="AK777" s="1" t="str">
        <f t="shared" si="411"/>
        <v/>
      </c>
      <c r="AL777" s="1" t="str">
        <f t="shared" si="412"/>
        <v/>
      </c>
      <c r="AM777" s="1" t="str">
        <f t="shared" si="413"/>
        <v/>
      </c>
      <c r="AN777" s="164" t="str">
        <f t="shared" si="414"/>
        <v/>
      </c>
      <c r="AO777" s="337">
        <f t="shared" si="415"/>
        <v>0</v>
      </c>
      <c r="AP777" s="259"/>
      <c r="AQ777" s="273">
        <f t="shared" si="421"/>
        <v>0</v>
      </c>
      <c r="DF777" s="104">
        <f t="shared" si="427"/>
        <v>0</v>
      </c>
      <c r="DG777" s="39" t="str">
        <f t="shared" si="424"/>
        <v/>
      </c>
      <c r="DH777" s="39" t="str">
        <f t="shared" si="425"/>
        <v/>
      </c>
      <c r="DJ777" s="98">
        <f t="shared" si="426"/>
        <v>0</v>
      </c>
      <c r="DK777" s="93" t="e">
        <f>VLOOKUP(H777,'PORT PRODUCTIVITY 1'!$A$25:$G$81,2,FALSE)</f>
        <v>#N/A</v>
      </c>
      <c r="DL777" s="97" t="str">
        <f t="shared" si="432"/>
        <v/>
      </c>
      <c r="DM777" s="97" t="str">
        <f t="shared" si="433"/>
        <v/>
      </c>
      <c r="DN777" s="97" t="str">
        <f t="shared" si="434"/>
        <v/>
      </c>
      <c r="DO777" s="97" t="str">
        <f t="shared" si="435"/>
        <v/>
      </c>
      <c r="DP777" s="94" t="e">
        <f>VLOOKUP(H777,'PORT PRODUCTIVITY 1'!$A$25:$G$83,3,FALSE)</f>
        <v>#N/A</v>
      </c>
      <c r="DQ777" s="276" t="str">
        <f t="shared" ref="DQ777:DQ840" si="436">IF(X777=0,"",(X777/$DP777))</f>
        <v/>
      </c>
      <c r="DR777" s="276" t="str">
        <f t="shared" ref="DR777:DR840" si="437">IF(Y777=0,"",(Y777/$DP777))</f>
        <v/>
      </c>
      <c r="DS777" s="276" t="str">
        <f t="shared" ref="DS777:DS840" si="438">IF(Z777=0,"",(Z777/$DP777))</f>
        <v/>
      </c>
      <c r="DT777" s="276" t="str">
        <f t="shared" ref="DT777:DT840" si="439">IF(AA777=0,"",(AA777/$DP777))</f>
        <v/>
      </c>
      <c r="DU777" s="276" t="str">
        <f t="shared" ref="DU777:DU840" si="440">IF(AB777=0,"",(AB777/$DP777))</f>
        <v/>
      </c>
      <c r="DV777" s="276" t="str">
        <f t="shared" ref="DV777:DV840" si="441">IF(AC777=0,"",(AC777/$DP777))</f>
        <v/>
      </c>
      <c r="DW777" s="277" t="str">
        <f t="shared" si="428"/>
        <v/>
      </c>
      <c r="DX777" s="278" t="str">
        <f t="shared" si="429"/>
        <v>0</v>
      </c>
      <c r="DY777" s="279" t="str">
        <f t="shared" si="430"/>
        <v>0</v>
      </c>
      <c r="DZ777" s="280" t="str">
        <f t="shared" si="431"/>
        <v/>
      </c>
      <c r="EA777" s="335">
        <f t="shared" si="416"/>
        <v>0</v>
      </c>
      <c r="EB777" s="335">
        <f t="shared" si="417"/>
        <v>0</v>
      </c>
      <c r="EC777" s="335">
        <f t="shared" si="418"/>
        <v>0</v>
      </c>
    </row>
    <row r="778" spans="2:133" ht="27.75" customHeight="1" thickBot="1">
      <c r="B778" s="39"/>
      <c r="C778" s="146"/>
      <c r="D778" s="57"/>
      <c r="E778" s="43"/>
      <c r="F778" s="74"/>
      <c r="G778" s="74"/>
      <c r="H778" s="44"/>
      <c r="I778" s="283"/>
      <c r="J778" s="283"/>
      <c r="K778" s="37"/>
      <c r="L778" s="37"/>
      <c r="M778" s="37"/>
      <c r="N778" s="37"/>
      <c r="O778" s="22"/>
      <c r="P778" s="22"/>
      <c r="Q778" s="42"/>
      <c r="R778" s="39"/>
      <c r="S778" s="39"/>
      <c r="T778" s="39"/>
      <c r="U778" s="321"/>
      <c r="V778" s="330"/>
      <c r="W778" s="317" t="str">
        <f t="shared" ref="W778:W841" si="442">IFERROR(IF(OR(G778="15A CRX",G778="84K ECUBEX"),(STDEV(S778:U778)/100), IF(G778="84A SPONDYLUS",(STDEV(S778:T778)/100),(STDEV(S778:V778)/100))),"0")</f>
        <v>0</v>
      </c>
      <c r="X778" s="101"/>
      <c r="Y778" s="40"/>
      <c r="Z778" s="41"/>
      <c r="AA778" s="40"/>
      <c r="AB778" s="40"/>
      <c r="AC778" s="40"/>
      <c r="AD778" s="40" t="str">
        <f t="shared" si="423"/>
        <v/>
      </c>
      <c r="AE778" s="186"/>
      <c r="AF778" s="106" t="str">
        <f t="shared" si="422"/>
        <v>0</v>
      </c>
      <c r="AG778" s="99">
        <f t="shared" si="419"/>
        <v>0</v>
      </c>
      <c r="AH778" s="105" t="str">
        <f t="shared" si="420"/>
        <v>0</v>
      </c>
      <c r="AI778" s="106" t="str">
        <f t="shared" ref="AI778:AI841" si="443">IF(DF778=2,"S&amp;S",IF(DG778=1,W778,IF(DH778=1,AF778,"0")))</f>
        <v>0</v>
      </c>
      <c r="AJ778" s="99" t="str">
        <f t="shared" ref="AJ778:AJ841" si="444">IF(AI778="0","",IF(AI778&gt;15%,1,0))</f>
        <v/>
      </c>
      <c r="AK778" s="1" t="str">
        <f t="shared" ref="AK778:AK841" si="445">IF(AI778="0","",IF(AJ778=1,0,IF(AI778&gt;10%,1,0)))</f>
        <v/>
      </c>
      <c r="AL778" s="1" t="str">
        <f t="shared" ref="AL778:AL841" si="446">IF(AI778="0","",IF(AJ778=1,0,IF(AK778=1,0,IF(AI778&gt;5%,1,0))))</f>
        <v/>
      </c>
      <c r="AM778" s="1" t="str">
        <f t="shared" ref="AM778:AM841" si="447">IF(AI778="0","",IF(AJ778=1,0,IF(AK778=1,0,IF(AL778=1,0,IF(AI778&gt;=0%,1,0)))))</f>
        <v/>
      </c>
      <c r="AN778" s="164" t="str">
        <f t="shared" ref="AN778:AN841" si="448">IF(AG778=0,"",IF(AQ778=2,"SHIP &amp; SHORE CRANE",IF(AJ778=1,"PLS INSERT COMMENT",IF(AK778=1,"CAN YOU IMPROVE IT?",IF(AL778=1,"GOOD JOB &amp; HOW GET BETTER?",IF(AM778=1,"EXCELENT-BE CONSISTENT AND SHARE BEST PRACTICES","SINGLE CRANE"))))))</f>
        <v/>
      </c>
      <c r="AO778" s="337">
        <f t="shared" ref="AO778:AO841" si="449">IFERROR(EC778,"")</f>
        <v>0</v>
      </c>
      <c r="AP778" s="259"/>
      <c r="AQ778" s="273">
        <f t="shared" si="421"/>
        <v>0</v>
      </c>
      <c r="DF778" s="104">
        <f t="shared" si="427"/>
        <v>0</v>
      </c>
      <c r="DG778" s="39" t="str">
        <f t="shared" si="424"/>
        <v/>
      </c>
      <c r="DH778" s="39" t="str">
        <f t="shared" si="425"/>
        <v/>
      </c>
      <c r="DJ778" s="98">
        <f t="shared" si="426"/>
        <v>0</v>
      </c>
      <c r="DK778" s="93" t="e">
        <f>VLOOKUP(H778,'PORT PRODUCTIVITY 1'!$A$25:$G$81,2,FALSE)</f>
        <v>#N/A</v>
      </c>
      <c r="DL778" s="97" t="str">
        <f t="shared" si="432"/>
        <v/>
      </c>
      <c r="DM778" s="97" t="str">
        <f t="shared" si="433"/>
        <v/>
      </c>
      <c r="DN778" s="97" t="str">
        <f t="shared" si="434"/>
        <v/>
      </c>
      <c r="DO778" s="97" t="str">
        <f t="shared" si="435"/>
        <v/>
      </c>
      <c r="DP778" s="94" t="e">
        <f>VLOOKUP(H778,'PORT PRODUCTIVITY 1'!$A$25:$G$83,3,FALSE)</f>
        <v>#N/A</v>
      </c>
      <c r="DQ778" s="276" t="str">
        <f t="shared" si="436"/>
        <v/>
      </c>
      <c r="DR778" s="276" t="str">
        <f t="shared" si="437"/>
        <v/>
      </c>
      <c r="DS778" s="276" t="str">
        <f t="shared" si="438"/>
        <v/>
      </c>
      <c r="DT778" s="276" t="str">
        <f t="shared" si="439"/>
        <v/>
      </c>
      <c r="DU778" s="276" t="str">
        <f t="shared" si="440"/>
        <v/>
      </c>
      <c r="DV778" s="276" t="str">
        <f t="shared" si="441"/>
        <v/>
      </c>
      <c r="DW778" s="277" t="str">
        <f t="shared" si="428"/>
        <v/>
      </c>
      <c r="DX778" s="278" t="str">
        <f t="shared" si="429"/>
        <v>0</v>
      </c>
      <c r="DY778" s="279" t="str">
        <f t="shared" si="430"/>
        <v>0</v>
      </c>
      <c r="DZ778" s="280" t="str">
        <f t="shared" si="431"/>
        <v/>
      </c>
      <c r="EA778" s="335">
        <f t="shared" ref="EA778:EA841" si="450">MAX(DL778:DO778,DQ778:DV778)</f>
        <v>0</v>
      </c>
      <c r="EB778" s="335">
        <f t="shared" ref="EB778:EB841" si="451">MIN(DL778:DO778,DQ778:DV778)</f>
        <v>0</v>
      </c>
      <c r="EC778" s="335">
        <f t="shared" ref="EC778:EC841" si="452">EA778-EB778</f>
        <v>0</v>
      </c>
    </row>
    <row r="779" spans="2:133" ht="27.75" customHeight="1" thickBot="1">
      <c r="B779" s="39"/>
      <c r="C779" s="146"/>
      <c r="D779" s="57"/>
      <c r="E779" s="43"/>
      <c r="F779" s="74"/>
      <c r="G779" s="74"/>
      <c r="H779" s="44"/>
      <c r="I779" s="283"/>
      <c r="J779" s="283"/>
      <c r="K779" s="37"/>
      <c r="L779" s="37"/>
      <c r="M779" s="37"/>
      <c r="N779" s="37"/>
      <c r="O779" s="22"/>
      <c r="P779" s="22"/>
      <c r="Q779" s="42"/>
      <c r="R779" s="39"/>
      <c r="S779" s="39"/>
      <c r="T779" s="39"/>
      <c r="U779" s="321"/>
      <c r="V779" s="330"/>
      <c r="W779" s="317" t="str">
        <f t="shared" si="442"/>
        <v>0</v>
      </c>
      <c r="X779" s="101"/>
      <c r="Y779" s="40"/>
      <c r="Z779" s="41"/>
      <c r="AA779" s="40"/>
      <c r="AB779" s="40"/>
      <c r="AC779" s="40"/>
      <c r="AD779" s="40" t="str">
        <f t="shared" si="423"/>
        <v/>
      </c>
      <c r="AE779" s="186"/>
      <c r="AF779" s="106" t="str">
        <f t="shared" si="422"/>
        <v>0</v>
      </c>
      <c r="AG779" s="99">
        <f t="shared" si="419"/>
        <v>0</v>
      </c>
      <c r="AH779" s="105" t="str">
        <f t="shared" si="420"/>
        <v>0</v>
      </c>
      <c r="AI779" s="106" t="str">
        <f t="shared" si="443"/>
        <v>0</v>
      </c>
      <c r="AJ779" s="99" t="str">
        <f t="shared" si="444"/>
        <v/>
      </c>
      <c r="AK779" s="1" t="str">
        <f t="shared" si="445"/>
        <v/>
      </c>
      <c r="AL779" s="1" t="str">
        <f t="shared" si="446"/>
        <v/>
      </c>
      <c r="AM779" s="1" t="str">
        <f t="shared" si="447"/>
        <v/>
      </c>
      <c r="AN779" s="164" t="str">
        <f t="shared" si="448"/>
        <v/>
      </c>
      <c r="AO779" s="337">
        <f t="shared" si="449"/>
        <v>0</v>
      </c>
      <c r="AP779" s="259"/>
      <c r="AQ779" s="273">
        <f t="shared" si="421"/>
        <v>0</v>
      </c>
      <c r="DF779" s="104">
        <f t="shared" si="427"/>
        <v>0</v>
      </c>
      <c r="DG779" s="39" t="str">
        <f t="shared" si="424"/>
        <v/>
      </c>
      <c r="DH779" s="39" t="str">
        <f t="shared" si="425"/>
        <v/>
      </c>
      <c r="DJ779" s="98">
        <f t="shared" si="426"/>
        <v>0</v>
      </c>
      <c r="DK779" s="93" t="e">
        <f>VLOOKUP(H779,'PORT PRODUCTIVITY 1'!$A$25:$G$81,2,FALSE)</f>
        <v>#N/A</v>
      </c>
      <c r="DL779" s="97" t="str">
        <f t="shared" si="432"/>
        <v/>
      </c>
      <c r="DM779" s="97" t="str">
        <f t="shared" si="433"/>
        <v/>
      </c>
      <c r="DN779" s="97" t="str">
        <f t="shared" si="434"/>
        <v/>
      </c>
      <c r="DO779" s="97" t="str">
        <f t="shared" si="435"/>
        <v/>
      </c>
      <c r="DP779" s="94" t="e">
        <f>VLOOKUP(H779,'PORT PRODUCTIVITY 1'!$A$25:$G$83,3,FALSE)</f>
        <v>#N/A</v>
      </c>
      <c r="DQ779" s="276" t="str">
        <f t="shared" si="436"/>
        <v/>
      </c>
      <c r="DR779" s="276" t="str">
        <f t="shared" si="437"/>
        <v/>
      </c>
      <c r="DS779" s="276" t="str">
        <f t="shared" si="438"/>
        <v/>
      </c>
      <c r="DT779" s="276" t="str">
        <f t="shared" si="439"/>
        <v/>
      </c>
      <c r="DU779" s="276" t="str">
        <f t="shared" si="440"/>
        <v/>
      </c>
      <c r="DV779" s="276" t="str">
        <f t="shared" si="441"/>
        <v/>
      </c>
      <c r="DW779" s="277" t="str">
        <f t="shared" si="428"/>
        <v/>
      </c>
      <c r="DX779" s="278" t="str">
        <f t="shared" si="429"/>
        <v>0</v>
      </c>
      <c r="DY779" s="279" t="str">
        <f t="shared" si="430"/>
        <v>0</v>
      </c>
      <c r="DZ779" s="280" t="str">
        <f t="shared" si="431"/>
        <v/>
      </c>
      <c r="EA779" s="335">
        <f t="shared" si="450"/>
        <v>0</v>
      </c>
      <c r="EB779" s="335">
        <f t="shared" si="451"/>
        <v>0</v>
      </c>
      <c r="EC779" s="335">
        <f t="shared" si="452"/>
        <v>0</v>
      </c>
    </row>
    <row r="780" spans="2:133" ht="27.75" customHeight="1" thickBot="1">
      <c r="B780" s="39"/>
      <c r="C780" s="146"/>
      <c r="D780" s="57"/>
      <c r="E780" s="43"/>
      <c r="F780" s="74"/>
      <c r="G780" s="74"/>
      <c r="H780" s="44"/>
      <c r="I780" s="283"/>
      <c r="J780" s="283"/>
      <c r="K780" s="37"/>
      <c r="L780" s="37"/>
      <c r="M780" s="37"/>
      <c r="N780" s="37"/>
      <c r="O780" s="22"/>
      <c r="P780" s="22"/>
      <c r="Q780" s="42"/>
      <c r="R780" s="39"/>
      <c r="S780" s="39"/>
      <c r="T780" s="39"/>
      <c r="U780" s="321"/>
      <c r="V780" s="330"/>
      <c r="W780" s="317" t="str">
        <f t="shared" si="442"/>
        <v>0</v>
      </c>
      <c r="X780" s="101"/>
      <c r="Y780" s="40"/>
      <c r="Z780" s="41"/>
      <c r="AA780" s="40"/>
      <c r="AB780" s="40"/>
      <c r="AC780" s="40"/>
      <c r="AD780" s="40" t="str">
        <f t="shared" si="423"/>
        <v/>
      </c>
      <c r="AE780" s="186"/>
      <c r="AF780" s="106" t="str">
        <f t="shared" si="422"/>
        <v>0</v>
      </c>
      <c r="AG780" s="99">
        <f t="shared" si="419"/>
        <v>0</v>
      </c>
      <c r="AH780" s="105" t="str">
        <f t="shared" si="420"/>
        <v>0</v>
      </c>
      <c r="AI780" s="106" t="str">
        <f t="shared" si="443"/>
        <v>0</v>
      </c>
      <c r="AJ780" s="99" t="str">
        <f t="shared" si="444"/>
        <v/>
      </c>
      <c r="AK780" s="1" t="str">
        <f t="shared" si="445"/>
        <v/>
      </c>
      <c r="AL780" s="1" t="str">
        <f t="shared" si="446"/>
        <v/>
      </c>
      <c r="AM780" s="1" t="str">
        <f t="shared" si="447"/>
        <v/>
      </c>
      <c r="AN780" s="164" t="str">
        <f t="shared" si="448"/>
        <v/>
      </c>
      <c r="AO780" s="337">
        <f t="shared" si="449"/>
        <v>0</v>
      </c>
      <c r="AP780" s="259"/>
      <c r="AQ780" s="273">
        <f t="shared" si="421"/>
        <v>0</v>
      </c>
      <c r="DF780" s="104">
        <f t="shared" si="427"/>
        <v>0</v>
      </c>
      <c r="DG780" s="39" t="str">
        <f t="shared" si="424"/>
        <v/>
      </c>
      <c r="DH780" s="39" t="str">
        <f t="shared" si="425"/>
        <v/>
      </c>
      <c r="DJ780" s="98">
        <f t="shared" si="426"/>
        <v>0</v>
      </c>
      <c r="DK780" s="93" t="e">
        <f>VLOOKUP(H780,'PORT PRODUCTIVITY 1'!$A$25:$G$81,2,FALSE)</f>
        <v>#N/A</v>
      </c>
      <c r="DL780" s="97" t="str">
        <f t="shared" si="432"/>
        <v/>
      </c>
      <c r="DM780" s="97" t="str">
        <f t="shared" si="433"/>
        <v/>
      </c>
      <c r="DN780" s="97" t="str">
        <f t="shared" si="434"/>
        <v/>
      </c>
      <c r="DO780" s="97" t="str">
        <f t="shared" si="435"/>
        <v/>
      </c>
      <c r="DP780" s="94" t="e">
        <f>VLOOKUP(H780,'PORT PRODUCTIVITY 1'!$A$25:$G$83,3,FALSE)</f>
        <v>#N/A</v>
      </c>
      <c r="DQ780" s="276" t="str">
        <f t="shared" si="436"/>
        <v/>
      </c>
      <c r="DR780" s="276" t="str">
        <f t="shared" si="437"/>
        <v/>
      </c>
      <c r="DS780" s="276" t="str">
        <f t="shared" si="438"/>
        <v/>
      </c>
      <c r="DT780" s="276" t="str">
        <f t="shared" si="439"/>
        <v/>
      </c>
      <c r="DU780" s="276" t="str">
        <f t="shared" si="440"/>
        <v/>
      </c>
      <c r="DV780" s="276" t="str">
        <f t="shared" si="441"/>
        <v/>
      </c>
      <c r="DW780" s="277" t="str">
        <f t="shared" si="428"/>
        <v/>
      </c>
      <c r="DX780" s="278" t="str">
        <f t="shared" si="429"/>
        <v>0</v>
      </c>
      <c r="DY780" s="279" t="str">
        <f t="shared" si="430"/>
        <v>0</v>
      </c>
      <c r="DZ780" s="280" t="str">
        <f t="shared" si="431"/>
        <v/>
      </c>
      <c r="EA780" s="335">
        <f t="shared" si="450"/>
        <v>0</v>
      </c>
      <c r="EB780" s="335">
        <f t="shared" si="451"/>
        <v>0</v>
      </c>
      <c r="EC780" s="335">
        <f t="shared" si="452"/>
        <v>0</v>
      </c>
    </row>
    <row r="781" spans="2:133" ht="27.75" customHeight="1" thickBot="1">
      <c r="B781" s="39"/>
      <c r="C781" s="146"/>
      <c r="D781" s="57"/>
      <c r="E781" s="43"/>
      <c r="F781" s="74"/>
      <c r="G781" s="74"/>
      <c r="H781" s="44"/>
      <c r="I781" s="283"/>
      <c r="J781" s="283"/>
      <c r="K781" s="37"/>
      <c r="L781" s="37"/>
      <c r="M781" s="37"/>
      <c r="N781" s="37"/>
      <c r="O781" s="22"/>
      <c r="P781" s="22"/>
      <c r="Q781" s="42"/>
      <c r="R781" s="39"/>
      <c r="S781" s="39"/>
      <c r="T781" s="39"/>
      <c r="U781" s="321"/>
      <c r="V781" s="330"/>
      <c r="W781" s="317" t="str">
        <f t="shared" si="442"/>
        <v>0</v>
      </c>
      <c r="X781" s="101"/>
      <c r="Y781" s="40"/>
      <c r="Z781" s="41"/>
      <c r="AA781" s="40"/>
      <c r="AB781" s="40"/>
      <c r="AC781" s="40"/>
      <c r="AD781" s="40" t="str">
        <f t="shared" si="423"/>
        <v/>
      </c>
      <c r="AE781" s="186"/>
      <c r="AF781" s="106" t="str">
        <f t="shared" si="422"/>
        <v>0</v>
      </c>
      <c r="AG781" s="99">
        <f t="shared" si="419"/>
        <v>0</v>
      </c>
      <c r="AH781" s="105" t="str">
        <f t="shared" si="420"/>
        <v>0</v>
      </c>
      <c r="AI781" s="106" t="str">
        <f t="shared" si="443"/>
        <v>0</v>
      </c>
      <c r="AJ781" s="99" t="str">
        <f t="shared" si="444"/>
        <v/>
      </c>
      <c r="AK781" s="1" t="str">
        <f t="shared" si="445"/>
        <v/>
      </c>
      <c r="AL781" s="1" t="str">
        <f t="shared" si="446"/>
        <v/>
      </c>
      <c r="AM781" s="1" t="str">
        <f t="shared" si="447"/>
        <v/>
      </c>
      <c r="AN781" s="164" t="str">
        <f t="shared" si="448"/>
        <v/>
      </c>
      <c r="AO781" s="337">
        <f t="shared" si="449"/>
        <v>0</v>
      </c>
      <c r="AP781" s="259"/>
      <c r="AQ781" s="273">
        <f t="shared" si="421"/>
        <v>0</v>
      </c>
      <c r="DF781" s="104">
        <f t="shared" si="427"/>
        <v>0</v>
      </c>
      <c r="DG781" s="39" t="str">
        <f t="shared" si="424"/>
        <v/>
      </c>
      <c r="DH781" s="39" t="str">
        <f t="shared" si="425"/>
        <v/>
      </c>
      <c r="DJ781" s="98">
        <f t="shared" si="426"/>
        <v>0</v>
      </c>
      <c r="DK781" s="93" t="e">
        <f>VLOOKUP(H781,'PORT PRODUCTIVITY 1'!$A$25:$G$81,2,FALSE)</f>
        <v>#N/A</v>
      </c>
      <c r="DL781" s="97" t="str">
        <f t="shared" si="432"/>
        <v/>
      </c>
      <c r="DM781" s="97" t="str">
        <f t="shared" si="433"/>
        <v/>
      </c>
      <c r="DN781" s="97" t="str">
        <f t="shared" si="434"/>
        <v/>
      </c>
      <c r="DO781" s="97" t="str">
        <f t="shared" si="435"/>
        <v/>
      </c>
      <c r="DP781" s="94" t="e">
        <f>VLOOKUP(H781,'PORT PRODUCTIVITY 1'!$A$25:$G$83,3,FALSE)</f>
        <v>#N/A</v>
      </c>
      <c r="DQ781" s="276" t="str">
        <f t="shared" si="436"/>
        <v/>
      </c>
      <c r="DR781" s="276" t="str">
        <f t="shared" si="437"/>
        <v/>
      </c>
      <c r="DS781" s="276" t="str">
        <f t="shared" si="438"/>
        <v/>
      </c>
      <c r="DT781" s="276" t="str">
        <f t="shared" si="439"/>
        <v/>
      </c>
      <c r="DU781" s="276" t="str">
        <f t="shared" si="440"/>
        <v/>
      </c>
      <c r="DV781" s="276" t="str">
        <f t="shared" si="441"/>
        <v/>
      </c>
      <c r="DW781" s="277" t="str">
        <f t="shared" si="428"/>
        <v/>
      </c>
      <c r="DX781" s="278" t="str">
        <f t="shared" si="429"/>
        <v>0</v>
      </c>
      <c r="DY781" s="279" t="str">
        <f t="shared" si="430"/>
        <v>0</v>
      </c>
      <c r="DZ781" s="280" t="str">
        <f t="shared" si="431"/>
        <v/>
      </c>
      <c r="EA781" s="335">
        <f t="shared" si="450"/>
        <v>0</v>
      </c>
      <c r="EB781" s="335">
        <f t="shared" si="451"/>
        <v>0</v>
      </c>
      <c r="EC781" s="335">
        <f t="shared" si="452"/>
        <v>0</v>
      </c>
    </row>
    <row r="782" spans="2:133" ht="27.75" customHeight="1" thickBot="1">
      <c r="B782" s="39"/>
      <c r="C782" s="146"/>
      <c r="D782" s="57"/>
      <c r="E782" s="43"/>
      <c r="F782" s="74"/>
      <c r="G782" s="74"/>
      <c r="H782" s="44"/>
      <c r="I782" s="283"/>
      <c r="J782" s="283"/>
      <c r="K782" s="37"/>
      <c r="L782" s="37"/>
      <c r="M782" s="37"/>
      <c r="N782" s="37"/>
      <c r="O782" s="22"/>
      <c r="P782" s="22"/>
      <c r="Q782" s="42"/>
      <c r="R782" s="39"/>
      <c r="S782" s="39"/>
      <c r="T782" s="39"/>
      <c r="U782" s="321"/>
      <c r="V782" s="330"/>
      <c r="W782" s="317" t="str">
        <f t="shared" si="442"/>
        <v>0</v>
      </c>
      <c r="X782" s="101"/>
      <c r="Y782" s="40"/>
      <c r="Z782" s="41"/>
      <c r="AA782" s="40"/>
      <c r="AB782" s="40"/>
      <c r="AC782" s="40"/>
      <c r="AD782" s="40" t="str">
        <f t="shared" si="423"/>
        <v/>
      </c>
      <c r="AE782" s="186"/>
      <c r="AF782" s="106" t="str">
        <f t="shared" si="422"/>
        <v>0</v>
      </c>
      <c r="AG782" s="99">
        <f t="shared" si="419"/>
        <v>0</v>
      </c>
      <c r="AH782" s="105" t="str">
        <f t="shared" si="420"/>
        <v>0</v>
      </c>
      <c r="AI782" s="106" t="str">
        <f t="shared" si="443"/>
        <v>0</v>
      </c>
      <c r="AJ782" s="99" t="str">
        <f t="shared" si="444"/>
        <v/>
      </c>
      <c r="AK782" s="1" t="str">
        <f t="shared" si="445"/>
        <v/>
      </c>
      <c r="AL782" s="1" t="str">
        <f t="shared" si="446"/>
        <v/>
      </c>
      <c r="AM782" s="1" t="str">
        <f t="shared" si="447"/>
        <v/>
      </c>
      <c r="AN782" s="164" t="str">
        <f t="shared" si="448"/>
        <v/>
      </c>
      <c r="AO782" s="337">
        <f t="shared" si="449"/>
        <v>0</v>
      </c>
      <c r="AP782" s="259"/>
      <c r="AQ782" s="273">
        <f t="shared" si="421"/>
        <v>0</v>
      </c>
      <c r="DF782" s="104">
        <f t="shared" si="427"/>
        <v>0</v>
      </c>
      <c r="DG782" s="39" t="str">
        <f t="shared" si="424"/>
        <v/>
      </c>
      <c r="DH782" s="39" t="str">
        <f t="shared" si="425"/>
        <v/>
      </c>
      <c r="DJ782" s="98">
        <f t="shared" si="426"/>
        <v>0</v>
      </c>
      <c r="DK782" s="93" t="e">
        <f>VLOOKUP(H782,'PORT PRODUCTIVITY 1'!$A$25:$G$81,2,FALSE)</f>
        <v>#N/A</v>
      </c>
      <c r="DL782" s="97" t="str">
        <f t="shared" si="432"/>
        <v/>
      </c>
      <c r="DM782" s="97" t="str">
        <f t="shared" si="433"/>
        <v/>
      </c>
      <c r="DN782" s="97" t="str">
        <f t="shared" si="434"/>
        <v/>
      </c>
      <c r="DO782" s="97" t="str">
        <f t="shared" si="435"/>
        <v/>
      </c>
      <c r="DP782" s="94" t="e">
        <f>VLOOKUP(H782,'PORT PRODUCTIVITY 1'!$A$25:$G$83,3,FALSE)</f>
        <v>#N/A</v>
      </c>
      <c r="DQ782" s="276" t="str">
        <f t="shared" si="436"/>
        <v/>
      </c>
      <c r="DR782" s="276" t="str">
        <f t="shared" si="437"/>
        <v/>
      </c>
      <c r="DS782" s="276" t="str">
        <f t="shared" si="438"/>
        <v/>
      </c>
      <c r="DT782" s="276" t="str">
        <f t="shared" si="439"/>
        <v/>
      </c>
      <c r="DU782" s="276" t="str">
        <f t="shared" si="440"/>
        <v/>
      </c>
      <c r="DV782" s="276" t="str">
        <f t="shared" si="441"/>
        <v/>
      </c>
      <c r="DW782" s="277" t="str">
        <f t="shared" si="428"/>
        <v/>
      </c>
      <c r="DX782" s="278" t="str">
        <f t="shared" si="429"/>
        <v>0</v>
      </c>
      <c r="DY782" s="279" t="str">
        <f t="shared" si="430"/>
        <v>0</v>
      </c>
      <c r="DZ782" s="280" t="str">
        <f t="shared" si="431"/>
        <v/>
      </c>
      <c r="EA782" s="335">
        <f t="shared" si="450"/>
        <v>0</v>
      </c>
      <c r="EB782" s="335">
        <f t="shared" si="451"/>
        <v>0</v>
      </c>
      <c r="EC782" s="335">
        <f t="shared" si="452"/>
        <v>0</v>
      </c>
    </row>
    <row r="783" spans="2:133" ht="27.75" customHeight="1" thickBot="1">
      <c r="B783" s="39"/>
      <c r="C783" s="146"/>
      <c r="D783" s="57"/>
      <c r="E783" s="43"/>
      <c r="F783" s="74"/>
      <c r="G783" s="74"/>
      <c r="H783" s="44"/>
      <c r="I783" s="283"/>
      <c r="J783" s="283"/>
      <c r="K783" s="37"/>
      <c r="L783" s="37"/>
      <c r="M783" s="37"/>
      <c r="N783" s="37"/>
      <c r="O783" s="22"/>
      <c r="P783" s="22"/>
      <c r="Q783" s="42"/>
      <c r="R783" s="39"/>
      <c r="S783" s="39"/>
      <c r="T783" s="39"/>
      <c r="U783" s="321"/>
      <c r="V783" s="330"/>
      <c r="W783" s="317" t="str">
        <f t="shared" si="442"/>
        <v>0</v>
      </c>
      <c r="X783" s="101"/>
      <c r="Y783" s="40"/>
      <c r="Z783" s="41"/>
      <c r="AA783" s="40"/>
      <c r="AB783" s="40"/>
      <c r="AC783" s="40"/>
      <c r="AD783" s="40" t="str">
        <f t="shared" si="423"/>
        <v/>
      </c>
      <c r="AE783" s="186"/>
      <c r="AF783" s="106" t="str">
        <f t="shared" si="422"/>
        <v>0</v>
      </c>
      <c r="AG783" s="99">
        <f t="shared" si="419"/>
        <v>0</v>
      </c>
      <c r="AH783" s="105" t="str">
        <f t="shared" si="420"/>
        <v>0</v>
      </c>
      <c r="AI783" s="106" t="str">
        <f t="shared" si="443"/>
        <v>0</v>
      </c>
      <c r="AJ783" s="99" t="str">
        <f t="shared" si="444"/>
        <v/>
      </c>
      <c r="AK783" s="1" t="str">
        <f t="shared" si="445"/>
        <v/>
      </c>
      <c r="AL783" s="1" t="str">
        <f t="shared" si="446"/>
        <v/>
      </c>
      <c r="AM783" s="1" t="str">
        <f t="shared" si="447"/>
        <v/>
      </c>
      <c r="AN783" s="164" t="str">
        <f t="shared" si="448"/>
        <v/>
      </c>
      <c r="AO783" s="337">
        <f t="shared" si="449"/>
        <v>0</v>
      </c>
      <c r="AP783" s="259"/>
      <c r="AQ783" s="273">
        <f t="shared" si="421"/>
        <v>0</v>
      </c>
      <c r="DF783" s="104">
        <f t="shared" si="427"/>
        <v>0</v>
      </c>
      <c r="DG783" s="39" t="str">
        <f t="shared" si="424"/>
        <v/>
      </c>
      <c r="DH783" s="39" t="str">
        <f t="shared" si="425"/>
        <v/>
      </c>
      <c r="DJ783" s="98">
        <f t="shared" si="426"/>
        <v>0</v>
      </c>
      <c r="DK783" s="93" t="e">
        <f>VLOOKUP(H783,'PORT PRODUCTIVITY 1'!$A$25:$G$81,2,FALSE)</f>
        <v>#N/A</v>
      </c>
      <c r="DL783" s="97" t="str">
        <f t="shared" si="432"/>
        <v/>
      </c>
      <c r="DM783" s="97" t="str">
        <f t="shared" si="433"/>
        <v/>
      </c>
      <c r="DN783" s="97" t="str">
        <f t="shared" si="434"/>
        <v/>
      </c>
      <c r="DO783" s="97" t="str">
        <f t="shared" si="435"/>
        <v/>
      </c>
      <c r="DP783" s="94" t="e">
        <f>VLOOKUP(H783,'PORT PRODUCTIVITY 1'!$A$25:$G$83,3,FALSE)</f>
        <v>#N/A</v>
      </c>
      <c r="DQ783" s="276" t="str">
        <f t="shared" si="436"/>
        <v/>
      </c>
      <c r="DR783" s="276" t="str">
        <f t="shared" si="437"/>
        <v/>
      </c>
      <c r="DS783" s="276" t="str">
        <f t="shared" si="438"/>
        <v/>
      </c>
      <c r="DT783" s="276" t="str">
        <f t="shared" si="439"/>
        <v/>
      </c>
      <c r="DU783" s="276" t="str">
        <f t="shared" si="440"/>
        <v/>
      </c>
      <c r="DV783" s="276" t="str">
        <f t="shared" si="441"/>
        <v/>
      </c>
      <c r="DW783" s="277" t="str">
        <f t="shared" si="428"/>
        <v/>
      </c>
      <c r="DX783" s="278" t="str">
        <f t="shared" si="429"/>
        <v>0</v>
      </c>
      <c r="DY783" s="279" t="str">
        <f t="shared" si="430"/>
        <v>0</v>
      </c>
      <c r="DZ783" s="280" t="str">
        <f t="shared" si="431"/>
        <v/>
      </c>
      <c r="EA783" s="335">
        <f t="shared" si="450"/>
        <v>0</v>
      </c>
      <c r="EB783" s="335">
        <f t="shared" si="451"/>
        <v>0</v>
      </c>
      <c r="EC783" s="335">
        <f t="shared" si="452"/>
        <v>0</v>
      </c>
    </row>
    <row r="784" spans="2:133" ht="27.75" customHeight="1" thickBot="1">
      <c r="B784" s="39"/>
      <c r="C784" s="146"/>
      <c r="D784" s="57"/>
      <c r="E784" s="43"/>
      <c r="F784" s="74"/>
      <c r="G784" s="74"/>
      <c r="H784" s="44"/>
      <c r="I784" s="283"/>
      <c r="J784" s="283"/>
      <c r="K784" s="37"/>
      <c r="L784" s="37"/>
      <c r="M784" s="37"/>
      <c r="N784" s="37"/>
      <c r="O784" s="22"/>
      <c r="P784" s="22"/>
      <c r="Q784" s="42"/>
      <c r="R784" s="39"/>
      <c r="S784" s="39"/>
      <c r="T784" s="39"/>
      <c r="U784" s="321"/>
      <c r="V784" s="330"/>
      <c r="W784" s="317" t="str">
        <f t="shared" si="442"/>
        <v>0</v>
      </c>
      <c r="X784" s="101"/>
      <c r="Y784" s="40"/>
      <c r="Z784" s="41"/>
      <c r="AA784" s="40"/>
      <c r="AB784" s="40"/>
      <c r="AC784" s="40"/>
      <c r="AD784" s="40" t="str">
        <f t="shared" si="423"/>
        <v/>
      </c>
      <c r="AE784" s="186"/>
      <c r="AF784" s="106" t="str">
        <f t="shared" si="422"/>
        <v>0</v>
      </c>
      <c r="AG784" s="99">
        <f t="shared" si="419"/>
        <v>0</v>
      </c>
      <c r="AH784" s="105" t="str">
        <f t="shared" si="420"/>
        <v>0</v>
      </c>
      <c r="AI784" s="106" t="str">
        <f t="shared" si="443"/>
        <v>0</v>
      </c>
      <c r="AJ784" s="99" t="str">
        <f t="shared" si="444"/>
        <v/>
      </c>
      <c r="AK784" s="1" t="str">
        <f t="shared" si="445"/>
        <v/>
      </c>
      <c r="AL784" s="1" t="str">
        <f t="shared" si="446"/>
        <v/>
      </c>
      <c r="AM784" s="1" t="str">
        <f t="shared" si="447"/>
        <v/>
      </c>
      <c r="AN784" s="164" t="str">
        <f t="shared" si="448"/>
        <v/>
      </c>
      <c r="AO784" s="337">
        <f t="shared" si="449"/>
        <v>0</v>
      </c>
      <c r="AP784" s="259"/>
      <c r="AQ784" s="273">
        <f t="shared" si="421"/>
        <v>0</v>
      </c>
      <c r="DF784" s="104">
        <f t="shared" si="427"/>
        <v>0</v>
      </c>
      <c r="DG784" s="39" t="str">
        <f t="shared" si="424"/>
        <v/>
      </c>
      <c r="DH784" s="39" t="str">
        <f t="shared" si="425"/>
        <v/>
      </c>
      <c r="DJ784" s="98">
        <f t="shared" si="426"/>
        <v>0</v>
      </c>
      <c r="DK784" s="93" t="e">
        <f>VLOOKUP(H784,'PORT PRODUCTIVITY 1'!$A$25:$G$81,2,FALSE)</f>
        <v>#N/A</v>
      </c>
      <c r="DL784" s="97" t="str">
        <f t="shared" si="432"/>
        <v/>
      </c>
      <c r="DM784" s="97" t="str">
        <f t="shared" si="433"/>
        <v/>
      </c>
      <c r="DN784" s="97" t="str">
        <f t="shared" si="434"/>
        <v/>
      </c>
      <c r="DO784" s="97" t="str">
        <f t="shared" si="435"/>
        <v/>
      </c>
      <c r="DP784" s="94" t="e">
        <f>VLOOKUP(H784,'PORT PRODUCTIVITY 1'!$A$25:$G$83,3,FALSE)</f>
        <v>#N/A</v>
      </c>
      <c r="DQ784" s="276" t="str">
        <f t="shared" si="436"/>
        <v/>
      </c>
      <c r="DR784" s="276" t="str">
        <f t="shared" si="437"/>
        <v/>
      </c>
      <c r="DS784" s="276" t="str">
        <f t="shared" si="438"/>
        <v/>
      </c>
      <c r="DT784" s="276" t="str">
        <f t="shared" si="439"/>
        <v/>
      </c>
      <c r="DU784" s="276" t="str">
        <f t="shared" si="440"/>
        <v/>
      </c>
      <c r="DV784" s="276" t="str">
        <f t="shared" si="441"/>
        <v/>
      </c>
      <c r="DW784" s="277" t="str">
        <f t="shared" si="428"/>
        <v/>
      </c>
      <c r="DX784" s="278" t="str">
        <f t="shared" si="429"/>
        <v>0</v>
      </c>
      <c r="DY784" s="279" t="str">
        <f t="shared" si="430"/>
        <v>0</v>
      </c>
      <c r="DZ784" s="280" t="str">
        <f t="shared" si="431"/>
        <v/>
      </c>
      <c r="EA784" s="335">
        <f t="shared" si="450"/>
        <v>0</v>
      </c>
      <c r="EB784" s="335">
        <f t="shared" si="451"/>
        <v>0</v>
      </c>
      <c r="EC784" s="335">
        <f t="shared" si="452"/>
        <v>0</v>
      </c>
    </row>
    <row r="785" spans="2:133" ht="27.75" customHeight="1" thickBot="1">
      <c r="B785" s="39"/>
      <c r="C785" s="146"/>
      <c r="D785" s="57"/>
      <c r="E785" s="43"/>
      <c r="F785" s="74"/>
      <c r="G785" s="74"/>
      <c r="H785" s="44"/>
      <c r="I785" s="283"/>
      <c r="J785" s="283"/>
      <c r="K785" s="37"/>
      <c r="L785" s="37"/>
      <c r="M785" s="37"/>
      <c r="N785" s="37"/>
      <c r="O785" s="22"/>
      <c r="P785" s="22"/>
      <c r="Q785" s="42"/>
      <c r="R785" s="39"/>
      <c r="S785" s="39"/>
      <c r="T785" s="39"/>
      <c r="U785" s="321"/>
      <c r="V785" s="330"/>
      <c r="W785" s="317" t="str">
        <f t="shared" si="442"/>
        <v>0</v>
      </c>
      <c r="X785" s="101"/>
      <c r="Y785" s="40"/>
      <c r="Z785" s="41"/>
      <c r="AA785" s="40"/>
      <c r="AB785" s="40"/>
      <c r="AC785" s="40"/>
      <c r="AD785" s="40" t="str">
        <f t="shared" si="423"/>
        <v/>
      </c>
      <c r="AE785" s="186"/>
      <c r="AF785" s="106" t="str">
        <f t="shared" si="422"/>
        <v>0</v>
      </c>
      <c r="AG785" s="99">
        <f t="shared" si="419"/>
        <v>0</v>
      </c>
      <c r="AH785" s="105" t="str">
        <f t="shared" si="420"/>
        <v>0</v>
      </c>
      <c r="AI785" s="106" t="str">
        <f t="shared" si="443"/>
        <v>0</v>
      </c>
      <c r="AJ785" s="99" t="str">
        <f t="shared" si="444"/>
        <v/>
      </c>
      <c r="AK785" s="1" t="str">
        <f t="shared" si="445"/>
        <v/>
      </c>
      <c r="AL785" s="1" t="str">
        <f t="shared" si="446"/>
        <v/>
      </c>
      <c r="AM785" s="1" t="str">
        <f t="shared" si="447"/>
        <v/>
      </c>
      <c r="AN785" s="164" t="str">
        <f t="shared" si="448"/>
        <v/>
      </c>
      <c r="AO785" s="337">
        <f t="shared" si="449"/>
        <v>0</v>
      </c>
      <c r="AP785" s="259"/>
      <c r="AQ785" s="273">
        <f t="shared" si="421"/>
        <v>0</v>
      </c>
      <c r="DF785" s="104">
        <f t="shared" si="427"/>
        <v>0</v>
      </c>
      <c r="DG785" s="39" t="str">
        <f t="shared" si="424"/>
        <v/>
      </c>
      <c r="DH785" s="39" t="str">
        <f t="shared" si="425"/>
        <v/>
      </c>
      <c r="DJ785" s="98">
        <f t="shared" si="426"/>
        <v>0</v>
      </c>
      <c r="DK785" s="93" t="e">
        <f>VLOOKUP(H785,'PORT PRODUCTIVITY 1'!$A$25:$G$81,2,FALSE)</f>
        <v>#N/A</v>
      </c>
      <c r="DL785" s="97" t="str">
        <f t="shared" si="432"/>
        <v/>
      </c>
      <c r="DM785" s="97" t="str">
        <f t="shared" si="433"/>
        <v/>
      </c>
      <c r="DN785" s="97" t="str">
        <f t="shared" si="434"/>
        <v/>
      </c>
      <c r="DO785" s="97" t="str">
        <f t="shared" si="435"/>
        <v/>
      </c>
      <c r="DP785" s="94" t="e">
        <f>VLOOKUP(H785,'PORT PRODUCTIVITY 1'!$A$25:$G$83,3,FALSE)</f>
        <v>#N/A</v>
      </c>
      <c r="DQ785" s="276" t="str">
        <f t="shared" si="436"/>
        <v/>
      </c>
      <c r="DR785" s="276" t="str">
        <f t="shared" si="437"/>
        <v/>
      </c>
      <c r="DS785" s="276" t="str">
        <f t="shared" si="438"/>
        <v/>
      </c>
      <c r="DT785" s="276" t="str">
        <f t="shared" si="439"/>
        <v/>
      </c>
      <c r="DU785" s="276" t="str">
        <f t="shared" si="440"/>
        <v/>
      </c>
      <c r="DV785" s="276" t="str">
        <f t="shared" si="441"/>
        <v/>
      </c>
      <c r="DW785" s="277" t="str">
        <f t="shared" si="428"/>
        <v/>
      </c>
      <c r="DX785" s="278" t="str">
        <f t="shared" si="429"/>
        <v>0</v>
      </c>
      <c r="DY785" s="279" t="str">
        <f t="shared" si="430"/>
        <v>0</v>
      </c>
      <c r="DZ785" s="280" t="str">
        <f t="shared" si="431"/>
        <v/>
      </c>
      <c r="EA785" s="335">
        <f t="shared" si="450"/>
        <v>0</v>
      </c>
      <c r="EB785" s="335">
        <f t="shared" si="451"/>
        <v>0</v>
      </c>
      <c r="EC785" s="335">
        <f t="shared" si="452"/>
        <v>0</v>
      </c>
    </row>
    <row r="786" spans="2:133" ht="27.75" customHeight="1" thickBot="1">
      <c r="B786" s="39"/>
      <c r="C786" s="146"/>
      <c r="D786" s="57"/>
      <c r="E786" s="43"/>
      <c r="F786" s="74"/>
      <c r="G786" s="74"/>
      <c r="H786" s="44"/>
      <c r="I786" s="283"/>
      <c r="J786" s="283"/>
      <c r="K786" s="37"/>
      <c r="L786" s="37"/>
      <c r="M786" s="37"/>
      <c r="N786" s="37"/>
      <c r="O786" s="22"/>
      <c r="P786" s="22"/>
      <c r="Q786" s="42"/>
      <c r="R786" s="39"/>
      <c r="S786" s="39"/>
      <c r="T786" s="39"/>
      <c r="U786" s="321"/>
      <c r="V786" s="330"/>
      <c r="W786" s="317" t="str">
        <f t="shared" si="442"/>
        <v>0</v>
      </c>
      <c r="X786" s="101"/>
      <c r="Y786" s="40"/>
      <c r="Z786" s="41"/>
      <c r="AA786" s="40"/>
      <c r="AB786" s="40"/>
      <c r="AC786" s="40"/>
      <c r="AD786" s="40" t="str">
        <f t="shared" si="423"/>
        <v/>
      </c>
      <c r="AE786" s="186"/>
      <c r="AF786" s="106" t="str">
        <f t="shared" si="422"/>
        <v>0</v>
      </c>
      <c r="AG786" s="99">
        <f t="shared" si="419"/>
        <v>0</v>
      </c>
      <c r="AH786" s="105" t="str">
        <f t="shared" si="420"/>
        <v>0</v>
      </c>
      <c r="AI786" s="106" t="str">
        <f t="shared" si="443"/>
        <v>0</v>
      </c>
      <c r="AJ786" s="99" t="str">
        <f t="shared" si="444"/>
        <v/>
      </c>
      <c r="AK786" s="1" t="str">
        <f t="shared" si="445"/>
        <v/>
      </c>
      <c r="AL786" s="1" t="str">
        <f t="shared" si="446"/>
        <v/>
      </c>
      <c r="AM786" s="1" t="str">
        <f t="shared" si="447"/>
        <v/>
      </c>
      <c r="AN786" s="164" t="str">
        <f t="shared" si="448"/>
        <v/>
      </c>
      <c r="AO786" s="337">
        <f t="shared" si="449"/>
        <v>0</v>
      </c>
      <c r="AP786" s="259"/>
      <c r="AQ786" s="273">
        <f t="shared" si="421"/>
        <v>0</v>
      </c>
      <c r="DF786" s="104">
        <f t="shared" si="427"/>
        <v>0</v>
      </c>
      <c r="DG786" s="39" t="str">
        <f t="shared" si="424"/>
        <v/>
      </c>
      <c r="DH786" s="39" t="str">
        <f t="shared" si="425"/>
        <v/>
      </c>
      <c r="DJ786" s="98">
        <f t="shared" si="426"/>
        <v>0</v>
      </c>
      <c r="DK786" s="93" t="e">
        <f>VLOOKUP(H786,'PORT PRODUCTIVITY 1'!$A$25:$G$81,2,FALSE)</f>
        <v>#N/A</v>
      </c>
      <c r="DL786" s="97" t="str">
        <f t="shared" si="432"/>
        <v/>
      </c>
      <c r="DM786" s="97" t="str">
        <f t="shared" si="433"/>
        <v/>
      </c>
      <c r="DN786" s="97" t="str">
        <f t="shared" si="434"/>
        <v/>
      </c>
      <c r="DO786" s="97" t="str">
        <f t="shared" si="435"/>
        <v/>
      </c>
      <c r="DP786" s="94" t="e">
        <f>VLOOKUP(H786,'PORT PRODUCTIVITY 1'!$A$25:$G$83,3,FALSE)</f>
        <v>#N/A</v>
      </c>
      <c r="DQ786" s="276" t="str">
        <f t="shared" si="436"/>
        <v/>
      </c>
      <c r="DR786" s="276" t="str">
        <f t="shared" si="437"/>
        <v/>
      </c>
      <c r="DS786" s="276" t="str">
        <f t="shared" si="438"/>
        <v/>
      </c>
      <c r="DT786" s="276" t="str">
        <f t="shared" si="439"/>
        <v/>
      </c>
      <c r="DU786" s="276" t="str">
        <f t="shared" si="440"/>
        <v/>
      </c>
      <c r="DV786" s="276" t="str">
        <f t="shared" si="441"/>
        <v/>
      </c>
      <c r="DW786" s="277" t="str">
        <f t="shared" si="428"/>
        <v/>
      </c>
      <c r="DX786" s="278" t="str">
        <f t="shared" si="429"/>
        <v>0</v>
      </c>
      <c r="DY786" s="279" t="str">
        <f t="shared" si="430"/>
        <v>0</v>
      </c>
      <c r="DZ786" s="280" t="str">
        <f t="shared" si="431"/>
        <v/>
      </c>
      <c r="EA786" s="335">
        <f t="shared" si="450"/>
        <v>0</v>
      </c>
      <c r="EB786" s="335">
        <f t="shared" si="451"/>
        <v>0</v>
      </c>
      <c r="EC786" s="335">
        <f t="shared" si="452"/>
        <v>0</v>
      </c>
    </row>
    <row r="787" spans="2:133" ht="27.75" customHeight="1" thickBot="1">
      <c r="B787" s="39"/>
      <c r="C787" s="146"/>
      <c r="D787" s="57"/>
      <c r="E787" s="43"/>
      <c r="F787" s="74"/>
      <c r="G787" s="74"/>
      <c r="H787" s="44"/>
      <c r="I787" s="283"/>
      <c r="J787" s="283"/>
      <c r="K787" s="37"/>
      <c r="L787" s="37"/>
      <c r="M787" s="37"/>
      <c r="N787" s="37"/>
      <c r="O787" s="22"/>
      <c r="P787" s="22"/>
      <c r="Q787" s="42"/>
      <c r="R787" s="39"/>
      <c r="S787" s="39"/>
      <c r="T787" s="39"/>
      <c r="U787" s="321"/>
      <c r="V787" s="330"/>
      <c r="W787" s="317" t="str">
        <f t="shared" si="442"/>
        <v>0</v>
      </c>
      <c r="X787" s="101"/>
      <c r="Y787" s="40"/>
      <c r="Z787" s="41"/>
      <c r="AA787" s="40"/>
      <c r="AB787" s="40"/>
      <c r="AC787" s="40"/>
      <c r="AD787" s="40" t="str">
        <f t="shared" si="423"/>
        <v/>
      </c>
      <c r="AE787" s="186"/>
      <c r="AF787" s="106" t="str">
        <f t="shared" si="422"/>
        <v>0</v>
      </c>
      <c r="AG787" s="99">
        <f t="shared" si="419"/>
        <v>0</v>
      </c>
      <c r="AH787" s="105" t="str">
        <f t="shared" si="420"/>
        <v>0</v>
      </c>
      <c r="AI787" s="106" t="str">
        <f t="shared" si="443"/>
        <v>0</v>
      </c>
      <c r="AJ787" s="99" t="str">
        <f t="shared" si="444"/>
        <v/>
      </c>
      <c r="AK787" s="1" t="str">
        <f t="shared" si="445"/>
        <v/>
      </c>
      <c r="AL787" s="1" t="str">
        <f t="shared" si="446"/>
        <v/>
      </c>
      <c r="AM787" s="1" t="str">
        <f t="shared" si="447"/>
        <v/>
      </c>
      <c r="AN787" s="164" t="str">
        <f t="shared" si="448"/>
        <v/>
      </c>
      <c r="AO787" s="337">
        <f t="shared" si="449"/>
        <v>0</v>
      </c>
      <c r="AP787" s="259"/>
      <c r="AQ787" s="273">
        <f t="shared" si="421"/>
        <v>0</v>
      </c>
      <c r="DF787" s="104">
        <f t="shared" si="427"/>
        <v>0</v>
      </c>
      <c r="DG787" s="39" t="str">
        <f t="shared" si="424"/>
        <v/>
      </c>
      <c r="DH787" s="39" t="str">
        <f t="shared" si="425"/>
        <v/>
      </c>
      <c r="DJ787" s="98">
        <f t="shared" si="426"/>
        <v>0</v>
      </c>
      <c r="DK787" s="93" t="e">
        <f>VLOOKUP(H787,'PORT PRODUCTIVITY 1'!$A$25:$G$81,2,FALSE)</f>
        <v>#N/A</v>
      </c>
      <c r="DL787" s="97" t="str">
        <f t="shared" si="432"/>
        <v/>
      </c>
      <c r="DM787" s="97" t="str">
        <f t="shared" si="433"/>
        <v/>
      </c>
      <c r="DN787" s="97" t="str">
        <f t="shared" si="434"/>
        <v/>
      </c>
      <c r="DO787" s="97" t="str">
        <f t="shared" si="435"/>
        <v/>
      </c>
      <c r="DP787" s="94" t="e">
        <f>VLOOKUP(H787,'PORT PRODUCTIVITY 1'!$A$25:$G$83,3,FALSE)</f>
        <v>#N/A</v>
      </c>
      <c r="DQ787" s="276" t="str">
        <f t="shared" si="436"/>
        <v/>
      </c>
      <c r="DR787" s="276" t="str">
        <f t="shared" si="437"/>
        <v/>
      </c>
      <c r="DS787" s="276" t="str">
        <f t="shared" si="438"/>
        <v/>
      </c>
      <c r="DT787" s="276" t="str">
        <f t="shared" si="439"/>
        <v/>
      </c>
      <c r="DU787" s="276" t="str">
        <f t="shared" si="440"/>
        <v/>
      </c>
      <c r="DV787" s="276" t="str">
        <f t="shared" si="441"/>
        <v/>
      </c>
      <c r="DW787" s="277" t="str">
        <f t="shared" si="428"/>
        <v/>
      </c>
      <c r="DX787" s="278" t="str">
        <f t="shared" si="429"/>
        <v>0</v>
      </c>
      <c r="DY787" s="279" t="str">
        <f t="shared" si="430"/>
        <v>0</v>
      </c>
      <c r="DZ787" s="280" t="str">
        <f t="shared" si="431"/>
        <v/>
      </c>
      <c r="EA787" s="335">
        <f t="shared" si="450"/>
        <v>0</v>
      </c>
      <c r="EB787" s="335">
        <f t="shared" si="451"/>
        <v>0</v>
      </c>
      <c r="EC787" s="335">
        <f t="shared" si="452"/>
        <v>0</v>
      </c>
    </row>
    <row r="788" spans="2:133" ht="27.75" customHeight="1" thickBot="1">
      <c r="B788" s="39"/>
      <c r="C788" s="146"/>
      <c r="D788" s="57"/>
      <c r="E788" s="43"/>
      <c r="F788" s="74"/>
      <c r="G788" s="74"/>
      <c r="H788" s="44"/>
      <c r="I788" s="283"/>
      <c r="J788" s="283"/>
      <c r="K788" s="37"/>
      <c r="L788" s="37"/>
      <c r="M788" s="37"/>
      <c r="N788" s="37"/>
      <c r="O788" s="22"/>
      <c r="P788" s="22"/>
      <c r="Q788" s="42"/>
      <c r="R788" s="39"/>
      <c r="S788" s="39"/>
      <c r="T788" s="39"/>
      <c r="U788" s="321"/>
      <c r="V788" s="330"/>
      <c r="W788" s="317" t="str">
        <f t="shared" si="442"/>
        <v>0</v>
      </c>
      <c r="X788" s="101"/>
      <c r="Y788" s="40"/>
      <c r="Z788" s="41"/>
      <c r="AA788" s="40"/>
      <c r="AB788" s="40"/>
      <c r="AC788" s="40"/>
      <c r="AD788" s="40" t="str">
        <f t="shared" si="423"/>
        <v/>
      </c>
      <c r="AE788" s="186"/>
      <c r="AF788" s="106" t="str">
        <f t="shared" si="422"/>
        <v>0</v>
      </c>
      <c r="AG788" s="99">
        <f t="shared" ref="AG788:AG851" si="453">SUM(S788:V788)+SUM(X788:AC788)+AE788</f>
        <v>0</v>
      </c>
      <c r="AH788" s="105" t="str">
        <f t="shared" ref="AH788:AH851" si="454">IF(DF788=2,DZ788,"0")</f>
        <v>0</v>
      </c>
      <c r="AI788" s="106" t="str">
        <f t="shared" si="443"/>
        <v>0</v>
      </c>
      <c r="AJ788" s="99" t="str">
        <f t="shared" si="444"/>
        <v/>
      </c>
      <c r="AK788" s="1" t="str">
        <f t="shared" si="445"/>
        <v/>
      </c>
      <c r="AL788" s="1" t="str">
        <f t="shared" si="446"/>
        <v/>
      </c>
      <c r="AM788" s="1" t="str">
        <f t="shared" si="447"/>
        <v/>
      </c>
      <c r="AN788" s="164" t="str">
        <f t="shared" si="448"/>
        <v/>
      </c>
      <c r="AO788" s="337">
        <f t="shared" si="449"/>
        <v>0</v>
      </c>
      <c r="AP788" s="259"/>
      <c r="AQ788" s="273">
        <f t="shared" ref="AQ788:AQ851" si="455">DF757</f>
        <v>0</v>
      </c>
      <c r="DF788" s="104">
        <f t="shared" si="427"/>
        <v>0</v>
      </c>
      <c r="DG788" s="39" t="str">
        <f t="shared" si="424"/>
        <v/>
      </c>
      <c r="DH788" s="39" t="str">
        <f t="shared" si="425"/>
        <v/>
      </c>
      <c r="DJ788" s="98">
        <f t="shared" si="426"/>
        <v>0</v>
      </c>
      <c r="DK788" s="93" t="e">
        <f>VLOOKUP(H788,'PORT PRODUCTIVITY 1'!$A$25:$G$81,2,FALSE)</f>
        <v>#N/A</v>
      </c>
      <c r="DL788" s="97" t="str">
        <f t="shared" si="432"/>
        <v/>
      </c>
      <c r="DM788" s="97" t="str">
        <f t="shared" si="433"/>
        <v/>
      </c>
      <c r="DN788" s="97" t="str">
        <f t="shared" si="434"/>
        <v/>
      </c>
      <c r="DO788" s="97" t="str">
        <f t="shared" si="435"/>
        <v/>
      </c>
      <c r="DP788" s="94" t="e">
        <f>VLOOKUP(H788,'PORT PRODUCTIVITY 1'!$A$25:$G$83,3,FALSE)</f>
        <v>#N/A</v>
      </c>
      <c r="DQ788" s="276" t="str">
        <f t="shared" si="436"/>
        <v/>
      </c>
      <c r="DR788" s="276" t="str">
        <f t="shared" si="437"/>
        <v/>
      </c>
      <c r="DS788" s="276" t="str">
        <f t="shared" si="438"/>
        <v/>
      </c>
      <c r="DT788" s="276" t="str">
        <f t="shared" si="439"/>
        <v/>
      </c>
      <c r="DU788" s="276" t="str">
        <f t="shared" si="440"/>
        <v/>
      </c>
      <c r="DV788" s="276" t="str">
        <f t="shared" si="441"/>
        <v/>
      </c>
      <c r="DW788" s="277" t="str">
        <f t="shared" si="428"/>
        <v/>
      </c>
      <c r="DX788" s="278" t="str">
        <f t="shared" si="429"/>
        <v>0</v>
      </c>
      <c r="DY788" s="279" t="str">
        <f t="shared" si="430"/>
        <v>0</v>
      </c>
      <c r="DZ788" s="280" t="str">
        <f t="shared" si="431"/>
        <v/>
      </c>
      <c r="EA788" s="335">
        <f t="shared" si="450"/>
        <v>0</v>
      </c>
      <c r="EB788" s="335">
        <f t="shared" si="451"/>
        <v>0</v>
      </c>
      <c r="EC788" s="335">
        <f t="shared" si="452"/>
        <v>0</v>
      </c>
    </row>
    <row r="789" spans="2:133" ht="27.75" customHeight="1" thickBot="1">
      <c r="B789" s="39"/>
      <c r="C789" s="146"/>
      <c r="D789" s="57"/>
      <c r="E789" s="43"/>
      <c r="F789" s="74"/>
      <c r="G789" s="74"/>
      <c r="H789" s="44"/>
      <c r="I789" s="283"/>
      <c r="J789" s="283"/>
      <c r="K789" s="37"/>
      <c r="L789" s="37"/>
      <c r="M789" s="37"/>
      <c r="N789" s="37"/>
      <c r="O789" s="22"/>
      <c r="P789" s="22"/>
      <c r="Q789" s="42"/>
      <c r="R789" s="39"/>
      <c r="S789" s="39"/>
      <c r="T789" s="39"/>
      <c r="U789" s="321"/>
      <c r="V789" s="330"/>
      <c r="W789" s="317" t="str">
        <f t="shared" si="442"/>
        <v>0</v>
      </c>
      <c r="X789" s="101"/>
      <c r="Y789" s="40"/>
      <c r="Z789" s="41"/>
      <c r="AA789" s="40"/>
      <c r="AB789" s="40"/>
      <c r="AC789" s="40"/>
      <c r="AD789" s="40" t="str">
        <f t="shared" si="423"/>
        <v/>
      </c>
      <c r="AE789" s="186"/>
      <c r="AF789" s="106" t="str">
        <f t="shared" si="422"/>
        <v>0</v>
      </c>
      <c r="AG789" s="99">
        <f t="shared" si="453"/>
        <v>0</v>
      </c>
      <c r="AH789" s="105" t="str">
        <f t="shared" si="454"/>
        <v>0</v>
      </c>
      <c r="AI789" s="106" t="str">
        <f t="shared" si="443"/>
        <v>0</v>
      </c>
      <c r="AJ789" s="99" t="str">
        <f t="shared" si="444"/>
        <v/>
      </c>
      <c r="AK789" s="1" t="str">
        <f t="shared" si="445"/>
        <v/>
      </c>
      <c r="AL789" s="1" t="str">
        <f t="shared" si="446"/>
        <v/>
      </c>
      <c r="AM789" s="1" t="str">
        <f t="shared" si="447"/>
        <v/>
      </c>
      <c r="AN789" s="164" t="str">
        <f t="shared" si="448"/>
        <v/>
      </c>
      <c r="AO789" s="337">
        <f t="shared" si="449"/>
        <v>0</v>
      </c>
      <c r="AP789" s="259"/>
      <c r="AQ789" s="273">
        <f t="shared" si="455"/>
        <v>0</v>
      </c>
      <c r="DF789" s="104">
        <f t="shared" si="427"/>
        <v>0</v>
      </c>
      <c r="DG789" s="39" t="str">
        <f t="shared" si="424"/>
        <v/>
      </c>
      <c r="DH789" s="39" t="str">
        <f t="shared" si="425"/>
        <v/>
      </c>
      <c r="DJ789" s="98">
        <f t="shared" si="426"/>
        <v>0</v>
      </c>
      <c r="DK789" s="93" t="e">
        <f>VLOOKUP(H789,'PORT PRODUCTIVITY 1'!$A$25:$G$81,2,FALSE)</f>
        <v>#N/A</v>
      </c>
      <c r="DL789" s="97" t="str">
        <f t="shared" si="432"/>
        <v/>
      </c>
      <c r="DM789" s="97" t="str">
        <f t="shared" si="433"/>
        <v/>
      </c>
      <c r="DN789" s="97" t="str">
        <f t="shared" si="434"/>
        <v/>
      </c>
      <c r="DO789" s="97" t="str">
        <f t="shared" si="435"/>
        <v/>
      </c>
      <c r="DP789" s="94" t="e">
        <f>VLOOKUP(H789,'PORT PRODUCTIVITY 1'!$A$25:$G$83,3,FALSE)</f>
        <v>#N/A</v>
      </c>
      <c r="DQ789" s="276" t="str">
        <f t="shared" si="436"/>
        <v/>
      </c>
      <c r="DR789" s="276" t="str">
        <f t="shared" si="437"/>
        <v/>
      </c>
      <c r="DS789" s="276" t="str">
        <f t="shared" si="438"/>
        <v/>
      </c>
      <c r="DT789" s="276" t="str">
        <f t="shared" si="439"/>
        <v/>
      </c>
      <c r="DU789" s="276" t="str">
        <f t="shared" si="440"/>
        <v/>
      </c>
      <c r="DV789" s="276" t="str">
        <f t="shared" si="441"/>
        <v/>
      </c>
      <c r="DW789" s="277" t="str">
        <f t="shared" si="428"/>
        <v/>
      </c>
      <c r="DX789" s="278" t="str">
        <f t="shared" si="429"/>
        <v>0</v>
      </c>
      <c r="DY789" s="279" t="str">
        <f t="shared" si="430"/>
        <v>0</v>
      </c>
      <c r="DZ789" s="280" t="str">
        <f t="shared" si="431"/>
        <v/>
      </c>
      <c r="EA789" s="335">
        <f t="shared" si="450"/>
        <v>0</v>
      </c>
      <c r="EB789" s="335">
        <f t="shared" si="451"/>
        <v>0</v>
      </c>
      <c r="EC789" s="335">
        <f t="shared" si="452"/>
        <v>0</v>
      </c>
    </row>
    <row r="790" spans="2:133" ht="27.75" customHeight="1" thickBot="1">
      <c r="B790" s="39"/>
      <c r="C790" s="146"/>
      <c r="D790" s="57"/>
      <c r="E790" s="43"/>
      <c r="F790" s="74"/>
      <c r="G790" s="74"/>
      <c r="H790" s="44"/>
      <c r="I790" s="283"/>
      <c r="J790" s="283"/>
      <c r="K790" s="37"/>
      <c r="L790" s="37"/>
      <c r="M790" s="37"/>
      <c r="N790" s="37"/>
      <c r="O790" s="22"/>
      <c r="P790" s="22"/>
      <c r="Q790" s="42"/>
      <c r="R790" s="39"/>
      <c r="S790" s="39"/>
      <c r="T790" s="39"/>
      <c r="U790" s="321"/>
      <c r="V790" s="330"/>
      <c r="W790" s="317" t="str">
        <f t="shared" si="442"/>
        <v>0</v>
      </c>
      <c r="X790" s="101"/>
      <c r="Y790" s="40"/>
      <c r="Z790" s="41"/>
      <c r="AA790" s="40"/>
      <c r="AB790" s="40"/>
      <c r="AC790" s="40"/>
      <c r="AD790" s="40" t="str">
        <f t="shared" si="423"/>
        <v/>
      </c>
      <c r="AE790" s="186"/>
      <c r="AF790" s="106" t="str">
        <f t="shared" si="422"/>
        <v>0</v>
      </c>
      <c r="AG790" s="99">
        <f t="shared" si="453"/>
        <v>0</v>
      </c>
      <c r="AH790" s="105" t="str">
        <f t="shared" si="454"/>
        <v>0</v>
      </c>
      <c r="AI790" s="106" t="str">
        <f t="shared" si="443"/>
        <v>0</v>
      </c>
      <c r="AJ790" s="99" t="str">
        <f t="shared" si="444"/>
        <v/>
      </c>
      <c r="AK790" s="1" t="str">
        <f t="shared" si="445"/>
        <v/>
      </c>
      <c r="AL790" s="1" t="str">
        <f t="shared" si="446"/>
        <v/>
      </c>
      <c r="AM790" s="1" t="str">
        <f t="shared" si="447"/>
        <v/>
      </c>
      <c r="AN790" s="164" t="str">
        <f t="shared" si="448"/>
        <v/>
      </c>
      <c r="AO790" s="337">
        <f t="shared" si="449"/>
        <v>0</v>
      </c>
      <c r="AP790" s="259"/>
      <c r="AQ790" s="273">
        <f t="shared" si="455"/>
        <v>0</v>
      </c>
      <c r="DF790" s="104">
        <f t="shared" si="427"/>
        <v>0</v>
      </c>
      <c r="DG790" s="39" t="str">
        <f t="shared" si="424"/>
        <v/>
      </c>
      <c r="DH790" s="39" t="str">
        <f t="shared" si="425"/>
        <v/>
      </c>
      <c r="DJ790" s="98">
        <f t="shared" si="426"/>
        <v>0</v>
      </c>
      <c r="DK790" s="93" t="e">
        <f>VLOOKUP(H790,'PORT PRODUCTIVITY 1'!$A$25:$G$81,2,FALSE)</f>
        <v>#N/A</v>
      </c>
      <c r="DL790" s="97" t="str">
        <f t="shared" si="432"/>
        <v/>
      </c>
      <c r="DM790" s="97" t="str">
        <f t="shared" si="433"/>
        <v/>
      </c>
      <c r="DN790" s="97" t="str">
        <f t="shared" si="434"/>
        <v/>
      </c>
      <c r="DO790" s="97" t="str">
        <f t="shared" si="435"/>
        <v/>
      </c>
      <c r="DP790" s="94" t="e">
        <f>VLOOKUP(H790,'PORT PRODUCTIVITY 1'!$A$25:$G$83,3,FALSE)</f>
        <v>#N/A</v>
      </c>
      <c r="DQ790" s="276" t="str">
        <f t="shared" si="436"/>
        <v/>
      </c>
      <c r="DR790" s="276" t="str">
        <f t="shared" si="437"/>
        <v/>
      </c>
      <c r="DS790" s="276" t="str">
        <f t="shared" si="438"/>
        <v/>
      </c>
      <c r="DT790" s="276" t="str">
        <f t="shared" si="439"/>
        <v/>
      </c>
      <c r="DU790" s="276" t="str">
        <f t="shared" si="440"/>
        <v/>
      </c>
      <c r="DV790" s="276" t="str">
        <f t="shared" si="441"/>
        <v/>
      </c>
      <c r="DW790" s="277" t="str">
        <f t="shared" si="428"/>
        <v/>
      </c>
      <c r="DX790" s="278" t="str">
        <f t="shared" si="429"/>
        <v>0</v>
      </c>
      <c r="DY790" s="279" t="str">
        <f t="shared" si="430"/>
        <v>0</v>
      </c>
      <c r="DZ790" s="280" t="str">
        <f t="shared" si="431"/>
        <v/>
      </c>
      <c r="EA790" s="335">
        <f t="shared" si="450"/>
        <v>0</v>
      </c>
      <c r="EB790" s="335">
        <f t="shared" si="451"/>
        <v>0</v>
      </c>
      <c r="EC790" s="335">
        <f t="shared" si="452"/>
        <v>0</v>
      </c>
    </row>
    <row r="791" spans="2:133" ht="27.75" customHeight="1" thickBot="1">
      <c r="B791" s="39"/>
      <c r="C791" s="146"/>
      <c r="D791" s="57"/>
      <c r="E791" s="43"/>
      <c r="F791" s="74"/>
      <c r="G791" s="74"/>
      <c r="H791" s="44"/>
      <c r="I791" s="283"/>
      <c r="J791" s="283"/>
      <c r="K791" s="37"/>
      <c r="L791" s="37"/>
      <c r="M791" s="37"/>
      <c r="N791" s="37"/>
      <c r="O791" s="22"/>
      <c r="P791" s="22"/>
      <c r="Q791" s="42"/>
      <c r="R791" s="39"/>
      <c r="S791" s="39"/>
      <c r="T791" s="39"/>
      <c r="U791" s="321"/>
      <c r="V791" s="330"/>
      <c r="W791" s="317" t="str">
        <f t="shared" si="442"/>
        <v>0</v>
      </c>
      <c r="X791" s="101"/>
      <c r="Y791" s="40"/>
      <c r="Z791" s="41"/>
      <c r="AA791" s="40"/>
      <c r="AB791" s="40"/>
      <c r="AC791" s="40"/>
      <c r="AD791" s="40" t="str">
        <f t="shared" si="423"/>
        <v/>
      </c>
      <c r="AE791" s="186"/>
      <c r="AF791" s="106" t="str">
        <f t="shared" si="422"/>
        <v>0</v>
      </c>
      <c r="AG791" s="99">
        <f t="shared" si="453"/>
        <v>0</v>
      </c>
      <c r="AH791" s="105" t="str">
        <f t="shared" si="454"/>
        <v>0</v>
      </c>
      <c r="AI791" s="106" t="str">
        <f t="shared" si="443"/>
        <v>0</v>
      </c>
      <c r="AJ791" s="99" t="str">
        <f t="shared" si="444"/>
        <v/>
      </c>
      <c r="AK791" s="1" t="str">
        <f t="shared" si="445"/>
        <v/>
      </c>
      <c r="AL791" s="1" t="str">
        <f t="shared" si="446"/>
        <v/>
      </c>
      <c r="AM791" s="1" t="str">
        <f t="shared" si="447"/>
        <v/>
      </c>
      <c r="AN791" s="164" t="str">
        <f t="shared" si="448"/>
        <v/>
      </c>
      <c r="AO791" s="337">
        <f t="shared" si="449"/>
        <v>0</v>
      </c>
      <c r="AP791" s="259"/>
      <c r="AQ791" s="273">
        <f t="shared" si="455"/>
        <v>0</v>
      </c>
      <c r="DF791" s="104">
        <f t="shared" si="427"/>
        <v>0</v>
      </c>
      <c r="DG791" s="39" t="str">
        <f t="shared" si="424"/>
        <v/>
      </c>
      <c r="DH791" s="39" t="str">
        <f t="shared" si="425"/>
        <v/>
      </c>
      <c r="DJ791" s="98">
        <f t="shared" si="426"/>
        <v>0</v>
      </c>
      <c r="DK791" s="93" t="e">
        <f>VLOOKUP(H791,'PORT PRODUCTIVITY 1'!$A$25:$G$81,2,FALSE)</f>
        <v>#N/A</v>
      </c>
      <c r="DL791" s="97" t="str">
        <f t="shared" si="432"/>
        <v/>
      </c>
      <c r="DM791" s="97" t="str">
        <f t="shared" si="433"/>
        <v/>
      </c>
      <c r="DN791" s="97" t="str">
        <f t="shared" si="434"/>
        <v/>
      </c>
      <c r="DO791" s="97" t="str">
        <f t="shared" si="435"/>
        <v/>
      </c>
      <c r="DP791" s="94" t="e">
        <f>VLOOKUP(H791,'PORT PRODUCTIVITY 1'!$A$25:$G$83,3,FALSE)</f>
        <v>#N/A</v>
      </c>
      <c r="DQ791" s="276" t="str">
        <f t="shared" si="436"/>
        <v/>
      </c>
      <c r="DR791" s="276" t="str">
        <f t="shared" si="437"/>
        <v/>
      </c>
      <c r="DS791" s="276" t="str">
        <f t="shared" si="438"/>
        <v/>
      </c>
      <c r="DT791" s="276" t="str">
        <f t="shared" si="439"/>
        <v/>
      </c>
      <c r="DU791" s="276" t="str">
        <f t="shared" si="440"/>
        <v/>
      </c>
      <c r="DV791" s="276" t="str">
        <f t="shared" si="441"/>
        <v/>
      </c>
      <c r="DW791" s="277" t="str">
        <f t="shared" si="428"/>
        <v/>
      </c>
      <c r="DX791" s="278" t="str">
        <f t="shared" si="429"/>
        <v>0</v>
      </c>
      <c r="DY791" s="279" t="str">
        <f t="shared" si="430"/>
        <v>0</v>
      </c>
      <c r="DZ791" s="280" t="str">
        <f t="shared" si="431"/>
        <v/>
      </c>
      <c r="EA791" s="335">
        <f t="shared" si="450"/>
        <v>0</v>
      </c>
      <c r="EB791" s="335">
        <f t="shared" si="451"/>
        <v>0</v>
      </c>
      <c r="EC791" s="335">
        <f t="shared" si="452"/>
        <v>0</v>
      </c>
    </row>
    <row r="792" spans="2:133" ht="27.75" customHeight="1" thickBot="1">
      <c r="B792" s="39"/>
      <c r="C792" s="146"/>
      <c r="D792" s="57"/>
      <c r="E792" s="43"/>
      <c r="F792" s="74"/>
      <c r="G792" s="74"/>
      <c r="H792" s="44"/>
      <c r="I792" s="283"/>
      <c r="J792" s="283"/>
      <c r="K792" s="37"/>
      <c r="L792" s="37"/>
      <c r="M792" s="37"/>
      <c r="N792" s="37"/>
      <c r="O792" s="22"/>
      <c r="P792" s="22"/>
      <c r="Q792" s="42"/>
      <c r="R792" s="39"/>
      <c r="S792" s="39"/>
      <c r="T792" s="39"/>
      <c r="U792" s="321"/>
      <c r="V792" s="330"/>
      <c r="W792" s="317" t="str">
        <f t="shared" si="442"/>
        <v>0</v>
      </c>
      <c r="X792" s="101"/>
      <c r="Y792" s="40"/>
      <c r="Z792" s="41"/>
      <c r="AA792" s="40"/>
      <c r="AB792" s="40"/>
      <c r="AC792" s="40"/>
      <c r="AD792" s="40" t="str">
        <f t="shared" si="423"/>
        <v/>
      </c>
      <c r="AE792" s="186"/>
      <c r="AF792" s="106" t="str">
        <f t="shared" si="422"/>
        <v>0</v>
      </c>
      <c r="AG792" s="99">
        <f t="shared" si="453"/>
        <v>0</v>
      </c>
      <c r="AH792" s="105" t="str">
        <f t="shared" si="454"/>
        <v>0</v>
      </c>
      <c r="AI792" s="106" t="str">
        <f t="shared" si="443"/>
        <v>0</v>
      </c>
      <c r="AJ792" s="99" t="str">
        <f t="shared" si="444"/>
        <v/>
      </c>
      <c r="AK792" s="1" t="str">
        <f t="shared" si="445"/>
        <v/>
      </c>
      <c r="AL792" s="1" t="str">
        <f t="shared" si="446"/>
        <v/>
      </c>
      <c r="AM792" s="1" t="str">
        <f t="shared" si="447"/>
        <v/>
      </c>
      <c r="AN792" s="164" t="str">
        <f t="shared" si="448"/>
        <v/>
      </c>
      <c r="AO792" s="337">
        <f t="shared" si="449"/>
        <v>0</v>
      </c>
      <c r="AP792" s="259"/>
      <c r="AQ792" s="273">
        <f t="shared" si="455"/>
        <v>0</v>
      </c>
      <c r="DF792" s="104">
        <f t="shared" si="427"/>
        <v>0</v>
      </c>
      <c r="DG792" s="39" t="str">
        <f t="shared" si="424"/>
        <v/>
      </c>
      <c r="DH792" s="39" t="str">
        <f t="shared" si="425"/>
        <v/>
      </c>
      <c r="DJ792" s="98">
        <f t="shared" si="426"/>
        <v>0</v>
      </c>
      <c r="DK792" s="93" t="e">
        <f>VLOOKUP(H792,'PORT PRODUCTIVITY 1'!$A$25:$G$81,2,FALSE)</f>
        <v>#N/A</v>
      </c>
      <c r="DL792" s="97" t="str">
        <f t="shared" si="432"/>
        <v/>
      </c>
      <c r="DM792" s="97" t="str">
        <f t="shared" si="433"/>
        <v/>
      </c>
      <c r="DN792" s="97" t="str">
        <f t="shared" si="434"/>
        <v/>
      </c>
      <c r="DO792" s="97" t="str">
        <f t="shared" si="435"/>
        <v/>
      </c>
      <c r="DP792" s="94" t="e">
        <f>VLOOKUP(H792,'PORT PRODUCTIVITY 1'!$A$25:$G$83,3,FALSE)</f>
        <v>#N/A</v>
      </c>
      <c r="DQ792" s="276" t="str">
        <f t="shared" si="436"/>
        <v/>
      </c>
      <c r="DR792" s="276" t="str">
        <f t="shared" si="437"/>
        <v/>
      </c>
      <c r="DS792" s="276" t="str">
        <f t="shared" si="438"/>
        <v/>
      </c>
      <c r="DT792" s="276" t="str">
        <f t="shared" si="439"/>
        <v/>
      </c>
      <c r="DU792" s="276" t="str">
        <f t="shared" si="440"/>
        <v/>
      </c>
      <c r="DV792" s="276" t="str">
        <f t="shared" si="441"/>
        <v/>
      </c>
      <c r="DW792" s="277" t="str">
        <f t="shared" si="428"/>
        <v/>
      </c>
      <c r="DX792" s="278" t="str">
        <f t="shared" si="429"/>
        <v>0</v>
      </c>
      <c r="DY792" s="279" t="str">
        <f t="shared" si="430"/>
        <v>0</v>
      </c>
      <c r="DZ792" s="280" t="str">
        <f t="shared" si="431"/>
        <v/>
      </c>
      <c r="EA792" s="335">
        <f t="shared" si="450"/>
        <v>0</v>
      </c>
      <c r="EB792" s="335">
        <f t="shared" si="451"/>
        <v>0</v>
      </c>
      <c r="EC792" s="335">
        <f t="shared" si="452"/>
        <v>0</v>
      </c>
    </row>
    <row r="793" spans="2:133" ht="27.75" customHeight="1" thickBot="1">
      <c r="B793" s="39"/>
      <c r="C793" s="146"/>
      <c r="D793" s="57"/>
      <c r="E793" s="43"/>
      <c r="F793" s="74"/>
      <c r="G793" s="74"/>
      <c r="H793" s="44"/>
      <c r="I793" s="283"/>
      <c r="J793" s="283"/>
      <c r="K793" s="37"/>
      <c r="L793" s="37"/>
      <c r="M793" s="37"/>
      <c r="N793" s="37"/>
      <c r="O793" s="22"/>
      <c r="P793" s="22"/>
      <c r="Q793" s="42"/>
      <c r="R793" s="39"/>
      <c r="S793" s="39"/>
      <c r="T793" s="39"/>
      <c r="U793" s="321"/>
      <c r="V793" s="330"/>
      <c r="W793" s="317" t="str">
        <f t="shared" si="442"/>
        <v>0</v>
      </c>
      <c r="X793" s="101"/>
      <c r="Y793" s="40"/>
      <c r="Z793" s="41"/>
      <c r="AA793" s="40"/>
      <c r="AB793" s="40"/>
      <c r="AC793" s="40"/>
      <c r="AD793" s="40" t="str">
        <f t="shared" si="423"/>
        <v/>
      </c>
      <c r="AE793" s="186"/>
      <c r="AF793" s="106" t="str">
        <f t="shared" si="422"/>
        <v>0</v>
      </c>
      <c r="AG793" s="99">
        <f t="shared" si="453"/>
        <v>0</v>
      </c>
      <c r="AH793" s="105" t="str">
        <f t="shared" si="454"/>
        <v>0</v>
      </c>
      <c r="AI793" s="106" t="str">
        <f t="shared" si="443"/>
        <v>0</v>
      </c>
      <c r="AJ793" s="99" t="str">
        <f t="shared" si="444"/>
        <v/>
      </c>
      <c r="AK793" s="1" t="str">
        <f t="shared" si="445"/>
        <v/>
      </c>
      <c r="AL793" s="1" t="str">
        <f t="shared" si="446"/>
        <v/>
      </c>
      <c r="AM793" s="1" t="str">
        <f t="shared" si="447"/>
        <v/>
      </c>
      <c r="AN793" s="164" t="str">
        <f t="shared" si="448"/>
        <v/>
      </c>
      <c r="AO793" s="337">
        <f t="shared" si="449"/>
        <v>0</v>
      </c>
      <c r="AP793" s="259"/>
      <c r="AQ793" s="273">
        <f t="shared" si="455"/>
        <v>0</v>
      </c>
      <c r="DF793" s="104">
        <f t="shared" si="427"/>
        <v>0</v>
      </c>
      <c r="DG793" s="39" t="str">
        <f t="shared" si="424"/>
        <v/>
      </c>
      <c r="DH793" s="39" t="str">
        <f t="shared" si="425"/>
        <v/>
      </c>
      <c r="DJ793" s="98">
        <f t="shared" si="426"/>
        <v>0</v>
      </c>
      <c r="DK793" s="93" t="e">
        <f>VLOOKUP(H793,'PORT PRODUCTIVITY 1'!$A$25:$G$81,2,FALSE)</f>
        <v>#N/A</v>
      </c>
      <c r="DL793" s="97" t="str">
        <f t="shared" si="432"/>
        <v/>
      </c>
      <c r="DM793" s="97" t="str">
        <f t="shared" si="433"/>
        <v/>
      </c>
      <c r="DN793" s="97" t="str">
        <f t="shared" si="434"/>
        <v/>
      </c>
      <c r="DO793" s="97" t="str">
        <f t="shared" si="435"/>
        <v/>
      </c>
      <c r="DP793" s="94" t="e">
        <f>VLOOKUP(H793,'PORT PRODUCTIVITY 1'!$A$25:$G$83,3,FALSE)</f>
        <v>#N/A</v>
      </c>
      <c r="DQ793" s="276" t="str">
        <f t="shared" si="436"/>
        <v/>
      </c>
      <c r="DR793" s="276" t="str">
        <f t="shared" si="437"/>
        <v/>
      </c>
      <c r="DS793" s="276" t="str">
        <f t="shared" si="438"/>
        <v/>
      </c>
      <c r="DT793" s="276" t="str">
        <f t="shared" si="439"/>
        <v/>
      </c>
      <c r="DU793" s="276" t="str">
        <f t="shared" si="440"/>
        <v/>
      </c>
      <c r="DV793" s="276" t="str">
        <f t="shared" si="441"/>
        <v/>
      </c>
      <c r="DW793" s="277" t="str">
        <f t="shared" si="428"/>
        <v/>
      </c>
      <c r="DX793" s="278" t="str">
        <f t="shared" si="429"/>
        <v>0</v>
      </c>
      <c r="DY793" s="279" t="str">
        <f t="shared" si="430"/>
        <v>0</v>
      </c>
      <c r="DZ793" s="280" t="str">
        <f t="shared" si="431"/>
        <v/>
      </c>
      <c r="EA793" s="335">
        <f t="shared" si="450"/>
        <v>0</v>
      </c>
      <c r="EB793" s="335">
        <f t="shared" si="451"/>
        <v>0</v>
      </c>
      <c r="EC793" s="335">
        <f t="shared" si="452"/>
        <v>0</v>
      </c>
    </row>
    <row r="794" spans="2:133" ht="27.75" customHeight="1" thickBot="1">
      <c r="B794" s="39"/>
      <c r="C794" s="146"/>
      <c r="D794" s="57"/>
      <c r="E794" s="43"/>
      <c r="F794" s="74"/>
      <c r="G794" s="74"/>
      <c r="H794" s="44"/>
      <c r="I794" s="283"/>
      <c r="J794" s="283"/>
      <c r="K794" s="37"/>
      <c r="L794" s="37"/>
      <c r="M794" s="37"/>
      <c r="N794" s="37"/>
      <c r="O794" s="22"/>
      <c r="P794" s="22"/>
      <c r="Q794" s="42"/>
      <c r="R794" s="39"/>
      <c r="S794" s="39"/>
      <c r="T794" s="39"/>
      <c r="U794" s="321"/>
      <c r="V794" s="330"/>
      <c r="W794" s="317" t="str">
        <f t="shared" si="442"/>
        <v>0</v>
      </c>
      <c r="X794" s="101"/>
      <c r="Y794" s="40"/>
      <c r="Z794" s="41"/>
      <c r="AA794" s="40"/>
      <c r="AB794" s="40"/>
      <c r="AC794" s="40"/>
      <c r="AD794" s="40" t="str">
        <f t="shared" si="423"/>
        <v/>
      </c>
      <c r="AE794" s="186"/>
      <c r="AF794" s="106" t="str">
        <f t="shared" si="422"/>
        <v>0</v>
      </c>
      <c r="AG794" s="99">
        <f t="shared" si="453"/>
        <v>0</v>
      </c>
      <c r="AH794" s="105" t="str">
        <f t="shared" si="454"/>
        <v>0</v>
      </c>
      <c r="AI794" s="106" t="str">
        <f t="shared" si="443"/>
        <v>0</v>
      </c>
      <c r="AJ794" s="99" t="str">
        <f t="shared" si="444"/>
        <v/>
      </c>
      <c r="AK794" s="1" t="str">
        <f t="shared" si="445"/>
        <v/>
      </c>
      <c r="AL794" s="1" t="str">
        <f t="shared" si="446"/>
        <v/>
      </c>
      <c r="AM794" s="1" t="str">
        <f t="shared" si="447"/>
        <v/>
      </c>
      <c r="AN794" s="164" t="str">
        <f t="shared" si="448"/>
        <v/>
      </c>
      <c r="AO794" s="337">
        <f t="shared" si="449"/>
        <v>0</v>
      </c>
      <c r="AP794" s="259"/>
      <c r="AQ794" s="273">
        <f t="shared" si="455"/>
        <v>0</v>
      </c>
      <c r="DF794" s="104">
        <f t="shared" si="427"/>
        <v>0</v>
      </c>
      <c r="DG794" s="39" t="str">
        <f t="shared" si="424"/>
        <v/>
      </c>
      <c r="DH794" s="39" t="str">
        <f t="shared" si="425"/>
        <v/>
      </c>
      <c r="DJ794" s="98">
        <f t="shared" si="426"/>
        <v>0</v>
      </c>
      <c r="DK794" s="93" t="e">
        <f>VLOOKUP(H794,'PORT PRODUCTIVITY 1'!$A$25:$G$81,2,FALSE)</f>
        <v>#N/A</v>
      </c>
      <c r="DL794" s="97" t="str">
        <f t="shared" si="432"/>
        <v/>
      </c>
      <c r="DM794" s="97" t="str">
        <f t="shared" si="433"/>
        <v/>
      </c>
      <c r="DN794" s="97" t="str">
        <f t="shared" si="434"/>
        <v/>
      </c>
      <c r="DO794" s="97" t="str">
        <f t="shared" si="435"/>
        <v/>
      </c>
      <c r="DP794" s="94" t="e">
        <f>VLOOKUP(H794,'PORT PRODUCTIVITY 1'!$A$25:$G$83,3,FALSE)</f>
        <v>#N/A</v>
      </c>
      <c r="DQ794" s="276" t="str">
        <f t="shared" si="436"/>
        <v/>
      </c>
      <c r="DR794" s="276" t="str">
        <f t="shared" si="437"/>
        <v/>
      </c>
      <c r="DS794" s="276" t="str">
        <f t="shared" si="438"/>
        <v/>
      </c>
      <c r="DT794" s="276" t="str">
        <f t="shared" si="439"/>
        <v/>
      </c>
      <c r="DU794" s="276" t="str">
        <f t="shared" si="440"/>
        <v/>
      </c>
      <c r="DV794" s="276" t="str">
        <f t="shared" si="441"/>
        <v/>
      </c>
      <c r="DW794" s="277" t="str">
        <f t="shared" si="428"/>
        <v/>
      </c>
      <c r="DX794" s="278" t="str">
        <f t="shared" si="429"/>
        <v>0</v>
      </c>
      <c r="DY794" s="279" t="str">
        <f t="shared" si="430"/>
        <v>0</v>
      </c>
      <c r="DZ794" s="280" t="str">
        <f t="shared" si="431"/>
        <v/>
      </c>
      <c r="EA794" s="335">
        <f t="shared" si="450"/>
        <v>0</v>
      </c>
      <c r="EB794" s="335">
        <f t="shared" si="451"/>
        <v>0</v>
      </c>
      <c r="EC794" s="335">
        <f t="shared" si="452"/>
        <v>0</v>
      </c>
    </row>
    <row r="795" spans="2:133" ht="27.75" customHeight="1" thickBot="1">
      <c r="B795" s="39"/>
      <c r="C795" s="146"/>
      <c r="D795" s="57"/>
      <c r="E795" s="43"/>
      <c r="F795" s="74"/>
      <c r="G795" s="74"/>
      <c r="H795" s="44"/>
      <c r="I795" s="283"/>
      <c r="J795" s="283"/>
      <c r="K795" s="37"/>
      <c r="L795" s="37"/>
      <c r="M795" s="37"/>
      <c r="N795" s="37"/>
      <c r="O795" s="22"/>
      <c r="P795" s="22"/>
      <c r="Q795" s="42"/>
      <c r="R795" s="39"/>
      <c r="S795" s="39"/>
      <c r="T795" s="39"/>
      <c r="U795" s="321"/>
      <c r="V795" s="330"/>
      <c r="W795" s="317" t="str">
        <f t="shared" si="442"/>
        <v>0</v>
      </c>
      <c r="X795" s="101"/>
      <c r="Y795" s="40"/>
      <c r="Z795" s="41"/>
      <c r="AA795" s="40"/>
      <c r="AB795" s="40"/>
      <c r="AC795" s="40"/>
      <c r="AD795" s="40" t="str">
        <f t="shared" si="423"/>
        <v/>
      </c>
      <c r="AE795" s="186"/>
      <c r="AF795" s="106" t="str">
        <f t="shared" si="422"/>
        <v>0</v>
      </c>
      <c r="AG795" s="99">
        <f t="shared" si="453"/>
        <v>0</v>
      </c>
      <c r="AH795" s="105" t="str">
        <f t="shared" si="454"/>
        <v>0</v>
      </c>
      <c r="AI795" s="106" t="str">
        <f t="shared" si="443"/>
        <v>0</v>
      </c>
      <c r="AJ795" s="99" t="str">
        <f t="shared" si="444"/>
        <v/>
      </c>
      <c r="AK795" s="1" t="str">
        <f t="shared" si="445"/>
        <v/>
      </c>
      <c r="AL795" s="1" t="str">
        <f t="shared" si="446"/>
        <v/>
      </c>
      <c r="AM795" s="1" t="str">
        <f t="shared" si="447"/>
        <v/>
      </c>
      <c r="AN795" s="164" t="str">
        <f t="shared" si="448"/>
        <v/>
      </c>
      <c r="AO795" s="337">
        <f t="shared" si="449"/>
        <v>0</v>
      </c>
      <c r="AP795" s="259"/>
      <c r="AQ795" s="273">
        <f t="shared" si="455"/>
        <v>0</v>
      </c>
      <c r="DF795" s="104">
        <f t="shared" si="427"/>
        <v>0</v>
      </c>
      <c r="DG795" s="39" t="str">
        <f t="shared" si="424"/>
        <v/>
      </c>
      <c r="DH795" s="39" t="str">
        <f t="shared" si="425"/>
        <v/>
      </c>
      <c r="DJ795" s="98">
        <f t="shared" si="426"/>
        <v>0</v>
      </c>
      <c r="DK795" s="93" t="e">
        <f>VLOOKUP(H795,'PORT PRODUCTIVITY 1'!$A$25:$G$81,2,FALSE)</f>
        <v>#N/A</v>
      </c>
      <c r="DL795" s="97" t="str">
        <f t="shared" si="432"/>
        <v/>
      </c>
      <c r="DM795" s="97" t="str">
        <f t="shared" si="433"/>
        <v/>
      </c>
      <c r="DN795" s="97" t="str">
        <f t="shared" si="434"/>
        <v/>
      </c>
      <c r="DO795" s="97" t="str">
        <f t="shared" si="435"/>
        <v/>
      </c>
      <c r="DP795" s="94" t="e">
        <f>VLOOKUP(H795,'PORT PRODUCTIVITY 1'!$A$25:$G$83,3,FALSE)</f>
        <v>#N/A</v>
      </c>
      <c r="DQ795" s="276" t="str">
        <f t="shared" si="436"/>
        <v/>
      </c>
      <c r="DR795" s="276" t="str">
        <f t="shared" si="437"/>
        <v/>
      </c>
      <c r="DS795" s="276" t="str">
        <f t="shared" si="438"/>
        <v/>
      </c>
      <c r="DT795" s="276" t="str">
        <f t="shared" si="439"/>
        <v/>
      </c>
      <c r="DU795" s="276" t="str">
        <f t="shared" si="440"/>
        <v/>
      </c>
      <c r="DV795" s="276" t="str">
        <f t="shared" si="441"/>
        <v/>
      </c>
      <c r="DW795" s="277" t="str">
        <f t="shared" si="428"/>
        <v/>
      </c>
      <c r="DX795" s="278" t="str">
        <f t="shared" si="429"/>
        <v>0</v>
      </c>
      <c r="DY795" s="279" t="str">
        <f t="shared" si="430"/>
        <v>0</v>
      </c>
      <c r="DZ795" s="280" t="str">
        <f t="shared" si="431"/>
        <v/>
      </c>
      <c r="EA795" s="335">
        <f t="shared" si="450"/>
        <v>0</v>
      </c>
      <c r="EB795" s="335">
        <f t="shared" si="451"/>
        <v>0</v>
      </c>
      <c r="EC795" s="335">
        <f t="shared" si="452"/>
        <v>0</v>
      </c>
    </row>
    <row r="796" spans="2:133" ht="27.75" customHeight="1" thickBot="1">
      <c r="B796" s="39"/>
      <c r="C796" s="146"/>
      <c r="D796" s="57"/>
      <c r="E796" s="43"/>
      <c r="F796" s="74"/>
      <c r="G796" s="74"/>
      <c r="H796" s="44"/>
      <c r="I796" s="283"/>
      <c r="J796" s="283"/>
      <c r="K796" s="37"/>
      <c r="L796" s="37"/>
      <c r="M796" s="37"/>
      <c r="N796" s="37"/>
      <c r="O796" s="22"/>
      <c r="P796" s="22"/>
      <c r="Q796" s="42"/>
      <c r="R796" s="39"/>
      <c r="S796" s="39"/>
      <c r="T796" s="39"/>
      <c r="U796" s="321"/>
      <c r="V796" s="330"/>
      <c r="W796" s="317" t="str">
        <f t="shared" si="442"/>
        <v>0</v>
      </c>
      <c r="X796" s="101"/>
      <c r="Y796" s="40"/>
      <c r="Z796" s="41"/>
      <c r="AA796" s="40"/>
      <c r="AB796" s="40"/>
      <c r="AC796" s="40"/>
      <c r="AD796" s="40" t="str">
        <f t="shared" si="423"/>
        <v/>
      </c>
      <c r="AE796" s="186"/>
      <c r="AF796" s="106" t="str">
        <f t="shared" si="422"/>
        <v>0</v>
      </c>
      <c r="AG796" s="99">
        <f t="shared" si="453"/>
        <v>0</v>
      </c>
      <c r="AH796" s="105" t="str">
        <f t="shared" si="454"/>
        <v>0</v>
      </c>
      <c r="AI796" s="106" t="str">
        <f t="shared" si="443"/>
        <v>0</v>
      </c>
      <c r="AJ796" s="99" t="str">
        <f t="shared" si="444"/>
        <v/>
      </c>
      <c r="AK796" s="1" t="str">
        <f t="shared" si="445"/>
        <v/>
      </c>
      <c r="AL796" s="1" t="str">
        <f t="shared" si="446"/>
        <v/>
      </c>
      <c r="AM796" s="1" t="str">
        <f t="shared" si="447"/>
        <v/>
      </c>
      <c r="AN796" s="164" t="str">
        <f t="shared" si="448"/>
        <v/>
      </c>
      <c r="AO796" s="337">
        <f t="shared" si="449"/>
        <v>0</v>
      </c>
      <c r="AP796" s="259"/>
      <c r="AQ796" s="273">
        <f t="shared" si="455"/>
        <v>0</v>
      </c>
      <c r="DF796" s="104">
        <f t="shared" si="427"/>
        <v>0</v>
      </c>
      <c r="DG796" s="39" t="str">
        <f t="shared" si="424"/>
        <v/>
      </c>
      <c r="DH796" s="39" t="str">
        <f t="shared" si="425"/>
        <v/>
      </c>
      <c r="DJ796" s="98">
        <f t="shared" si="426"/>
        <v>0</v>
      </c>
      <c r="DK796" s="93" t="e">
        <f>VLOOKUP(H796,'PORT PRODUCTIVITY 1'!$A$25:$G$81,2,FALSE)</f>
        <v>#N/A</v>
      </c>
      <c r="DL796" s="97" t="str">
        <f t="shared" si="432"/>
        <v/>
      </c>
      <c r="DM796" s="97" t="str">
        <f t="shared" si="433"/>
        <v/>
      </c>
      <c r="DN796" s="97" t="str">
        <f t="shared" si="434"/>
        <v/>
      </c>
      <c r="DO796" s="97" t="str">
        <f t="shared" si="435"/>
        <v/>
      </c>
      <c r="DP796" s="94" t="e">
        <f>VLOOKUP(H796,'PORT PRODUCTIVITY 1'!$A$25:$G$83,3,FALSE)</f>
        <v>#N/A</v>
      </c>
      <c r="DQ796" s="276" t="str">
        <f t="shared" si="436"/>
        <v/>
      </c>
      <c r="DR796" s="276" t="str">
        <f t="shared" si="437"/>
        <v/>
      </c>
      <c r="DS796" s="276" t="str">
        <f t="shared" si="438"/>
        <v/>
      </c>
      <c r="DT796" s="276" t="str">
        <f t="shared" si="439"/>
        <v/>
      </c>
      <c r="DU796" s="276" t="str">
        <f t="shared" si="440"/>
        <v/>
      </c>
      <c r="DV796" s="276" t="str">
        <f t="shared" si="441"/>
        <v/>
      </c>
      <c r="DW796" s="277" t="str">
        <f t="shared" si="428"/>
        <v/>
      </c>
      <c r="DX796" s="278" t="str">
        <f t="shared" si="429"/>
        <v>0</v>
      </c>
      <c r="DY796" s="279" t="str">
        <f t="shared" si="430"/>
        <v>0</v>
      </c>
      <c r="DZ796" s="280" t="str">
        <f t="shared" si="431"/>
        <v/>
      </c>
      <c r="EA796" s="335">
        <f t="shared" si="450"/>
        <v>0</v>
      </c>
      <c r="EB796" s="335">
        <f t="shared" si="451"/>
        <v>0</v>
      </c>
      <c r="EC796" s="335">
        <f t="shared" si="452"/>
        <v>0</v>
      </c>
    </row>
    <row r="797" spans="2:133" ht="27.75" customHeight="1" thickBot="1">
      <c r="B797" s="39"/>
      <c r="C797" s="146"/>
      <c r="D797" s="57"/>
      <c r="E797" s="43"/>
      <c r="F797" s="74"/>
      <c r="G797" s="74"/>
      <c r="H797" s="44"/>
      <c r="I797" s="283"/>
      <c r="J797" s="283"/>
      <c r="K797" s="37"/>
      <c r="L797" s="37"/>
      <c r="M797" s="37"/>
      <c r="N797" s="37"/>
      <c r="O797" s="22"/>
      <c r="P797" s="22"/>
      <c r="Q797" s="42"/>
      <c r="R797" s="39"/>
      <c r="S797" s="39"/>
      <c r="T797" s="39"/>
      <c r="U797" s="321"/>
      <c r="V797" s="330"/>
      <c r="W797" s="317" t="str">
        <f t="shared" si="442"/>
        <v>0</v>
      </c>
      <c r="X797" s="101"/>
      <c r="Y797" s="40"/>
      <c r="Z797" s="41"/>
      <c r="AA797" s="40"/>
      <c r="AB797" s="40"/>
      <c r="AC797" s="40"/>
      <c r="AD797" s="40" t="str">
        <f t="shared" si="423"/>
        <v/>
      </c>
      <c r="AE797" s="186"/>
      <c r="AF797" s="106" t="str">
        <f t="shared" si="422"/>
        <v>0</v>
      </c>
      <c r="AG797" s="99">
        <f t="shared" si="453"/>
        <v>0</v>
      </c>
      <c r="AH797" s="105" t="str">
        <f t="shared" si="454"/>
        <v>0</v>
      </c>
      <c r="AI797" s="106" t="str">
        <f t="shared" si="443"/>
        <v>0</v>
      </c>
      <c r="AJ797" s="99" t="str">
        <f t="shared" si="444"/>
        <v/>
      </c>
      <c r="AK797" s="1" t="str">
        <f t="shared" si="445"/>
        <v/>
      </c>
      <c r="AL797" s="1" t="str">
        <f t="shared" si="446"/>
        <v/>
      </c>
      <c r="AM797" s="1" t="str">
        <f t="shared" si="447"/>
        <v/>
      </c>
      <c r="AN797" s="164" t="str">
        <f t="shared" si="448"/>
        <v/>
      </c>
      <c r="AO797" s="337">
        <f t="shared" si="449"/>
        <v>0</v>
      </c>
      <c r="AP797" s="259"/>
      <c r="AQ797" s="273">
        <f t="shared" si="455"/>
        <v>0</v>
      </c>
      <c r="DF797" s="104">
        <f t="shared" si="427"/>
        <v>0</v>
      </c>
      <c r="DG797" s="39" t="str">
        <f t="shared" si="424"/>
        <v/>
      </c>
      <c r="DH797" s="39" t="str">
        <f t="shared" si="425"/>
        <v/>
      </c>
      <c r="DJ797" s="98">
        <f t="shared" si="426"/>
        <v>0</v>
      </c>
      <c r="DK797" s="93" t="e">
        <f>VLOOKUP(H797,'PORT PRODUCTIVITY 1'!$A$25:$G$81,2,FALSE)</f>
        <v>#N/A</v>
      </c>
      <c r="DL797" s="97" t="str">
        <f t="shared" si="432"/>
        <v/>
      </c>
      <c r="DM797" s="97" t="str">
        <f t="shared" si="433"/>
        <v/>
      </c>
      <c r="DN797" s="97" t="str">
        <f t="shared" si="434"/>
        <v/>
      </c>
      <c r="DO797" s="97" t="str">
        <f t="shared" si="435"/>
        <v/>
      </c>
      <c r="DP797" s="94" t="e">
        <f>VLOOKUP(H797,'PORT PRODUCTIVITY 1'!$A$25:$G$83,3,FALSE)</f>
        <v>#N/A</v>
      </c>
      <c r="DQ797" s="276" t="str">
        <f t="shared" si="436"/>
        <v/>
      </c>
      <c r="DR797" s="276" t="str">
        <f t="shared" si="437"/>
        <v/>
      </c>
      <c r="DS797" s="276" t="str">
        <f t="shared" si="438"/>
        <v/>
      </c>
      <c r="DT797" s="276" t="str">
        <f t="shared" si="439"/>
        <v/>
      </c>
      <c r="DU797" s="276" t="str">
        <f t="shared" si="440"/>
        <v/>
      </c>
      <c r="DV797" s="276" t="str">
        <f t="shared" si="441"/>
        <v/>
      </c>
      <c r="DW797" s="277" t="str">
        <f t="shared" si="428"/>
        <v/>
      </c>
      <c r="DX797" s="278" t="str">
        <f t="shared" si="429"/>
        <v>0</v>
      </c>
      <c r="DY797" s="279" t="str">
        <f t="shared" si="430"/>
        <v>0</v>
      </c>
      <c r="DZ797" s="280" t="str">
        <f t="shared" si="431"/>
        <v/>
      </c>
      <c r="EA797" s="335">
        <f t="shared" si="450"/>
        <v>0</v>
      </c>
      <c r="EB797" s="335">
        <f t="shared" si="451"/>
        <v>0</v>
      </c>
      <c r="EC797" s="335">
        <f t="shared" si="452"/>
        <v>0</v>
      </c>
    </row>
    <row r="798" spans="2:133" ht="27.75" customHeight="1" thickBot="1">
      <c r="B798" s="39"/>
      <c r="C798" s="146"/>
      <c r="D798" s="57"/>
      <c r="E798" s="43"/>
      <c r="F798" s="74"/>
      <c r="G798" s="74"/>
      <c r="H798" s="44"/>
      <c r="I798" s="283"/>
      <c r="J798" s="283"/>
      <c r="K798" s="37"/>
      <c r="L798" s="37"/>
      <c r="M798" s="37"/>
      <c r="N798" s="37"/>
      <c r="O798" s="22"/>
      <c r="P798" s="22"/>
      <c r="Q798" s="42"/>
      <c r="R798" s="39"/>
      <c r="S798" s="39"/>
      <c r="T798" s="39"/>
      <c r="U798" s="321"/>
      <c r="V798" s="330"/>
      <c r="W798" s="317" t="str">
        <f t="shared" si="442"/>
        <v>0</v>
      </c>
      <c r="X798" s="101"/>
      <c r="Y798" s="40"/>
      <c r="Z798" s="41"/>
      <c r="AA798" s="40"/>
      <c r="AB798" s="40"/>
      <c r="AC798" s="40"/>
      <c r="AD798" s="40" t="str">
        <f t="shared" si="423"/>
        <v/>
      </c>
      <c r="AE798" s="186"/>
      <c r="AF798" s="106" t="str">
        <f t="shared" si="422"/>
        <v>0</v>
      </c>
      <c r="AG798" s="99">
        <f t="shared" si="453"/>
        <v>0</v>
      </c>
      <c r="AH798" s="105" t="str">
        <f t="shared" si="454"/>
        <v>0</v>
      </c>
      <c r="AI798" s="106" t="str">
        <f t="shared" si="443"/>
        <v>0</v>
      </c>
      <c r="AJ798" s="99" t="str">
        <f t="shared" si="444"/>
        <v/>
      </c>
      <c r="AK798" s="1" t="str">
        <f t="shared" si="445"/>
        <v/>
      </c>
      <c r="AL798" s="1" t="str">
        <f t="shared" si="446"/>
        <v/>
      </c>
      <c r="AM798" s="1" t="str">
        <f t="shared" si="447"/>
        <v/>
      </c>
      <c r="AN798" s="164" t="str">
        <f t="shared" si="448"/>
        <v/>
      </c>
      <c r="AO798" s="337">
        <f t="shared" si="449"/>
        <v>0</v>
      </c>
      <c r="AP798" s="259"/>
      <c r="AQ798" s="273">
        <f t="shared" si="455"/>
        <v>0</v>
      </c>
      <c r="DF798" s="104">
        <f t="shared" si="427"/>
        <v>0</v>
      </c>
      <c r="DG798" s="39" t="str">
        <f t="shared" si="424"/>
        <v/>
      </c>
      <c r="DH798" s="39" t="str">
        <f t="shared" si="425"/>
        <v/>
      </c>
      <c r="DJ798" s="98">
        <f t="shared" si="426"/>
        <v>0</v>
      </c>
      <c r="DK798" s="93" t="e">
        <f>VLOOKUP(H798,'PORT PRODUCTIVITY 1'!$A$25:$G$81,2,FALSE)</f>
        <v>#N/A</v>
      </c>
      <c r="DL798" s="97" t="str">
        <f t="shared" si="432"/>
        <v/>
      </c>
      <c r="DM798" s="97" t="str">
        <f t="shared" si="433"/>
        <v/>
      </c>
      <c r="DN798" s="97" t="str">
        <f t="shared" si="434"/>
        <v/>
      </c>
      <c r="DO798" s="97" t="str">
        <f t="shared" si="435"/>
        <v/>
      </c>
      <c r="DP798" s="94" t="e">
        <f>VLOOKUP(H798,'PORT PRODUCTIVITY 1'!$A$25:$G$83,3,FALSE)</f>
        <v>#N/A</v>
      </c>
      <c r="DQ798" s="276" t="str">
        <f t="shared" si="436"/>
        <v/>
      </c>
      <c r="DR798" s="276" t="str">
        <f t="shared" si="437"/>
        <v/>
      </c>
      <c r="DS798" s="276" t="str">
        <f t="shared" si="438"/>
        <v/>
      </c>
      <c r="DT798" s="276" t="str">
        <f t="shared" si="439"/>
        <v/>
      </c>
      <c r="DU798" s="276" t="str">
        <f t="shared" si="440"/>
        <v/>
      </c>
      <c r="DV798" s="276" t="str">
        <f t="shared" si="441"/>
        <v/>
      </c>
      <c r="DW798" s="277" t="str">
        <f t="shared" si="428"/>
        <v/>
      </c>
      <c r="DX798" s="278" t="str">
        <f t="shared" si="429"/>
        <v>0</v>
      </c>
      <c r="DY798" s="279" t="str">
        <f t="shared" si="430"/>
        <v>0</v>
      </c>
      <c r="DZ798" s="280" t="str">
        <f t="shared" si="431"/>
        <v/>
      </c>
      <c r="EA798" s="335">
        <f t="shared" si="450"/>
        <v>0</v>
      </c>
      <c r="EB798" s="335">
        <f t="shared" si="451"/>
        <v>0</v>
      </c>
      <c r="EC798" s="335">
        <f t="shared" si="452"/>
        <v>0</v>
      </c>
    </row>
    <row r="799" spans="2:133" ht="27.75" customHeight="1" thickBot="1">
      <c r="B799" s="39"/>
      <c r="C799" s="146"/>
      <c r="D799" s="57"/>
      <c r="E799" s="43"/>
      <c r="F799" s="74"/>
      <c r="G799" s="74"/>
      <c r="H799" s="44"/>
      <c r="I799" s="283"/>
      <c r="J799" s="283"/>
      <c r="K799" s="37"/>
      <c r="L799" s="37"/>
      <c r="M799" s="37"/>
      <c r="N799" s="37"/>
      <c r="O799" s="22"/>
      <c r="P799" s="22"/>
      <c r="Q799" s="42"/>
      <c r="R799" s="39"/>
      <c r="S799" s="39"/>
      <c r="T799" s="39"/>
      <c r="U799" s="321"/>
      <c r="V799" s="330"/>
      <c r="W799" s="317" t="str">
        <f t="shared" si="442"/>
        <v>0</v>
      </c>
      <c r="X799" s="101"/>
      <c r="Y799" s="40"/>
      <c r="Z799" s="41"/>
      <c r="AA799" s="40"/>
      <c r="AB799" s="40"/>
      <c r="AC799" s="40"/>
      <c r="AD799" s="40" t="str">
        <f t="shared" si="423"/>
        <v/>
      </c>
      <c r="AE799" s="186"/>
      <c r="AF799" s="106" t="str">
        <f t="shared" si="422"/>
        <v>0</v>
      </c>
      <c r="AG799" s="99">
        <f t="shared" si="453"/>
        <v>0</v>
      </c>
      <c r="AH799" s="105" t="str">
        <f t="shared" si="454"/>
        <v>0</v>
      </c>
      <c r="AI799" s="106" t="str">
        <f t="shared" si="443"/>
        <v>0</v>
      </c>
      <c r="AJ799" s="99" t="str">
        <f t="shared" si="444"/>
        <v/>
      </c>
      <c r="AK799" s="1" t="str">
        <f t="shared" si="445"/>
        <v/>
      </c>
      <c r="AL799" s="1" t="str">
        <f t="shared" si="446"/>
        <v/>
      </c>
      <c r="AM799" s="1" t="str">
        <f t="shared" si="447"/>
        <v/>
      </c>
      <c r="AN799" s="164" t="str">
        <f t="shared" si="448"/>
        <v/>
      </c>
      <c r="AO799" s="337">
        <f t="shared" si="449"/>
        <v>0</v>
      </c>
      <c r="AP799" s="259"/>
      <c r="AQ799" s="273">
        <f t="shared" si="455"/>
        <v>0</v>
      </c>
      <c r="DF799" s="104">
        <f t="shared" si="427"/>
        <v>0</v>
      </c>
      <c r="DG799" s="39" t="str">
        <f t="shared" si="424"/>
        <v/>
      </c>
      <c r="DH799" s="39" t="str">
        <f t="shared" si="425"/>
        <v/>
      </c>
      <c r="DJ799" s="98">
        <f t="shared" si="426"/>
        <v>0</v>
      </c>
      <c r="DK799" s="93" t="e">
        <f>VLOOKUP(H799,'PORT PRODUCTIVITY 1'!$A$25:$G$81,2,FALSE)</f>
        <v>#N/A</v>
      </c>
      <c r="DL799" s="97" t="str">
        <f t="shared" si="432"/>
        <v/>
      </c>
      <c r="DM799" s="97" t="str">
        <f t="shared" si="433"/>
        <v/>
      </c>
      <c r="DN799" s="97" t="str">
        <f t="shared" si="434"/>
        <v/>
      </c>
      <c r="DO799" s="97" t="str">
        <f t="shared" si="435"/>
        <v/>
      </c>
      <c r="DP799" s="94" t="e">
        <f>VLOOKUP(H799,'PORT PRODUCTIVITY 1'!$A$25:$G$83,3,FALSE)</f>
        <v>#N/A</v>
      </c>
      <c r="DQ799" s="276" t="str">
        <f t="shared" si="436"/>
        <v/>
      </c>
      <c r="DR799" s="276" t="str">
        <f t="shared" si="437"/>
        <v/>
      </c>
      <c r="DS799" s="276" t="str">
        <f t="shared" si="438"/>
        <v/>
      </c>
      <c r="DT799" s="276" t="str">
        <f t="shared" si="439"/>
        <v/>
      </c>
      <c r="DU799" s="276" t="str">
        <f t="shared" si="440"/>
        <v/>
      </c>
      <c r="DV799" s="276" t="str">
        <f t="shared" si="441"/>
        <v/>
      </c>
      <c r="DW799" s="277" t="str">
        <f t="shared" si="428"/>
        <v/>
      </c>
      <c r="DX799" s="278" t="str">
        <f t="shared" si="429"/>
        <v>0</v>
      </c>
      <c r="DY799" s="279" t="str">
        <f t="shared" si="430"/>
        <v>0</v>
      </c>
      <c r="DZ799" s="280" t="str">
        <f t="shared" si="431"/>
        <v/>
      </c>
      <c r="EA799" s="335">
        <f t="shared" si="450"/>
        <v>0</v>
      </c>
      <c r="EB799" s="335">
        <f t="shared" si="451"/>
        <v>0</v>
      </c>
      <c r="EC799" s="335">
        <f t="shared" si="452"/>
        <v>0</v>
      </c>
    </row>
    <row r="800" spans="2:133" ht="27.75" customHeight="1" thickBot="1">
      <c r="B800" s="39"/>
      <c r="C800" s="146"/>
      <c r="D800" s="57"/>
      <c r="E800" s="43"/>
      <c r="F800" s="74"/>
      <c r="G800" s="74"/>
      <c r="H800" s="44"/>
      <c r="I800" s="283"/>
      <c r="J800" s="283"/>
      <c r="K800" s="37"/>
      <c r="L800" s="37"/>
      <c r="M800" s="37"/>
      <c r="N800" s="37"/>
      <c r="O800" s="22"/>
      <c r="P800" s="22"/>
      <c r="Q800" s="42"/>
      <c r="R800" s="39"/>
      <c r="S800" s="39"/>
      <c r="T800" s="39"/>
      <c r="U800" s="321"/>
      <c r="V800" s="330"/>
      <c r="W800" s="317" t="str">
        <f t="shared" si="442"/>
        <v>0</v>
      </c>
      <c r="X800" s="101"/>
      <c r="Y800" s="40"/>
      <c r="Z800" s="41"/>
      <c r="AA800" s="40"/>
      <c r="AB800" s="40"/>
      <c r="AC800" s="40"/>
      <c r="AD800" s="40" t="str">
        <f t="shared" si="423"/>
        <v/>
      </c>
      <c r="AE800" s="186"/>
      <c r="AF800" s="106" t="str">
        <f t="shared" si="422"/>
        <v>0</v>
      </c>
      <c r="AG800" s="99">
        <f t="shared" si="453"/>
        <v>0</v>
      </c>
      <c r="AH800" s="105" t="str">
        <f t="shared" si="454"/>
        <v>0</v>
      </c>
      <c r="AI800" s="106" t="str">
        <f t="shared" si="443"/>
        <v>0</v>
      </c>
      <c r="AJ800" s="99" t="str">
        <f t="shared" si="444"/>
        <v/>
      </c>
      <c r="AK800" s="1" t="str">
        <f t="shared" si="445"/>
        <v/>
      </c>
      <c r="AL800" s="1" t="str">
        <f t="shared" si="446"/>
        <v/>
      </c>
      <c r="AM800" s="1" t="str">
        <f t="shared" si="447"/>
        <v/>
      </c>
      <c r="AN800" s="164" t="str">
        <f t="shared" si="448"/>
        <v/>
      </c>
      <c r="AO800" s="337">
        <f t="shared" si="449"/>
        <v>0</v>
      </c>
      <c r="AP800" s="259"/>
      <c r="AQ800" s="273">
        <f t="shared" si="455"/>
        <v>0</v>
      </c>
      <c r="DF800" s="104">
        <f t="shared" si="427"/>
        <v>0</v>
      </c>
      <c r="DG800" s="39" t="str">
        <f t="shared" si="424"/>
        <v/>
      </c>
      <c r="DH800" s="39" t="str">
        <f t="shared" si="425"/>
        <v/>
      </c>
      <c r="DJ800" s="98">
        <f t="shared" si="426"/>
        <v>0</v>
      </c>
      <c r="DK800" s="93" t="e">
        <f>VLOOKUP(H800,'PORT PRODUCTIVITY 1'!$A$25:$G$81,2,FALSE)</f>
        <v>#N/A</v>
      </c>
      <c r="DL800" s="97" t="str">
        <f t="shared" si="432"/>
        <v/>
      </c>
      <c r="DM800" s="97" t="str">
        <f t="shared" si="433"/>
        <v/>
      </c>
      <c r="DN800" s="97" t="str">
        <f t="shared" si="434"/>
        <v/>
      </c>
      <c r="DO800" s="97" t="str">
        <f t="shared" si="435"/>
        <v/>
      </c>
      <c r="DP800" s="94" t="e">
        <f>VLOOKUP(H800,'PORT PRODUCTIVITY 1'!$A$25:$G$83,3,FALSE)</f>
        <v>#N/A</v>
      </c>
      <c r="DQ800" s="276" t="str">
        <f t="shared" si="436"/>
        <v/>
      </c>
      <c r="DR800" s="276" t="str">
        <f t="shared" si="437"/>
        <v/>
      </c>
      <c r="DS800" s="276" t="str">
        <f t="shared" si="438"/>
        <v/>
      </c>
      <c r="DT800" s="276" t="str">
        <f t="shared" si="439"/>
        <v/>
      </c>
      <c r="DU800" s="276" t="str">
        <f t="shared" si="440"/>
        <v/>
      </c>
      <c r="DV800" s="276" t="str">
        <f t="shared" si="441"/>
        <v/>
      </c>
      <c r="DW800" s="277" t="str">
        <f t="shared" si="428"/>
        <v/>
      </c>
      <c r="DX800" s="278" t="str">
        <f t="shared" si="429"/>
        <v>0</v>
      </c>
      <c r="DY800" s="279" t="str">
        <f t="shared" si="430"/>
        <v>0</v>
      </c>
      <c r="DZ800" s="280" t="str">
        <f t="shared" si="431"/>
        <v/>
      </c>
      <c r="EA800" s="335">
        <f t="shared" si="450"/>
        <v>0</v>
      </c>
      <c r="EB800" s="335">
        <f t="shared" si="451"/>
        <v>0</v>
      </c>
      <c r="EC800" s="335">
        <f t="shared" si="452"/>
        <v>0</v>
      </c>
    </row>
    <row r="801" spans="2:133" ht="27.75" customHeight="1" thickBot="1">
      <c r="B801" s="39"/>
      <c r="C801" s="146"/>
      <c r="D801" s="57"/>
      <c r="E801" s="43"/>
      <c r="F801" s="74"/>
      <c r="G801" s="74"/>
      <c r="H801" s="44"/>
      <c r="I801" s="283"/>
      <c r="J801" s="283"/>
      <c r="K801" s="37"/>
      <c r="L801" s="37"/>
      <c r="M801" s="37"/>
      <c r="N801" s="37"/>
      <c r="O801" s="22"/>
      <c r="P801" s="22"/>
      <c r="Q801" s="42"/>
      <c r="R801" s="39"/>
      <c r="S801" s="39"/>
      <c r="T801" s="39"/>
      <c r="U801" s="321"/>
      <c r="V801" s="330"/>
      <c r="W801" s="317" t="str">
        <f t="shared" si="442"/>
        <v>0</v>
      </c>
      <c r="X801" s="101"/>
      <c r="Y801" s="40"/>
      <c r="Z801" s="41"/>
      <c r="AA801" s="40"/>
      <c r="AB801" s="40"/>
      <c r="AC801" s="40"/>
      <c r="AD801" s="40" t="str">
        <f t="shared" si="423"/>
        <v/>
      </c>
      <c r="AE801" s="186"/>
      <c r="AF801" s="106" t="str">
        <f t="shared" ref="AF801:AF864" si="456">IFERROR((STDEV(X801:AD801)/100),"0")</f>
        <v>0</v>
      </c>
      <c r="AG801" s="99">
        <f t="shared" si="453"/>
        <v>0</v>
      </c>
      <c r="AH801" s="105" t="str">
        <f t="shared" si="454"/>
        <v>0</v>
      </c>
      <c r="AI801" s="106" t="str">
        <f t="shared" si="443"/>
        <v>0</v>
      </c>
      <c r="AJ801" s="99" t="str">
        <f t="shared" si="444"/>
        <v/>
      </c>
      <c r="AK801" s="1" t="str">
        <f t="shared" si="445"/>
        <v/>
      </c>
      <c r="AL801" s="1" t="str">
        <f t="shared" si="446"/>
        <v/>
      </c>
      <c r="AM801" s="1" t="str">
        <f t="shared" si="447"/>
        <v/>
      </c>
      <c r="AN801" s="164" t="str">
        <f t="shared" si="448"/>
        <v/>
      </c>
      <c r="AO801" s="337">
        <f t="shared" si="449"/>
        <v>0</v>
      </c>
      <c r="AP801" s="259"/>
      <c r="AQ801" s="273">
        <f t="shared" si="455"/>
        <v>0</v>
      </c>
      <c r="DF801" s="104">
        <f t="shared" si="427"/>
        <v>0</v>
      </c>
      <c r="DG801" s="39" t="str">
        <f t="shared" si="424"/>
        <v/>
      </c>
      <c r="DH801" s="39" t="str">
        <f t="shared" si="425"/>
        <v/>
      </c>
      <c r="DJ801" s="98">
        <f t="shared" si="426"/>
        <v>0</v>
      </c>
      <c r="DK801" s="93" t="e">
        <f>VLOOKUP(H801,'PORT PRODUCTIVITY 1'!$A$25:$G$81,2,FALSE)</f>
        <v>#N/A</v>
      </c>
      <c r="DL801" s="97" t="str">
        <f t="shared" si="432"/>
        <v/>
      </c>
      <c r="DM801" s="97" t="str">
        <f t="shared" si="433"/>
        <v/>
      </c>
      <c r="DN801" s="97" t="str">
        <f t="shared" si="434"/>
        <v/>
      </c>
      <c r="DO801" s="97" t="str">
        <f t="shared" si="435"/>
        <v/>
      </c>
      <c r="DP801" s="94" t="e">
        <f>VLOOKUP(H801,'PORT PRODUCTIVITY 1'!$A$25:$G$83,3,FALSE)</f>
        <v>#N/A</v>
      </c>
      <c r="DQ801" s="276" t="str">
        <f t="shared" si="436"/>
        <v/>
      </c>
      <c r="DR801" s="276" t="str">
        <f t="shared" si="437"/>
        <v/>
      </c>
      <c r="DS801" s="276" t="str">
        <f t="shared" si="438"/>
        <v/>
      </c>
      <c r="DT801" s="276" t="str">
        <f t="shared" si="439"/>
        <v/>
      </c>
      <c r="DU801" s="276" t="str">
        <f t="shared" si="440"/>
        <v/>
      </c>
      <c r="DV801" s="276" t="str">
        <f t="shared" si="441"/>
        <v/>
      </c>
      <c r="DW801" s="277" t="str">
        <f t="shared" si="428"/>
        <v/>
      </c>
      <c r="DX801" s="278" t="str">
        <f t="shared" si="429"/>
        <v>0</v>
      </c>
      <c r="DY801" s="279" t="str">
        <f t="shared" si="430"/>
        <v>0</v>
      </c>
      <c r="DZ801" s="280" t="str">
        <f t="shared" si="431"/>
        <v/>
      </c>
      <c r="EA801" s="335">
        <f t="shared" si="450"/>
        <v>0</v>
      </c>
      <c r="EB801" s="335">
        <f t="shared" si="451"/>
        <v>0</v>
      </c>
      <c r="EC801" s="335">
        <f t="shared" si="452"/>
        <v>0</v>
      </c>
    </row>
    <row r="802" spans="2:133" ht="27.75" customHeight="1" thickBot="1">
      <c r="B802" s="39"/>
      <c r="C802" s="146"/>
      <c r="D802" s="57"/>
      <c r="E802" s="43"/>
      <c r="F802" s="74"/>
      <c r="G802" s="74"/>
      <c r="H802" s="44"/>
      <c r="I802" s="283"/>
      <c r="J802" s="283"/>
      <c r="K802" s="37"/>
      <c r="L802" s="37"/>
      <c r="M802" s="37"/>
      <c r="N802" s="37"/>
      <c r="O802" s="22"/>
      <c r="P802" s="22"/>
      <c r="Q802" s="42"/>
      <c r="R802" s="39"/>
      <c r="S802" s="39"/>
      <c r="T802" s="39"/>
      <c r="U802" s="321"/>
      <c r="V802" s="330"/>
      <c r="W802" s="317" t="str">
        <f t="shared" si="442"/>
        <v>0</v>
      </c>
      <c r="X802" s="101"/>
      <c r="Y802" s="40"/>
      <c r="Z802" s="41"/>
      <c r="AA802" s="40"/>
      <c r="AB802" s="40"/>
      <c r="AC802" s="40"/>
      <c r="AD802" s="40" t="str">
        <f t="shared" si="423"/>
        <v/>
      </c>
      <c r="AE802" s="186"/>
      <c r="AF802" s="106" t="str">
        <f t="shared" si="456"/>
        <v>0</v>
      </c>
      <c r="AG802" s="99">
        <f t="shared" si="453"/>
        <v>0</v>
      </c>
      <c r="AH802" s="105" t="str">
        <f t="shared" si="454"/>
        <v>0</v>
      </c>
      <c r="AI802" s="106" t="str">
        <f t="shared" si="443"/>
        <v>0</v>
      </c>
      <c r="AJ802" s="99" t="str">
        <f t="shared" si="444"/>
        <v/>
      </c>
      <c r="AK802" s="1" t="str">
        <f t="shared" si="445"/>
        <v/>
      </c>
      <c r="AL802" s="1" t="str">
        <f t="shared" si="446"/>
        <v/>
      </c>
      <c r="AM802" s="1" t="str">
        <f t="shared" si="447"/>
        <v/>
      </c>
      <c r="AN802" s="164" t="str">
        <f t="shared" si="448"/>
        <v/>
      </c>
      <c r="AO802" s="337">
        <f t="shared" si="449"/>
        <v>0</v>
      </c>
      <c r="AP802" s="259"/>
      <c r="AQ802" s="273">
        <f t="shared" si="455"/>
        <v>0</v>
      </c>
      <c r="DF802" s="104">
        <f t="shared" si="427"/>
        <v>0</v>
      </c>
      <c r="DG802" s="39" t="str">
        <f t="shared" si="424"/>
        <v/>
      </c>
      <c r="DH802" s="39" t="str">
        <f t="shared" si="425"/>
        <v/>
      </c>
      <c r="DJ802" s="98">
        <f t="shared" si="426"/>
        <v>0</v>
      </c>
      <c r="DK802" s="93" t="e">
        <f>VLOOKUP(H802,'PORT PRODUCTIVITY 1'!$A$25:$G$81,2,FALSE)</f>
        <v>#N/A</v>
      </c>
      <c r="DL802" s="97" t="str">
        <f t="shared" si="432"/>
        <v/>
      </c>
      <c r="DM802" s="97" t="str">
        <f t="shared" si="433"/>
        <v/>
      </c>
      <c r="DN802" s="97" t="str">
        <f t="shared" si="434"/>
        <v/>
      </c>
      <c r="DO802" s="97" t="str">
        <f t="shared" si="435"/>
        <v/>
      </c>
      <c r="DP802" s="94" t="e">
        <f>VLOOKUP(H802,'PORT PRODUCTIVITY 1'!$A$25:$G$83,3,FALSE)</f>
        <v>#N/A</v>
      </c>
      <c r="DQ802" s="276" t="str">
        <f t="shared" si="436"/>
        <v/>
      </c>
      <c r="DR802" s="276" t="str">
        <f t="shared" si="437"/>
        <v/>
      </c>
      <c r="DS802" s="276" t="str">
        <f t="shared" si="438"/>
        <v/>
      </c>
      <c r="DT802" s="276" t="str">
        <f t="shared" si="439"/>
        <v/>
      </c>
      <c r="DU802" s="276" t="str">
        <f t="shared" si="440"/>
        <v/>
      </c>
      <c r="DV802" s="276" t="str">
        <f t="shared" si="441"/>
        <v/>
      </c>
      <c r="DW802" s="277" t="str">
        <f t="shared" si="428"/>
        <v/>
      </c>
      <c r="DX802" s="278" t="str">
        <f t="shared" si="429"/>
        <v>0</v>
      </c>
      <c r="DY802" s="279" t="str">
        <f t="shared" si="430"/>
        <v>0</v>
      </c>
      <c r="DZ802" s="280" t="str">
        <f t="shared" si="431"/>
        <v/>
      </c>
      <c r="EA802" s="335">
        <f t="shared" si="450"/>
        <v>0</v>
      </c>
      <c r="EB802" s="335">
        <f t="shared" si="451"/>
        <v>0</v>
      </c>
      <c r="EC802" s="335">
        <f t="shared" si="452"/>
        <v>0</v>
      </c>
    </row>
    <row r="803" spans="2:133" ht="27.75" customHeight="1" thickBot="1">
      <c r="B803" s="39"/>
      <c r="C803" s="146"/>
      <c r="D803" s="57"/>
      <c r="E803" s="43"/>
      <c r="F803" s="74"/>
      <c r="G803" s="74"/>
      <c r="H803" s="44"/>
      <c r="I803" s="283"/>
      <c r="J803" s="283"/>
      <c r="K803" s="37"/>
      <c r="L803" s="37"/>
      <c r="M803" s="37"/>
      <c r="N803" s="37"/>
      <c r="O803" s="22"/>
      <c r="P803" s="22"/>
      <c r="Q803" s="42"/>
      <c r="R803" s="39"/>
      <c r="S803" s="39"/>
      <c r="T803" s="39"/>
      <c r="U803" s="321"/>
      <c r="V803" s="330"/>
      <c r="W803" s="317" t="str">
        <f t="shared" si="442"/>
        <v>0</v>
      </c>
      <c r="X803" s="101"/>
      <c r="Y803" s="40"/>
      <c r="Z803" s="41"/>
      <c r="AA803" s="40"/>
      <c r="AB803" s="40"/>
      <c r="AC803" s="40"/>
      <c r="AD803" s="40" t="str">
        <f t="shared" si="423"/>
        <v/>
      </c>
      <c r="AE803" s="186"/>
      <c r="AF803" s="106" t="str">
        <f t="shared" si="456"/>
        <v>0</v>
      </c>
      <c r="AG803" s="99">
        <f t="shared" si="453"/>
        <v>0</v>
      </c>
      <c r="AH803" s="105" t="str">
        <f t="shared" si="454"/>
        <v>0</v>
      </c>
      <c r="AI803" s="106" t="str">
        <f t="shared" si="443"/>
        <v>0</v>
      </c>
      <c r="AJ803" s="99" t="str">
        <f t="shared" si="444"/>
        <v/>
      </c>
      <c r="AK803" s="1" t="str">
        <f t="shared" si="445"/>
        <v/>
      </c>
      <c r="AL803" s="1" t="str">
        <f t="shared" si="446"/>
        <v/>
      </c>
      <c r="AM803" s="1" t="str">
        <f t="shared" si="447"/>
        <v/>
      </c>
      <c r="AN803" s="164" t="str">
        <f t="shared" si="448"/>
        <v/>
      </c>
      <c r="AO803" s="337">
        <f t="shared" si="449"/>
        <v>0</v>
      </c>
      <c r="AP803" s="259"/>
      <c r="AQ803" s="273">
        <f t="shared" si="455"/>
        <v>0</v>
      </c>
      <c r="DF803" s="104">
        <f t="shared" si="427"/>
        <v>0</v>
      </c>
      <c r="DG803" s="39" t="str">
        <f t="shared" si="424"/>
        <v/>
      </c>
      <c r="DH803" s="39" t="str">
        <f t="shared" si="425"/>
        <v/>
      </c>
      <c r="DJ803" s="98">
        <f t="shared" si="426"/>
        <v>0</v>
      </c>
      <c r="DK803" s="93" t="e">
        <f>VLOOKUP(H803,'PORT PRODUCTIVITY 1'!$A$25:$G$81,2,FALSE)</f>
        <v>#N/A</v>
      </c>
      <c r="DL803" s="97" t="str">
        <f t="shared" si="432"/>
        <v/>
      </c>
      <c r="DM803" s="97" t="str">
        <f t="shared" si="433"/>
        <v/>
      </c>
      <c r="DN803" s="97" t="str">
        <f t="shared" si="434"/>
        <v/>
      </c>
      <c r="DO803" s="97" t="str">
        <f t="shared" si="435"/>
        <v/>
      </c>
      <c r="DP803" s="94" t="e">
        <f>VLOOKUP(H803,'PORT PRODUCTIVITY 1'!$A$25:$G$83,3,FALSE)</f>
        <v>#N/A</v>
      </c>
      <c r="DQ803" s="276" t="str">
        <f t="shared" si="436"/>
        <v/>
      </c>
      <c r="DR803" s="276" t="str">
        <f t="shared" si="437"/>
        <v/>
      </c>
      <c r="DS803" s="276" t="str">
        <f t="shared" si="438"/>
        <v/>
      </c>
      <c r="DT803" s="276" t="str">
        <f t="shared" si="439"/>
        <v/>
      </c>
      <c r="DU803" s="276" t="str">
        <f t="shared" si="440"/>
        <v/>
      </c>
      <c r="DV803" s="276" t="str">
        <f t="shared" si="441"/>
        <v/>
      </c>
      <c r="DW803" s="277" t="str">
        <f t="shared" si="428"/>
        <v/>
      </c>
      <c r="DX803" s="278" t="str">
        <f t="shared" si="429"/>
        <v>0</v>
      </c>
      <c r="DY803" s="279" t="str">
        <f t="shared" si="430"/>
        <v>0</v>
      </c>
      <c r="DZ803" s="280" t="str">
        <f t="shared" si="431"/>
        <v/>
      </c>
      <c r="EA803" s="335">
        <f t="shared" si="450"/>
        <v>0</v>
      </c>
      <c r="EB803" s="335">
        <f t="shared" si="451"/>
        <v>0</v>
      </c>
      <c r="EC803" s="335">
        <f t="shared" si="452"/>
        <v>0</v>
      </c>
    </row>
    <row r="804" spans="2:133" ht="27.75" customHeight="1" thickBot="1">
      <c r="B804" s="39"/>
      <c r="C804" s="146"/>
      <c r="D804" s="57"/>
      <c r="E804" s="43"/>
      <c r="F804" s="74"/>
      <c r="G804" s="74"/>
      <c r="H804" s="44"/>
      <c r="I804" s="283"/>
      <c r="J804" s="283"/>
      <c r="K804" s="37"/>
      <c r="L804" s="37"/>
      <c r="M804" s="37"/>
      <c r="N804" s="37"/>
      <c r="O804" s="22"/>
      <c r="P804" s="22"/>
      <c r="Q804" s="42"/>
      <c r="R804" s="39"/>
      <c r="S804" s="39"/>
      <c r="T804" s="39"/>
      <c r="U804" s="321"/>
      <c r="V804" s="330"/>
      <c r="W804" s="317" t="str">
        <f t="shared" si="442"/>
        <v>0</v>
      </c>
      <c r="X804" s="101"/>
      <c r="Y804" s="40"/>
      <c r="Z804" s="41"/>
      <c r="AA804" s="40"/>
      <c r="AB804" s="40"/>
      <c r="AC804" s="40"/>
      <c r="AD804" s="40" t="str">
        <f t="shared" si="423"/>
        <v/>
      </c>
      <c r="AE804" s="186"/>
      <c r="AF804" s="106" t="str">
        <f t="shared" si="456"/>
        <v>0</v>
      </c>
      <c r="AG804" s="99">
        <f t="shared" si="453"/>
        <v>0</v>
      </c>
      <c r="AH804" s="105" t="str">
        <f t="shared" si="454"/>
        <v>0</v>
      </c>
      <c r="AI804" s="106" t="str">
        <f t="shared" si="443"/>
        <v>0</v>
      </c>
      <c r="AJ804" s="99" t="str">
        <f t="shared" si="444"/>
        <v/>
      </c>
      <c r="AK804" s="1" t="str">
        <f t="shared" si="445"/>
        <v/>
      </c>
      <c r="AL804" s="1" t="str">
        <f t="shared" si="446"/>
        <v/>
      </c>
      <c r="AM804" s="1" t="str">
        <f t="shared" si="447"/>
        <v/>
      </c>
      <c r="AN804" s="164" t="str">
        <f t="shared" si="448"/>
        <v/>
      </c>
      <c r="AO804" s="337">
        <f t="shared" si="449"/>
        <v>0</v>
      </c>
      <c r="AP804" s="259"/>
      <c r="AQ804" s="273">
        <f t="shared" si="455"/>
        <v>0</v>
      </c>
      <c r="DF804" s="104">
        <f t="shared" si="427"/>
        <v>0</v>
      </c>
      <c r="DG804" s="39" t="str">
        <f t="shared" si="424"/>
        <v/>
      </c>
      <c r="DH804" s="39" t="str">
        <f t="shared" si="425"/>
        <v/>
      </c>
      <c r="DJ804" s="98">
        <f t="shared" si="426"/>
        <v>0</v>
      </c>
      <c r="DK804" s="93" t="e">
        <f>VLOOKUP(H804,'PORT PRODUCTIVITY 1'!$A$25:$G$81,2,FALSE)</f>
        <v>#N/A</v>
      </c>
      <c r="DL804" s="97" t="str">
        <f t="shared" si="432"/>
        <v/>
      </c>
      <c r="DM804" s="97" t="str">
        <f t="shared" si="433"/>
        <v/>
      </c>
      <c r="DN804" s="97" t="str">
        <f t="shared" si="434"/>
        <v/>
      </c>
      <c r="DO804" s="97" t="str">
        <f t="shared" si="435"/>
        <v/>
      </c>
      <c r="DP804" s="94" t="e">
        <f>VLOOKUP(H804,'PORT PRODUCTIVITY 1'!$A$25:$G$83,3,FALSE)</f>
        <v>#N/A</v>
      </c>
      <c r="DQ804" s="276" t="str">
        <f t="shared" si="436"/>
        <v/>
      </c>
      <c r="DR804" s="276" t="str">
        <f t="shared" si="437"/>
        <v/>
      </c>
      <c r="DS804" s="276" t="str">
        <f t="shared" si="438"/>
        <v/>
      </c>
      <c r="DT804" s="276" t="str">
        <f t="shared" si="439"/>
        <v/>
      </c>
      <c r="DU804" s="276" t="str">
        <f t="shared" si="440"/>
        <v/>
      </c>
      <c r="DV804" s="276" t="str">
        <f t="shared" si="441"/>
        <v/>
      </c>
      <c r="DW804" s="277" t="str">
        <f t="shared" si="428"/>
        <v/>
      </c>
      <c r="DX804" s="278" t="str">
        <f t="shared" si="429"/>
        <v>0</v>
      </c>
      <c r="DY804" s="279" t="str">
        <f t="shared" si="430"/>
        <v>0</v>
      </c>
      <c r="DZ804" s="280" t="str">
        <f t="shared" si="431"/>
        <v/>
      </c>
      <c r="EA804" s="335">
        <f t="shared" si="450"/>
        <v>0</v>
      </c>
      <c r="EB804" s="335">
        <f t="shared" si="451"/>
        <v>0</v>
      </c>
      <c r="EC804" s="335">
        <f t="shared" si="452"/>
        <v>0</v>
      </c>
    </row>
    <row r="805" spans="2:133" ht="27.75" customHeight="1" thickBot="1">
      <c r="B805" s="39"/>
      <c r="C805" s="146"/>
      <c r="D805" s="57"/>
      <c r="E805" s="43"/>
      <c r="F805" s="74"/>
      <c r="G805" s="74"/>
      <c r="H805" s="44"/>
      <c r="I805" s="283"/>
      <c r="J805" s="283"/>
      <c r="K805" s="37"/>
      <c r="L805" s="37"/>
      <c r="M805" s="37"/>
      <c r="N805" s="37"/>
      <c r="O805" s="22"/>
      <c r="P805" s="22"/>
      <c r="Q805" s="42"/>
      <c r="R805" s="39"/>
      <c r="S805" s="39"/>
      <c r="T805" s="39"/>
      <c r="U805" s="321"/>
      <c r="V805" s="330"/>
      <c r="W805" s="317" t="str">
        <f t="shared" si="442"/>
        <v>0</v>
      </c>
      <c r="X805" s="101"/>
      <c r="Y805" s="40"/>
      <c r="Z805" s="41"/>
      <c r="AA805" s="40"/>
      <c r="AB805" s="40"/>
      <c r="AC805" s="40"/>
      <c r="AD805" s="40" t="str">
        <f t="shared" si="423"/>
        <v/>
      </c>
      <c r="AE805" s="186"/>
      <c r="AF805" s="106" t="str">
        <f t="shared" si="456"/>
        <v>0</v>
      </c>
      <c r="AG805" s="99">
        <f t="shared" si="453"/>
        <v>0</v>
      </c>
      <c r="AH805" s="105" t="str">
        <f t="shared" si="454"/>
        <v>0</v>
      </c>
      <c r="AI805" s="106" t="str">
        <f t="shared" si="443"/>
        <v>0</v>
      </c>
      <c r="AJ805" s="99" t="str">
        <f t="shared" si="444"/>
        <v/>
      </c>
      <c r="AK805" s="1" t="str">
        <f t="shared" si="445"/>
        <v/>
      </c>
      <c r="AL805" s="1" t="str">
        <f t="shared" si="446"/>
        <v/>
      </c>
      <c r="AM805" s="1" t="str">
        <f t="shared" si="447"/>
        <v/>
      </c>
      <c r="AN805" s="164" t="str">
        <f t="shared" si="448"/>
        <v/>
      </c>
      <c r="AO805" s="337">
        <f t="shared" si="449"/>
        <v>0</v>
      </c>
      <c r="AP805" s="259"/>
      <c r="AQ805" s="273">
        <f t="shared" si="455"/>
        <v>0</v>
      </c>
      <c r="DF805" s="104">
        <f t="shared" si="427"/>
        <v>0</v>
      </c>
      <c r="DG805" s="39" t="str">
        <f t="shared" si="424"/>
        <v/>
      </c>
      <c r="DH805" s="39" t="str">
        <f t="shared" si="425"/>
        <v/>
      </c>
      <c r="DJ805" s="98">
        <f t="shared" si="426"/>
        <v>0</v>
      </c>
      <c r="DK805" s="93" t="e">
        <f>VLOOKUP(H805,'PORT PRODUCTIVITY 1'!$A$25:$G$81,2,FALSE)</f>
        <v>#N/A</v>
      </c>
      <c r="DL805" s="97" t="str">
        <f t="shared" si="432"/>
        <v/>
      </c>
      <c r="DM805" s="97" t="str">
        <f t="shared" si="433"/>
        <v/>
      </c>
      <c r="DN805" s="97" t="str">
        <f t="shared" si="434"/>
        <v/>
      </c>
      <c r="DO805" s="97" t="str">
        <f t="shared" si="435"/>
        <v/>
      </c>
      <c r="DP805" s="94" t="e">
        <f>VLOOKUP(H805,'PORT PRODUCTIVITY 1'!$A$25:$G$83,3,FALSE)</f>
        <v>#N/A</v>
      </c>
      <c r="DQ805" s="276" t="str">
        <f t="shared" si="436"/>
        <v/>
      </c>
      <c r="DR805" s="276" t="str">
        <f t="shared" si="437"/>
        <v/>
      </c>
      <c r="DS805" s="276" t="str">
        <f t="shared" si="438"/>
        <v/>
      </c>
      <c r="DT805" s="276" t="str">
        <f t="shared" si="439"/>
        <v/>
      </c>
      <c r="DU805" s="276" t="str">
        <f t="shared" si="440"/>
        <v/>
      </c>
      <c r="DV805" s="276" t="str">
        <f t="shared" si="441"/>
        <v/>
      </c>
      <c r="DW805" s="277" t="str">
        <f t="shared" si="428"/>
        <v/>
      </c>
      <c r="DX805" s="278" t="str">
        <f t="shared" si="429"/>
        <v>0</v>
      </c>
      <c r="DY805" s="279" t="str">
        <f t="shared" si="430"/>
        <v>0</v>
      </c>
      <c r="DZ805" s="280" t="str">
        <f t="shared" si="431"/>
        <v/>
      </c>
      <c r="EA805" s="335">
        <f t="shared" si="450"/>
        <v>0</v>
      </c>
      <c r="EB805" s="335">
        <f t="shared" si="451"/>
        <v>0</v>
      </c>
      <c r="EC805" s="335">
        <f t="shared" si="452"/>
        <v>0</v>
      </c>
    </row>
    <row r="806" spans="2:133" ht="27.75" customHeight="1" thickBot="1">
      <c r="B806" s="39"/>
      <c r="C806" s="146"/>
      <c r="D806" s="57"/>
      <c r="E806" s="43"/>
      <c r="F806" s="74"/>
      <c r="G806" s="74"/>
      <c r="H806" s="44"/>
      <c r="I806" s="283"/>
      <c r="J806" s="283"/>
      <c r="K806" s="37"/>
      <c r="L806" s="37"/>
      <c r="M806" s="37"/>
      <c r="N806" s="37"/>
      <c r="O806" s="22"/>
      <c r="P806" s="22"/>
      <c r="Q806" s="42"/>
      <c r="R806" s="39"/>
      <c r="S806" s="39"/>
      <c r="T806" s="39"/>
      <c r="U806" s="321"/>
      <c r="V806" s="330"/>
      <c r="W806" s="317" t="str">
        <f t="shared" si="442"/>
        <v>0</v>
      </c>
      <c r="X806" s="101"/>
      <c r="Y806" s="40"/>
      <c r="Z806" s="41"/>
      <c r="AA806" s="40"/>
      <c r="AB806" s="40"/>
      <c r="AC806" s="40"/>
      <c r="AD806" s="40" t="str">
        <f t="shared" si="423"/>
        <v/>
      </c>
      <c r="AE806" s="186"/>
      <c r="AF806" s="106" t="str">
        <f t="shared" si="456"/>
        <v>0</v>
      </c>
      <c r="AG806" s="99">
        <f t="shared" si="453"/>
        <v>0</v>
      </c>
      <c r="AH806" s="105" t="str">
        <f t="shared" si="454"/>
        <v>0</v>
      </c>
      <c r="AI806" s="106" t="str">
        <f t="shared" si="443"/>
        <v>0</v>
      </c>
      <c r="AJ806" s="99" t="str">
        <f t="shared" si="444"/>
        <v/>
      </c>
      <c r="AK806" s="1" t="str">
        <f t="shared" si="445"/>
        <v/>
      </c>
      <c r="AL806" s="1" t="str">
        <f t="shared" si="446"/>
        <v/>
      </c>
      <c r="AM806" s="1" t="str">
        <f t="shared" si="447"/>
        <v/>
      </c>
      <c r="AN806" s="164" t="str">
        <f t="shared" si="448"/>
        <v/>
      </c>
      <c r="AO806" s="337">
        <f t="shared" si="449"/>
        <v>0</v>
      </c>
      <c r="AP806" s="259"/>
      <c r="AQ806" s="273">
        <f t="shared" si="455"/>
        <v>0</v>
      </c>
      <c r="DF806" s="104">
        <f t="shared" si="427"/>
        <v>0</v>
      </c>
      <c r="DG806" s="39" t="str">
        <f t="shared" si="424"/>
        <v/>
      </c>
      <c r="DH806" s="39" t="str">
        <f t="shared" si="425"/>
        <v/>
      </c>
      <c r="DJ806" s="98">
        <f t="shared" si="426"/>
        <v>0</v>
      </c>
      <c r="DK806" s="93" t="e">
        <f>VLOOKUP(H806,'PORT PRODUCTIVITY 1'!$A$25:$G$81,2,FALSE)</f>
        <v>#N/A</v>
      </c>
      <c r="DL806" s="97" t="str">
        <f t="shared" si="432"/>
        <v/>
      </c>
      <c r="DM806" s="97" t="str">
        <f t="shared" si="433"/>
        <v/>
      </c>
      <c r="DN806" s="97" t="str">
        <f t="shared" si="434"/>
        <v/>
      </c>
      <c r="DO806" s="97" t="str">
        <f t="shared" si="435"/>
        <v/>
      </c>
      <c r="DP806" s="94" t="e">
        <f>VLOOKUP(H806,'PORT PRODUCTIVITY 1'!$A$25:$G$83,3,FALSE)</f>
        <v>#N/A</v>
      </c>
      <c r="DQ806" s="276" t="str">
        <f t="shared" si="436"/>
        <v/>
      </c>
      <c r="DR806" s="276" t="str">
        <f t="shared" si="437"/>
        <v/>
      </c>
      <c r="DS806" s="276" t="str">
        <f t="shared" si="438"/>
        <v/>
      </c>
      <c r="DT806" s="276" t="str">
        <f t="shared" si="439"/>
        <v/>
      </c>
      <c r="DU806" s="276" t="str">
        <f t="shared" si="440"/>
        <v/>
      </c>
      <c r="DV806" s="276" t="str">
        <f t="shared" si="441"/>
        <v/>
      </c>
      <c r="DW806" s="277" t="str">
        <f t="shared" si="428"/>
        <v/>
      </c>
      <c r="DX806" s="278" t="str">
        <f t="shared" si="429"/>
        <v>0</v>
      </c>
      <c r="DY806" s="279" t="str">
        <f t="shared" si="430"/>
        <v>0</v>
      </c>
      <c r="DZ806" s="280" t="str">
        <f t="shared" si="431"/>
        <v/>
      </c>
      <c r="EA806" s="335">
        <f t="shared" si="450"/>
        <v>0</v>
      </c>
      <c r="EB806" s="335">
        <f t="shared" si="451"/>
        <v>0</v>
      </c>
      <c r="EC806" s="335">
        <f t="shared" si="452"/>
        <v>0</v>
      </c>
    </row>
    <row r="807" spans="2:133" ht="27.75" customHeight="1" thickBot="1">
      <c r="B807" s="39"/>
      <c r="C807" s="146"/>
      <c r="D807" s="57"/>
      <c r="E807" s="43"/>
      <c r="F807" s="74"/>
      <c r="G807" s="74"/>
      <c r="H807" s="44"/>
      <c r="I807" s="283"/>
      <c r="J807" s="283"/>
      <c r="K807" s="37"/>
      <c r="L807" s="37"/>
      <c r="M807" s="37"/>
      <c r="N807" s="37"/>
      <c r="O807" s="22"/>
      <c r="P807" s="22"/>
      <c r="Q807" s="42"/>
      <c r="R807" s="39"/>
      <c r="S807" s="39"/>
      <c r="T807" s="39"/>
      <c r="U807" s="321"/>
      <c r="V807" s="330"/>
      <c r="W807" s="317" t="str">
        <f t="shared" si="442"/>
        <v>0</v>
      </c>
      <c r="X807" s="101"/>
      <c r="Y807" s="40"/>
      <c r="Z807" s="41"/>
      <c r="AA807" s="40"/>
      <c r="AB807" s="40"/>
      <c r="AC807" s="40"/>
      <c r="AD807" s="40" t="str">
        <f t="shared" si="423"/>
        <v/>
      </c>
      <c r="AE807" s="186"/>
      <c r="AF807" s="106" t="str">
        <f t="shared" si="456"/>
        <v>0</v>
      </c>
      <c r="AG807" s="99">
        <f t="shared" si="453"/>
        <v>0</v>
      </c>
      <c r="AH807" s="105" t="str">
        <f t="shared" si="454"/>
        <v>0</v>
      </c>
      <c r="AI807" s="106" t="str">
        <f t="shared" si="443"/>
        <v>0</v>
      </c>
      <c r="AJ807" s="99" t="str">
        <f t="shared" si="444"/>
        <v/>
      </c>
      <c r="AK807" s="1" t="str">
        <f t="shared" si="445"/>
        <v/>
      </c>
      <c r="AL807" s="1" t="str">
        <f t="shared" si="446"/>
        <v/>
      </c>
      <c r="AM807" s="1" t="str">
        <f t="shared" si="447"/>
        <v/>
      </c>
      <c r="AN807" s="164" t="str">
        <f t="shared" si="448"/>
        <v/>
      </c>
      <c r="AO807" s="337">
        <f t="shared" si="449"/>
        <v>0</v>
      </c>
      <c r="AP807" s="259"/>
      <c r="AQ807" s="273">
        <f t="shared" si="455"/>
        <v>0</v>
      </c>
      <c r="DF807" s="104">
        <f t="shared" si="427"/>
        <v>0</v>
      </c>
      <c r="DG807" s="39" t="str">
        <f t="shared" si="424"/>
        <v/>
      </c>
      <c r="DH807" s="39" t="str">
        <f t="shared" si="425"/>
        <v/>
      </c>
      <c r="DJ807" s="98">
        <f t="shared" si="426"/>
        <v>0</v>
      </c>
      <c r="DK807" s="93" t="e">
        <f>VLOOKUP(H807,'PORT PRODUCTIVITY 1'!$A$25:$G$81,2,FALSE)</f>
        <v>#N/A</v>
      </c>
      <c r="DL807" s="97" t="str">
        <f t="shared" si="432"/>
        <v/>
      </c>
      <c r="DM807" s="97" t="str">
        <f t="shared" si="433"/>
        <v/>
      </c>
      <c r="DN807" s="97" t="str">
        <f t="shared" si="434"/>
        <v/>
      </c>
      <c r="DO807" s="97" t="str">
        <f t="shared" si="435"/>
        <v/>
      </c>
      <c r="DP807" s="94" t="e">
        <f>VLOOKUP(H807,'PORT PRODUCTIVITY 1'!$A$25:$G$83,3,FALSE)</f>
        <v>#N/A</v>
      </c>
      <c r="DQ807" s="276" t="str">
        <f t="shared" si="436"/>
        <v/>
      </c>
      <c r="DR807" s="276" t="str">
        <f t="shared" si="437"/>
        <v/>
      </c>
      <c r="DS807" s="276" t="str">
        <f t="shared" si="438"/>
        <v/>
      </c>
      <c r="DT807" s="276" t="str">
        <f t="shared" si="439"/>
        <v/>
      </c>
      <c r="DU807" s="276" t="str">
        <f t="shared" si="440"/>
        <v/>
      </c>
      <c r="DV807" s="276" t="str">
        <f t="shared" si="441"/>
        <v/>
      </c>
      <c r="DW807" s="277" t="str">
        <f t="shared" si="428"/>
        <v/>
      </c>
      <c r="DX807" s="278" t="str">
        <f t="shared" si="429"/>
        <v>0</v>
      </c>
      <c r="DY807" s="279" t="str">
        <f t="shared" si="430"/>
        <v>0</v>
      </c>
      <c r="DZ807" s="280" t="str">
        <f t="shared" si="431"/>
        <v/>
      </c>
      <c r="EA807" s="335">
        <f t="shared" si="450"/>
        <v>0</v>
      </c>
      <c r="EB807" s="335">
        <f t="shared" si="451"/>
        <v>0</v>
      </c>
      <c r="EC807" s="335">
        <f t="shared" si="452"/>
        <v>0</v>
      </c>
    </row>
    <row r="808" spans="2:133" ht="27.75" customHeight="1" thickBot="1">
      <c r="B808" s="39"/>
      <c r="C808" s="146"/>
      <c r="D808" s="57"/>
      <c r="E808" s="43"/>
      <c r="F808" s="74"/>
      <c r="G808" s="74"/>
      <c r="H808" s="44"/>
      <c r="I808" s="283"/>
      <c r="J808" s="283"/>
      <c r="K808" s="37"/>
      <c r="L808" s="37"/>
      <c r="M808" s="37"/>
      <c r="N808" s="37"/>
      <c r="O808" s="22"/>
      <c r="P808" s="22"/>
      <c r="Q808" s="42"/>
      <c r="R808" s="39"/>
      <c r="S808" s="39"/>
      <c r="T808" s="39"/>
      <c r="U808" s="321"/>
      <c r="V808" s="330"/>
      <c r="W808" s="317" t="str">
        <f t="shared" si="442"/>
        <v>0</v>
      </c>
      <c r="X808" s="101"/>
      <c r="Y808" s="40"/>
      <c r="Z808" s="41"/>
      <c r="AA808" s="40"/>
      <c r="AB808" s="40"/>
      <c r="AC808" s="40"/>
      <c r="AD808" s="40" t="str">
        <f t="shared" si="423"/>
        <v/>
      </c>
      <c r="AE808" s="186"/>
      <c r="AF808" s="106" t="str">
        <f t="shared" si="456"/>
        <v>0</v>
      </c>
      <c r="AG808" s="99">
        <f t="shared" si="453"/>
        <v>0</v>
      </c>
      <c r="AH808" s="105" t="str">
        <f t="shared" si="454"/>
        <v>0</v>
      </c>
      <c r="AI808" s="106" t="str">
        <f t="shared" si="443"/>
        <v>0</v>
      </c>
      <c r="AJ808" s="99" t="str">
        <f t="shared" si="444"/>
        <v/>
      </c>
      <c r="AK808" s="1" t="str">
        <f t="shared" si="445"/>
        <v/>
      </c>
      <c r="AL808" s="1" t="str">
        <f t="shared" si="446"/>
        <v/>
      </c>
      <c r="AM808" s="1" t="str">
        <f t="shared" si="447"/>
        <v/>
      </c>
      <c r="AN808" s="164" t="str">
        <f t="shared" si="448"/>
        <v/>
      </c>
      <c r="AO808" s="337">
        <f t="shared" si="449"/>
        <v>0</v>
      </c>
      <c r="AP808" s="259"/>
      <c r="AQ808" s="273">
        <f t="shared" si="455"/>
        <v>0</v>
      </c>
      <c r="DF808" s="104">
        <f t="shared" si="427"/>
        <v>0</v>
      </c>
      <c r="DG808" s="39" t="str">
        <f t="shared" si="424"/>
        <v/>
      </c>
      <c r="DH808" s="39" t="str">
        <f t="shared" si="425"/>
        <v/>
      </c>
      <c r="DJ808" s="98">
        <f t="shared" si="426"/>
        <v>0</v>
      </c>
      <c r="DK808" s="93" t="e">
        <f>VLOOKUP(H808,'PORT PRODUCTIVITY 1'!$A$25:$G$81,2,FALSE)</f>
        <v>#N/A</v>
      </c>
      <c r="DL808" s="97" t="str">
        <f t="shared" si="432"/>
        <v/>
      </c>
      <c r="DM808" s="97" t="str">
        <f t="shared" si="433"/>
        <v/>
      </c>
      <c r="DN808" s="97" t="str">
        <f t="shared" si="434"/>
        <v/>
      </c>
      <c r="DO808" s="97" t="str">
        <f t="shared" si="435"/>
        <v/>
      </c>
      <c r="DP808" s="94" t="e">
        <f>VLOOKUP(H808,'PORT PRODUCTIVITY 1'!$A$25:$G$83,3,FALSE)</f>
        <v>#N/A</v>
      </c>
      <c r="DQ808" s="276" t="str">
        <f t="shared" si="436"/>
        <v/>
      </c>
      <c r="DR808" s="276" t="str">
        <f t="shared" si="437"/>
        <v/>
      </c>
      <c r="DS808" s="276" t="str">
        <f t="shared" si="438"/>
        <v/>
      </c>
      <c r="DT808" s="276" t="str">
        <f t="shared" si="439"/>
        <v/>
      </c>
      <c r="DU808" s="276" t="str">
        <f t="shared" si="440"/>
        <v/>
      </c>
      <c r="DV808" s="276" t="str">
        <f t="shared" si="441"/>
        <v/>
      </c>
      <c r="DW808" s="277" t="str">
        <f t="shared" si="428"/>
        <v/>
      </c>
      <c r="DX808" s="278" t="str">
        <f t="shared" si="429"/>
        <v>0</v>
      </c>
      <c r="DY808" s="279" t="str">
        <f t="shared" si="430"/>
        <v>0</v>
      </c>
      <c r="DZ808" s="280" t="str">
        <f t="shared" si="431"/>
        <v/>
      </c>
      <c r="EA808" s="335">
        <f t="shared" si="450"/>
        <v>0</v>
      </c>
      <c r="EB808" s="335">
        <f t="shared" si="451"/>
        <v>0</v>
      </c>
      <c r="EC808" s="335">
        <f t="shared" si="452"/>
        <v>0</v>
      </c>
    </row>
    <row r="809" spans="2:133" ht="27.75" customHeight="1" thickBot="1">
      <c r="B809" s="39"/>
      <c r="C809" s="146"/>
      <c r="D809" s="57"/>
      <c r="E809" s="43"/>
      <c r="F809" s="74"/>
      <c r="G809" s="74"/>
      <c r="H809" s="44"/>
      <c r="I809" s="283"/>
      <c r="J809" s="283"/>
      <c r="K809" s="37"/>
      <c r="L809" s="37"/>
      <c r="M809" s="37"/>
      <c r="N809" s="37"/>
      <c r="O809" s="22"/>
      <c r="P809" s="22"/>
      <c r="Q809" s="42"/>
      <c r="R809" s="39"/>
      <c r="S809" s="39"/>
      <c r="T809" s="39"/>
      <c r="U809" s="321"/>
      <c r="V809" s="330"/>
      <c r="W809" s="317" t="str">
        <f t="shared" si="442"/>
        <v>0</v>
      </c>
      <c r="X809" s="101"/>
      <c r="Y809" s="40"/>
      <c r="Z809" s="41"/>
      <c r="AA809" s="40"/>
      <c r="AB809" s="40"/>
      <c r="AC809" s="40"/>
      <c r="AD809" s="40" t="str">
        <f t="shared" si="423"/>
        <v/>
      </c>
      <c r="AE809" s="186"/>
      <c r="AF809" s="106" t="str">
        <f t="shared" si="456"/>
        <v>0</v>
      </c>
      <c r="AG809" s="99">
        <f t="shared" si="453"/>
        <v>0</v>
      </c>
      <c r="AH809" s="105" t="str">
        <f t="shared" si="454"/>
        <v>0</v>
      </c>
      <c r="AI809" s="106" t="str">
        <f t="shared" si="443"/>
        <v>0</v>
      </c>
      <c r="AJ809" s="99" t="str">
        <f t="shared" si="444"/>
        <v/>
      </c>
      <c r="AK809" s="1" t="str">
        <f t="shared" si="445"/>
        <v/>
      </c>
      <c r="AL809" s="1" t="str">
        <f t="shared" si="446"/>
        <v/>
      </c>
      <c r="AM809" s="1" t="str">
        <f t="shared" si="447"/>
        <v/>
      </c>
      <c r="AN809" s="164" t="str">
        <f t="shared" si="448"/>
        <v/>
      </c>
      <c r="AO809" s="337">
        <f t="shared" si="449"/>
        <v>0</v>
      </c>
      <c r="AP809" s="259"/>
      <c r="AQ809" s="273">
        <f t="shared" si="455"/>
        <v>0</v>
      </c>
      <c r="DF809" s="104">
        <f t="shared" si="427"/>
        <v>0</v>
      </c>
      <c r="DG809" s="39" t="str">
        <f t="shared" si="424"/>
        <v/>
      </c>
      <c r="DH809" s="39" t="str">
        <f t="shared" si="425"/>
        <v/>
      </c>
      <c r="DJ809" s="98">
        <f t="shared" si="426"/>
        <v>0</v>
      </c>
      <c r="DK809" s="93" t="e">
        <f>VLOOKUP(H809,'PORT PRODUCTIVITY 1'!$A$25:$G$81,2,FALSE)</f>
        <v>#N/A</v>
      </c>
      <c r="DL809" s="97" t="str">
        <f t="shared" si="432"/>
        <v/>
      </c>
      <c r="DM809" s="97" t="str">
        <f t="shared" si="433"/>
        <v/>
      </c>
      <c r="DN809" s="97" t="str">
        <f t="shared" si="434"/>
        <v/>
      </c>
      <c r="DO809" s="97" t="str">
        <f t="shared" si="435"/>
        <v/>
      </c>
      <c r="DP809" s="94" t="e">
        <f>VLOOKUP(H809,'PORT PRODUCTIVITY 1'!$A$25:$G$83,3,FALSE)</f>
        <v>#N/A</v>
      </c>
      <c r="DQ809" s="276" t="str">
        <f t="shared" si="436"/>
        <v/>
      </c>
      <c r="DR809" s="276" t="str">
        <f t="shared" si="437"/>
        <v/>
      </c>
      <c r="DS809" s="276" t="str">
        <f t="shared" si="438"/>
        <v/>
      </c>
      <c r="DT809" s="276" t="str">
        <f t="shared" si="439"/>
        <v/>
      </c>
      <c r="DU809" s="276" t="str">
        <f t="shared" si="440"/>
        <v/>
      </c>
      <c r="DV809" s="276" t="str">
        <f t="shared" si="441"/>
        <v/>
      </c>
      <c r="DW809" s="277" t="str">
        <f t="shared" si="428"/>
        <v/>
      </c>
      <c r="DX809" s="278" t="str">
        <f t="shared" si="429"/>
        <v>0</v>
      </c>
      <c r="DY809" s="279" t="str">
        <f t="shared" si="430"/>
        <v>0</v>
      </c>
      <c r="DZ809" s="280" t="str">
        <f t="shared" si="431"/>
        <v/>
      </c>
      <c r="EA809" s="335">
        <f t="shared" si="450"/>
        <v>0</v>
      </c>
      <c r="EB809" s="335">
        <f t="shared" si="451"/>
        <v>0</v>
      </c>
      <c r="EC809" s="335">
        <f t="shared" si="452"/>
        <v>0</v>
      </c>
    </row>
    <row r="810" spans="2:133" ht="27.75" customHeight="1" thickBot="1">
      <c r="B810" s="39"/>
      <c r="C810" s="146"/>
      <c r="D810" s="57"/>
      <c r="E810" s="43"/>
      <c r="F810" s="74"/>
      <c r="G810" s="74"/>
      <c r="H810" s="44"/>
      <c r="I810" s="283"/>
      <c r="J810" s="283"/>
      <c r="K810" s="37"/>
      <c r="L810" s="37"/>
      <c r="M810" s="37"/>
      <c r="N810" s="37"/>
      <c r="O810" s="22"/>
      <c r="P810" s="22"/>
      <c r="Q810" s="42"/>
      <c r="R810" s="39"/>
      <c r="S810" s="39"/>
      <c r="T810" s="39"/>
      <c r="U810" s="321"/>
      <c r="V810" s="330"/>
      <c r="W810" s="317" t="str">
        <f t="shared" si="442"/>
        <v>0</v>
      </c>
      <c r="X810" s="101"/>
      <c r="Y810" s="40"/>
      <c r="Z810" s="41"/>
      <c r="AA810" s="40"/>
      <c r="AB810" s="40"/>
      <c r="AC810" s="40"/>
      <c r="AD810" s="40" t="str">
        <f t="shared" si="423"/>
        <v/>
      </c>
      <c r="AE810" s="186"/>
      <c r="AF810" s="106" t="str">
        <f t="shared" si="456"/>
        <v>0</v>
      </c>
      <c r="AG810" s="99">
        <f t="shared" si="453"/>
        <v>0</v>
      </c>
      <c r="AH810" s="105" t="str">
        <f t="shared" si="454"/>
        <v>0</v>
      </c>
      <c r="AI810" s="106" t="str">
        <f t="shared" si="443"/>
        <v>0</v>
      </c>
      <c r="AJ810" s="99" t="str">
        <f t="shared" si="444"/>
        <v/>
      </c>
      <c r="AK810" s="1" t="str">
        <f t="shared" si="445"/>
        <v/>
      </c>
      <c r="AL810" s="1" t="str">
        <f t="shared" si="446"/>
        <v/>
      </c>
      <c r="AM810" s="1" t="str">
        <f t="shared" si="447"/>
        <v/>
      </c>
      <c r="AN810" s="164" t="str">
        <f t="shared" si="448"/>
        <v/>
      </c>
      <c r="AO810" s="337">
        <f t="shared" si="449"/>
        <v>0</v>
      </c>
      <c r="AP810" s="259"/>
      <c r="AQ810" s="273">
        <f t="shared" si="455"/>
        <v>0</v>
      </c>
      <c r="DF810" s="104">
        <f t="shared" si="427"/>
        <v>0</v>
      </c>
      <c r="DG810" s="39" t="str">
        <f t="shared" si="424"/>
        <v/>
      </c>
      <c r="DH810" s="39" t="str">
        <f t="shared" si="425"/>
        <v/>
      </c>
      <c r="DJ810" s="98">
        <f t="shared" si="426"/>
        <v>0</v>
      </c>
      <c r="DK810" s="93" t="e">
        <f>VLOOKUP(H810,'PORT PRODUCTIVITY 1'!$A$25:$G$81,2,FALSE)</f>
        <v>#N/A</v>
      </c>
      <c r="DL810" s="97" t="str">
        <f t="shared" si="432"/>
        <v/>
      </c>
      <c r="DM810" s="97" t="str">
        <f t="shared" si="433"/>
        <v/>
      </c>
      <c r="DN810" s="97" t="str">
        <f t="shared" si="434"/>
        <v/>
      </c>
      <c r="DO810" s="97" t="str">
        <f t="shared" si="435"/>
        <v/>
      </c>
      <c r="DP810" s="94" t="e">
        <f>VLOOKUP(H810,'PORT PRODUCTIVITY 1'!$A$25:$G$83,3,FALSE)</f>
        <v>#N/A</v>
      </c>
      <c r="DQ810" s="276" t="str">
        <f t="shared" si="436"/>
        <v/>
      </c>
      <c r="DR810" s="276" t="str">
        <f t="shared" si="437"/>
        <v/>
      </c>
      <c r="DS810" s="276" t="str">
        <f t="shared" si="438"/>
        <v/>
      </c>
      <c r="DT810" s="276" t="str">
        <f t="shared" si="439"/>
        <v/>
      </c>
      <c r="DU810" s="276" t="str">
        <f t="shared" si="440"/>
        <v/>
      </c>
      <c r="DV810" s="276" t="str">
        <f t="shared" si="441"/>
        <v/>
      </c>
      <c r="DW810" s="277" t="str">
        <f t="shared" si="428"/>
        <v/>
      </c>
      <c r="DX810" s="278" t="str">
        <f t="shared" si="429"/>
        <v>0</v>
      </c>
      <c r="DY810" s="279" t="str">
        <f t="shared" si="430"/>
        <v>0</v>
      </c>
      <c r="DZ810" s="280" t="str">
        <f t="shared" si="431"/>
        <v/>
      </c>
      <c r="EA810" s="335">
        <f t="shared" si="450"/>
        <v>0</v>
      </c>
      <c r="EB810" s="335">
        <f t="shared" si="451"/>
        <v>0</v>
      </c>
      <c r="EC810" s="335">
        <f t="shared" si="452"/>
        <v>0</v>
      </c>
    </row>
    <row r="811" spans="2:133" ht="27.75" customHeight="1" thickBot="1">
      <c r="B811" s="39"/>
      <c r="C811" s="146"/>
      <c r="D811" s="57"/>
      <c r="E811" s="43"/>
      <c r="F811" s="74"/>
      <c r="G811" s="74"/>
      <c r="H811" s="44"/>
      <c r="I811" s="283"/>
      <c r="J811" s="283"/>
      <c r="K811" s="37"/>
      <c r="L811" s="37"/>
      <c r="M811" s="37"/>
      <c r="N811" s="37"/>
      <c r="O811" s="22"/>
      <c r="P811" s="22"/>
      <c r="Q811" s="42"/>
      <c r="R811" s="39"/>
      <c r="S811" s="39"/>
      <c r="T811" s="39"/>
      <c r="U811" s="321"/>
      <c r="V811" s="330"/>
      <c r="W811" s="317" t="str">
        <f t="shared" si="442"/>
        <v>0</v>
      </c>
      <c r="X811" s="101"/>
      <c r="Y811" s="40"/>
      <c r="Z811" s="41"/>
      <c r="AA811" s="40"/>
      <c r="AB811" s="40"/>
      <c r="AC811" s="40"/>
      <c r="AD811" s="40" t="str">
        <f t="shared" si="423"/>
        <v/>
      </c>
      <c r="AE811" s="186"/>
      <c r="AF811" s="106" t="str">
        <f t="shared" si="456"/>
        <v>0</v>
      </c>
      <c r="AG811" s="99">
        <f t="shared" si="453"/>
        <v>0</v>
      </c>
      <c r="AH811" s="105" t="str">
        <f t="shared" si="454"/>
        <v>0</v>
      </c>
      <c r="AI811" s="106" t="str">
        <f t="shared" si="443"/>
        <v>0</v>
      </c>
      <c r="AJ811" s="99" t="str">
        <f t="shared" si="444"/>
        <v/>
      </c>
      <c r="AK811" s="1" t="str">
        <f t="shared" si="445"/>
        <v/>
      </c>
      <c r="AL811" s="1" t="str">
        <f t="shared" si="446"/>
        <v/>
      </c>
      <c r="AM811" s="1" t="str">
        <f t="shared" si="447"/>
        <v/>
      </c>
      <c r="AN811" s="164" t="str">
        <f t="shared" si="448"/>
        <v/>
      </c>
      <c r="AO811" s="337">
        <f t="shared" si="449"/>
        <v>0</v>
      </c>
      <c r="AP811" s="259"/>
      <c r="AQ811" s="273">
        <f t="shared" si="455"/>
        <v>0</v>
      </c>
      <c r="DF811" s="104">
        <f t="shared" si="427"/>
        <v>0</v>
      </c>
      <c r="DG811" s="39" t="str">
        <f t="shared" si="424"/>
        <v/>
      </c>
      <c r="DH811" s="39" t="str">
        <f t="shared" si="425"/>
        <v/>
      </c>
      <c r="DJ811" s="98">
        <f t="shared" si="426"/>
        <v>0</v>
      </c>
      <c r="DK811" s="93" t="e">
        <f>VLOOKUP(H811,'PORT PRODUCTIVITY 1'!$A$25:$G$81,2,FALSE)</f>
        <v>#N/A</v>
      </c>
      <c r="DL811" s="97" t="str">
        <f t="shared" si="432"/>
        <v/>
      </c>
      <c r="DM811" s="97" t="str">
        <f t="shared" si="433"/>
        <v/>
      </c>
      <c r="DN811" s="97" t="str">
        <f t="shared" si="434"/>
        <v/>
      </c>
      <c r="DO811" s="97" t="str">
        <f t="shared" si="435"/>
        <v/>
      </c>
      <c r="DP811" s="94" t="e">
        <f>VLOOKUP(H811,'PORT PRODUCTIVITY 1'!$A$25:$G$83,3,FALSE)</f>
        <v>#N/A</v>
      </c>
      <c r="DQ811" s="276" t="str">
        <f t="shared" si="436"/>
        <v/>
      </c>
      <c r="DR811" s="276" t="str">
        <f t="shared" si="437"/>
        <v/>
      </c>
      <c r="DS811" s="276" t="str">
        <f t="shared" si="438"/>
        <v/>
      </c>
      <c r="DT811" s="276" t="str">
        <f t="shared" si="439"/>
        <v/>
      </c>
      <c r="DU811" s="276" t="str">
        <f t="shared" si="440"/>
        <v/>
      </c>
      <c r="DV811" s="276" t="str">
        <f t="shared" si="441"/>
        <v/>
      </c>
      <c r="DW811" s="277" t="str">
        <f t="shared" si="428"/>
        <v/>
      </c>
      <c r="DX811" s="278" t="str">
        <f t="shared" si="429"/>
        <v>0</v>
      </c>
      <c r="DY811" s="279" t="str">
        <f t="shared" si="430"/>
        <v>0</v>
      </c>
      <c r="DZ811" s="280" t="str">
        <f t="shared" si="431"/>
        <v/>
      </c>
      <c r="EA811" s="335">
        <f t="shared" si="450"/>
        <v>0</v>
      </c>
      <c r="EB811" s="335">
        <f t="shared" si="451"/>
        <v>0</v>
      </c>
      <c r="EC811" s="335">
        <f t="shared" si="452"/>
        <v>0</v>
      </c>
    </row>
    <row r="812" spans="2:133" ht="27.75" customHeight="1" thickBot="1">
      <c r="B812" s="39"/>
      <c r="C812" s="146"/>
      <c r="D812" s="57"/>
      <c r="E812" s="43"/>
      <c r="F812" s="74"/>
      <c r="G812" s="74"/>
      <c r="H812" s="44"/>
      <c r="I812" s="283"/>
      <c r="J812" s="283"/>
      <c r="K812" s="37"/>
      <c r="L812" s="37"/>
      <c r="M812" s="37"/>
      <c r="N812" s="37"/>
      <c r="O812" s="22"/>
      <c r="P812" s="22"/>
      <c r="Q812" s="42"/>
      <c r="R812" s="39"/>
      <c r="S812" s="39"/>
      <c r="T812" s="39"/>
      <c r="U812" s="321"/>
      <c r="V812" s="330"/>
      <c r="W812" s="317" t="str">
        <f t="shared" si="442"/>
        <v>0</v>
      </c>
      <c r="X812" s="101"/>
      <c r="Y812" s="40"/>
      <c r="Z812" s="41"/>
      <c r="AA812" s="40"/>
      <c r="AB812" s="40"/>
      <c r="AC812" s="40"/>
      <c r="AD812" s="40" t="str">
        <f t="shared" si="423"/>
        <v/>
      </c>
      <c r="AE812" s="186"/>
      <c r="AF812" s="106" t="str">
        <f t="shared" si="456"/>
        <v>0</v>
      </c>
      <c r="AG812" s="99">
        <f t="shared" si="453"/>
        <v>0</v>
      </c>
      <c r="AH812" s="105" t="str">
        <f t="shared" si="454"/>
        <v>0</v>
      </c>
      <c r="AI812" s="106" t="str">
        <f t="shared" si="443"/>
        <v>0</v>
      </c>
      <c r="AJ812" s="99" t="str">
        <f t="shared" si="444"/>
        <v/>
      </c>
      <c r="AK812" s="1" t="str">
        <f t="shared" si="445"/>
        <v/>
      </c>
      <c r="AL812" s="1" t="str">
        <f t="shared" si="446"/>
        <v/>
      </c>
      <c r="AM812" s="1" t="str">
        <f t="shared" si="447"/>
        <v/>
      </c>
      <c r="AN812" s="164" t="str">
        <f t="shared" si="448"/>
        <v/>
      </c>
      <c r="AO812" s="337">
        <f t="shared" si="449"/>
        <v>0</v>
      </c>
      <c r="AP812" s="259"/>
      <c r="AQ812" s="273">
        <f t="shared" si="455"/>
        <v>0</v>
      </c>
      <c r="DF812" s="104">
        <f t="shared" si="427"/>
        <v>0</v>
      </c>
      <c r="DG812" s="39" t="str">
        <f t="shared" si="424"/>
        <v/>
      </c>
      <c r="DH812" s="39" t="str">
        <f t="shared" si="425"/>
        <v/>
      </c>
      <c r="DJ812" s="98">
        <f t="shared" si="426"/>
        <v>0</v>
      </c>
      <c r="DK812" s="93" t="e">
        <f>VLOOKUP(H812,'PORT PRODUCTIVITY 1'!$A$25:$G$81,2,FALSE)</f>
        <v>#N/A</v>
      </c>
      <c r="DL812" s="97" t="str">
        <f t="shared" si="432"/>
        <v/>
      </c>
      <c r="DM812" s="97" t="str">
        <f t="shared" si="433"/>
        <v/>
      </c>
      <c r="DN812" s="97" t="str">
        <f t="shared" si="434"/>
        <v/>
      </c>
      <c r="DO812" s="97" t="str">
        <f t="shared" si="435"/>
        <v/>
      </c>
      <c r="DP812" s="94" t="e">
        <f>VLOOKUP(H812,'PORT PRODUCTIVITY 1'!$A$25:$G$83,3,FALSE)</f>
        <v>#N/A</v>
      </c>
      <c r="DQ812" s="276" t="str">
        <f t="shared" si="436"/>
        <v/>
      </c>
      <c r="DR812" s="276" t="str">
        <f t="shared" si="437"/>
        <v/>
      </c>
      <c r="DS812" s="276" t="str">
        <f t="shared" si="438"/>
        <v/>
      </c>
      <c r="DT812" s="276" t="str">
        <f t="shared" si="439"/>
        <v/>
      </c>
      <c r="DU812" s="276" t="str">
        <f t="shared" si="440"/>
        <v/>
      </c>
      <c r="DV812" s="276" t="str">
        <f t="shared" si="441"/>
        <v/>
      </c>
      <c r="DW812" s="277" t="str">
        <f t="shared" si="428"/>
        <v/>
      </c>
      <c r="DX812" s="278" t="str">
        <f t="shared" si="429"/>
        <v>0</v>
      </c>
      <c r="DY812" s="279" t="str">
        <f t="shared" si="430"/>
        <v>0</v>
      </c>
      <c r="DZ812" s="280" t="str">
        <f t="shared" si="431"/>
        <v/>
      </c>
      <c r="EA812" s="335">
        <f t="shared" si="450"/>
        <v>0</v>
      </c>
      <c r="EB812" s="335">
        <f t="shared" si="451"/>
        <v>0</v>
      </c>
      <c r="EC812" s="335">
        <f t="shared" si="452"/>
        <v>0</v>
      </c>
    </row>
    <row r="813" spans="2:133" ht="27.75" customHeight="1" thickBot="1">
      <c r="B813" s="39"/>
      <c r="C813" s="146"/>
      <c r="D813" s="57"/>
      <c r="E813" s="43"/>
      <c r="F813" s="74"/>
      <c r="G813" s="74"/>
      <c r="H813" s="44"/>
      <c r="I813" s="283"/>
      <c r="J813" s="283"/>
      <c r="K813" s="37"/>
      <c r="L813" s="37"/>
      <c r="M813" s="37"/>
      <c r="N813" s="37"/>
      <c r="O813" s="22"/>
      <c r="P813" s="22"/>
      <c r="Q813" s="42"/>
      <c r="R813" s="39"/>
      <c r="S813" s="39"/>
      <c r="T813" s="39"/>
      <c r="U813" s="321"/>
      <c r="V813" s="330"/>
      <c r="W813" s="317" t="str">
        <f t="shared" si="442"/>
        <v>0</v>
      </c>
      <c r="X813" s="101"/>
      <c r="Y813" s="40"/>
      <c r="Z813" s="41"/>
      <c r="AA813" s="40"/>
      <c r="AB813" s="40"/>
      <c r="AC813" s="40"/>
      <c r="AD813" s="40" t="str">
        <f t="shared" si="423"/>
        <v/>
      </c>
      <c r="AE813" s="186"/>
      <c r="AF813" s="106" t="str">
        <f t="shared" si="456"/>
        <v>0</v>
      </c>
      <c r="AG813" s="99">
        <f t="shared" si="453"/>
        <v>0</v>
      </c>
      <c r="AH813" s="105" t="str">
        <f t="shared" si="454"/>
        <v>0</v>
      </c>
      <c r="AI813" s="106" t="str">
        <f t="shared" si="443"/>
        <v>0</v>
      </c>
      <c r="AJ813" s="99" t="str">
        <f t="shared" si="444"/>
        <v/>
      </c>
      <c r="AK813" s="1" t="str">
        <f t="shared" si="445"/>
        <v/>
      </c>
      <c r="AL813" s="1" t="str">
        <f t="shared" si="446"/>
        <v/>
      </c>
      <c r="AM813" s="1" t="str">
        <f t="shared" si="447"/>
        <v/>
      </c>
      <c r="AN813" s="164" t="str">
        <f t="shared" si="448"/>
        <v/>
      </c>
      <c r="AO813" s="337">
        <f t="shared" si="449"/>
        <v>0</v>
      </c>
      <c r="AP813" s="259"/>
      <c r="AQ813" s="273">
        <f t="shared" si="455"/>
        <v>0</v>
      </c>
      <c r="DF813" s="104">
        <f t="shared" si="427"/>
        <v>0</v>
      </c>
      <c r="DG813" s="39" t="str">
        <f t="shared" si="424"/>
        <v/>
      </c>
      <c r="DH813" s="39" t="str">
        <f t="shared" si="425"/>
        <v/>
      </c>
      <c r="DJ813" s="98">
        <f t="shared" si="426"/>
        <v>0</v>
      </c>
      <c r="DK813" s="93" t="e">
        <f>VLOOKUP(H813,'PORT PRODUCTIVITY 1'!$A$25:$G$81,2,FALSE)</f>
        <v>#N/A</v>
      </c>
      <c r="DL813" s="97" t="str">
        <f t="shared" si="432"/>
        <v/>
      </c>
      <c r="DM813" s="97" t="str">
        <f t="shared" si="433"/>
        <v/>
      </c>
      <c r="DN813" s="97" t="str">
        <f t="shared" si="434"/>
        <v/>
      </c>
      <c r="DO813" s="97" t="str">
        <f t="shared" si="435"/>
        <v/>
      </c>
      <c r="DP813" s="94" t="e">
        <f>VLOOKUP(H813,'PORT PRODUCTIVITY 1'!$A$25:$G$83,3,FALSE)</f>
        <v>#N/A</v>
      </c>
      <c r="DQ813" s="276" t="str">
        <f t="shared" si="436"/>
        <v/>
      </c>
      <c r="DR813" s="276" t="str">
        <f t="shared" si="437"/>
        <v/>
      </c>
      <c r="DS813" s="276" t="str">
        <f t="shared" si="438"/>
        <v/>
      </c>
      <c r="DT813" s="276" t="str">
        <f t="shared" si="439"/>
        <v/>
      </c>
      <c r="DU813" s="276" t="str">
        <f t="shared" si="440"/>
        <v/>
      </c>
      <c r="DV813" s="276" t="str">
        <f t="shared" si="441"/>
        <v/>
      </c>
      <c r="DW813" s="277" t="str">
        <f t="shared" si="428"/>
        <v/>
      </c>
      <c r="DX813" s="278" t="str">
        <f t="shared" si="429"/>
        <v>0</v>
      </c>
      <c r="DY813" s="279" t="str">
        <f t="shared" si="430"/>
        <v>0</v>
      </c>
      <c r="DZ813" s="280" t="str">
        <f t="shared" si="431"/>
        <v/>
      </c>
      <c r="EA813" s="335">
        <f t="shared" si="450"/>
        <v>0</v>
      </c>
      <c r="EB813" s="335">
        <f t="shared" si="451"/>
        <v>0</v>
      </c>
      <c r="EC813" s="335">
        <f t="shared" si="452"/>
        <v>0</v>
      </c>
    </row>
    <row r="814" spans="2:133" ht="27.75" customHeight="1" thickBot="1">
      <c r="B814" s="39"/>
      <c r="C814" s="146"/>
      <c r="D814" s="57"/>
      <c r="E814" s="43"/>
      <c r="F814" s="74"/>
      <c r="G814" s="74"/>
      <c r="H814" s="44"/>
      <c r="I814" s="283"/>
      <c r="J814" s="283"/>
      <c r="K814" s="37"/>
      <c r="L814" s="37"/>
      <c r="M814" s="37"/>
      <c r="N814" s="37"/>
      <c r="O814" s="22"/>
      <c r="P814" s="22"/>
      <c r="Q814" s="42"/>
      <c r="R814" s="39"/>
      <c r="S814" s="39"/>
      <c r="T814" s="39"/>
      <c r="U814" s="321"/>
      <c r="V814" s="330"/>
      <c r="W814" s="317" t="str">
        <f t="shared" si="442"/>
        <v>0</v>
      </c>
      <c r="X814" s="101"/>
      <c r="Y814" s="40"/>
      <c r="Z814" s="41"/>
      <c r="AA814" s="40"/>
      <c r="AB814" s="40"/>
      <c r="AC814" s="40"/>
      <c r="AD814" s="40" t="str">
        <f t="shared" si="423"/>
        <v/>
      </c>
      <c r="AE814" s="186"/>
      <c r="AF814" s="106" t="str">
        <f t="shared" si="456"/>
        <v>0</v>
      </c>
      <c r="AG814" s="99">
        <f t="shared" si="453"/>
        <v>0</v>
      </c>
      <c r="AH814" s="105" t="str">
        <f t="shared" si="454"/>
        <v>0</v>
      </c>
      <c r="AI814" s="106" t="str">
        <f t="shared" si="443"/>
        <v>0</v>
      </c>
      <c r="AJ814" s="99" t="str">
        <f t="shared" si="444"/>
        <v/>
      </c>
      <c r="AK814" s="1" t="str">
        <f t="shared" si="445"/>
        <v/>
      </c>
      <c r="AL814" s="1" t="str">
        <f t="shared" si="446"/>
        <v/>
      </c>
      <c r="AM814" s="1" t="str">
        <f t="shared" si="447"/>
        <v/>
      </c>
      <c r="AN814" s="164" t="str">
        <f t="shared" si="448"/>
        <v/>
      </c>
      <c r="AO814" s="337">
        <f t="shared" si="449"/>
        <v>0</v>
      </c>
      <c r="AP814" s="259"/>
      <c r="AQ814" s="273">
        <f t="shared" si="455"/>
        <v>0</v>
      </c>
      <c r="DF814" s="104">
        <f t="shared" si="427"/>
        <v>0</v>
      </c>
      <c r="DG814" s="39" t="str">
        <f t="shared" si="424"/>
        <v/>
      </c>
      <c r="DH814" s="39" t="str">
        <f t="shared" si="425"/>
        <v/>
      </c>
      <c r="DJ814" s="98">
        <f t="shared" si="426"/>
        <v>0</v>
      </c>
      <c r="DK814" s="93" t="e">
        <f>VLOOKUP(H814,'PORT PRODUCTIVITY 1'!$A$25:$G$81,2,FALSE)</f>
        <v>#N/A</v>
      </c>
      <c r="DL814" s="97" t="str">
        <f t="shared" si="432"/>
        <v/>
      </c>
      <c r="DM814" s="97" t="str">
        <f t="shared" si="433"/>
        <v/>
      </c>
      <c r="DN814" s="97" t="str">
        <f t="shared" si="434"/>
        <v/>
      </c>
      <c r="DO814" s="97" t="str">
        <f t="shared" si="435"/>
        <v/>
      </c>
      <c r="DP814" s="94" t="e">
        <f>VLOOKUP(H814,'PORT PRODUCTIVITY 1'!$A$25:$G$83,3,FALSE)</f>
        <v>#N/A</v>
      </c>
      <c r="DQ814" s="276" t="str">
        <f t="shared" si="436"/>
        <v/>
      </c>
      <c r="DR814" s="276" t="str">
        <f t="shared" si="437"/>
        <v/>
      </c>
      <c r="DS814" s="276" t="str">
        <f t="shared" si="438"/>
        <v/>
      </c>
      <c r="DT814" s="276" t="str">
        <f t="shared" si="439"/>
        <v/>
      </c>
      <c r="DU814" s="276" t="str">
        <f t="shared" si="440"/>
        <v/>
      </c>
      <c r="DV814" s="276" t="str">
        <f t="shared" si="441"/>
        <v/>
      </c>
      <c r="DW814" s="277" t="str">
        <f t="shared" si="428"/>
        <v/>
      </c>
      <c r="DX814" s="278" t="str">
        <f t="shared" si="429"/>
        <v>0</v>
      </c>
      <c r="DY814" s="279" t="str">
        <f t="shared" si="430"/>
        <v>0</v>
      </c>
      <c r="DZ814" s="280" t="str">
        <f t="shared" si="431"/>
        <v/>
      </c>
      <c r="EA814" s="335">
        <f t="shared" si="450"/>
        <v>0</v>
      </c>
      <c r="EB814" s="335">
        <f t="shared" si="451"/>
        <v>0</v>
      </c>
      <c r="EC814" s="335">
        <f t="shared" si="452"/>
        <v>0</v>
      </c>
    </row>
    <row r="815" spans="2:133" ht="27.75" customHeight="1" thickBot="1">
      <c r="B815" s="39"/>
      <c r="C815" s="146"/>
      <c r="D815" s="57"/>
      <c r="E815" s="43"/>
      <c r="F815" s="74"/>
      <c r="G815" s="74"/>
      <c r="H815" s="44"/>
      <c r="I815" s="283"/>
      <c r="J815" s="283"/>
      <c r="K815" s="37"/>
      <c r="L815" s="37"/>
      <c r="M815" s="37"/>
      <c r="N815" s="37"/>
      <c r="O815" s="22"/>
      <c r="P815" s="22"/>
      <c r="Q815" s="42"/>
      <c r="R815" s="39"/>
      <c r="S815" s="39"/>
      <c r="T815" s="39"/>
      <c r="U815" s="321"/>
      <c r="V815" s="330"/>
      <c r="W815" s="317" t="str">
        <f t="shared" si="442"/>
        <v>0</v>
      </c>
      <c r="X815" s="101"/>
      <c r="Y815" s="40"/>
      <c r="Z815" s="41"/>
      <c r="AA815" s="40"/>
      <c r="AB815" s="40"/>
      <c r="AC815" s="40"/>
      <c r="AD815" s="40" t="str">
        <f t="shared" si="423"/>
        <v/>
      </c>
      <c r="AE815" s="186"/>
      <c r="AF815" s="106" t="str">
        <f t="shared" si="456"/>
        <v>0</v>
      </c>
      <c r="AG815" s="99">
        <f t="shared" si="453"/>
        <v>0</v>
      </c>
      <c r="AH815" s="105" t="str">
        <f t="shared" si="454"/>
        <v>0</v>
      </c>
      <c r="AI815" s="106" t="str">
        <f t="shared" si="443"/>
        <v>0</v>
      </c>
      <c r="AJ815" s="99" t="str">
        <f t="shared" si="444"/>
        <v/>
      </c>
      <c r="AK815" s="1" t="str">
        <f t="shared" si="445"/>
        <v/>
      </c>
      <c r="AL815" s="1" t="str">
        <f t="shared" si="446"/>
        <v/>
      </c>
      <c r="AM815" s="1" t="str">
        <f t="shared" si="447"/>
        <v/>
      </c>
      <c r="AN815" s="164" t="str">
        <f t="shared" si="448"/>
        <v/>
      </c>
      <c r="AO815" s="337">
        <f t="shared" si="449"/>
        <v>0</v>
      </c>
      <c r="AP815" s="259"/>
      <c r="AQ815" s="273">
        <f t="shared" si="455"/>
        <v>0</v>
      </c>
      <c r="DF815" s="104">
        <f t="shared" si="427"/>
        <v>0</v>
      </c>
      <c r="DG815" s="39" t="str">
        <f t="shared" si="424"/>
        <v/>
      </c>
      <c r="DH815" s="39" t="str">
        <f t="shared" si="425"/>
        <v/>
      </c>
      <c r="DJ815" s="98">
        <f t="shared" si="426"/>
        <v>0</v>
      </c>
      <c r="DK815" s="93" t="e">
        <f>VLOOKUP(H815,'PORT PRODUCTIVITY 1'!$A$25:$G$81,2,FALSE)</f>
        <v>#N/A</v>
      </c>
      <c r="DL815" s="97" t="str">
        <f t="shared" si="432"/>
        <v/>
      </c>
      <c r="DM815" s="97" t="str">
        <f t="shared" si="433"/>
        <v/>
      </c>
      <c r="DN815" s="97" t="str">
        <f t="shared" si="434"/>
        <v/>
      </c>
      <c r="DO815" s="97" t="str">
        <f t="shared" si="435"/>
        <v/>
      </c>
      <c r="DP815" s="94" t="e">
        <f>VLOOKUP(H815,'PORT PRODUCTIVITY 1'!$A$25:$G$83,3,FALSE)</f>
        <v>#N/A</v>
      </c>
      <c r="DQ815" s="276" t="str">
        <f t="shared" si="436"/>
        <v/>
      </c>
      <c r="DR815" s="276" t="str">
        <f t="shared" si="437"/>
        <v/>
      </c>
      <c r="DS815" s="276" t="str">
        <f t="shared" si="438"/>
        <v/>
      </c>
      <c r="DT815" s="276" t="str">
        <f t="shared" si="439"/>
        <v/>
      </c>
      <c r="DU815" s="276" t="str">
        <f t="shared" si="440"/>
        <v/>
      </c>
      <c r="DV815" s="276" t="str">
        <f t="shared" si="441"/>
        <v/>
      </c>
      <c r="DW815" s="277" t="str">
        <f t="shared" si="428"/>
        <v/>
      </c>
      <c r="DX815" s="278" t="str">
        <f t="shared" si="429"/>
        <v>0</v>
      </c>
      <c r="DY815" s="279" t="str">
        <f t="shared" si="430"/>
        <v>0</v>
      </c>
      <c r="DZ815" s="280" t="str">
        <f t="shared" si="431"/>
        <v/>
      </c>
      <c r="EA815" s="335">
        <f t="shared" si="450"/>
        <v>0</v>
      </c>
      <c r="EB815" s="335">
        <f t="shared" si="451"/>
        <v>0</v>
      </c>
      <c r="EC815" s="335">
        <f t="shared" si="452"/>
        <v>0</v>
      </c>
    </row>
    <row r="816" spans="2:133" ht="27.75" customHeight="1" thickBot="1">
      <c r="B816" s="39"/>
      <c r="C816" s="146"/>
      <c r="D816" s="57"/>
      <c r="E816" s="43"/>
      <c r="F816" s="74"/>
      <c r="G816" s="74"/>
      <c r="H816" s="44"/>
      <c r="I816" s="283"/>
      <c r="J816" s="283"/>
      <c r="K816" s="37"/>
      <c r="L816" s="37"/>
      <c r="M816" s="37"/>
      <c r="N816" s="37"/>
      <c r="O816" s="22"/>
      <c r="P816" s="22"/>
      <c r="Q816" s="42"/>
      <c r="R816" s="39"/>
      <c r="S816" s="39"/>
      <c r="T816" s="39"/>
      <c r="U816" s="321"/>
      <c r="V816" s="330"/>
      <c r="W816" s="317" t="str">
        <f t="shared" si="442"/>
        <v>0</v>
      </c>
      <c r="X816" s="101"/>
      <c r="Y816" s="40"/>
      <c r="Z816" s="41"/>
      <c r="AA816" s="40"/>
      <c r="AB816" s="40"/>
      <c r="AC816" s="40"/>
      <c r="AD816" s="40" t="str">
        <f t="shared" si="423"/>
        <v/>
      </c>
      <c r="AE816" s="186"/>
      <c r="AF816" s="106" t="str">
        <f t="shared" si="456"/>
        <v>0</v>
      </c>
      <c r="AG816" s="99">
        <f t="shared" si="453"/>
        <v>0</v>
      </c>
      <c r="AH816" s="105" t="str">
        <f t="shared" si="454"/>
        <v>0</v>
      </c>
      <c r="AI816" s="106" t="str">
        <f t="shared" si="443"/>
        <v>0</v>
      </c>
      <c r="AJ816" s="99" t="str">
        <f t="shared" si="444"/>
        <v/>
      </c>
      <c r="AK816" s="1" t="str">
        <f t="shared" si="445"/>
        <v/>
      </c>
      <c r="AL816" s="1" t="str">
        <f t="shared" si="446"/>
        <v/>
      </c>
      <c r="AM816" s="1" t="str">
        <f t="shared" si="447"/>
        <v/>
      </c>
      <c r="AN816" s="164" t="str">
        <f t="shared" si="448"/>
        <v/>
      </c>
      <c r="AO816" s="337">
        <f t="shared" si="449"/>
        <v>0</v>
      </c>
      <c r="AP816" s="259"/>
      <c r="AQ816" s="273">
        <f t="shared" si="455"/>
        <v>0</v>
      </c>
      <c r="DF816" s="104">
        <f t="shared" si="427"/>
        <v>0</v>
      </c>
      <c r="DG816" s="39" t="str">
        <f t="shared" si="424"/>
        <v/>
      </c>
      <c r="DH816" s="39" t="str">
        <f t="shared" si="425"/>
        <v/>
      </c>
      <c r="DJ816" s="98">
        <f t="shared" si="426"/>
        <v>0</v>
      </c>
      <c r="DK816" s="93" t="e">
        <f>VLOOKUP(H816,'PORT PRODUCTIVITY 1'!$A$25:$G$81,2,FALSE)</f>
        <v>#N/A</v>
      </c>
      <c r="DL816" s="97" t="str">
        <f t="shared" si="432"/>
        <v/>
      </c>
      <c r="DM816" s="97" t="str">
        <f t="shared" si="433"/>
        <v/>
      </c>
      <c r="DN816" s="97" t="str">
        <f t="shared" si="434"/>
        <v/>
      </c>
      <c r="DO816" s="97" t="str">
        <f t="shared" si="435"/>
        <v/>
      </c>
      <c r="DP816" s="94" t="e">
        <f>VLOOKUP(H816,'PORT PRODUCTIVITY 1'!$A$25:$G$83,3,FALSE)</f>
        <v>#N/A</v>
      </c>
      <c r="DQ816" s="276" t="str">
        <f t="shared" si="436"/>
        <v/>
      </c>
      <c r="DR816" s="276" t="str">
        <f t="shared" si="437"/>
        <v/>
      </c>
      <c r="DS816" s="276" t="str">
        <f t="shared" si="438"/>
        <v/>
      </c>
      <c r="DT816" s="276" t="str">
        <f t="shared" si="439"/>
        <v/>
      </c>
      <c r="DU816" s="276" t="str">
        <f t="shared" si="440"/>
        <v/>
      </c>
      <c r="DV816" s="276" t="str">
        <f t="shared" si="441"/>
        <v/>
      </c>
      <c r="DW816" s="277" t="str">
        <f t="shared" si="428"/>
        <v/>
      </c>
      <c r="DX816" s="278" t="str">
        <f t="shared" si="429"/>
        <v>0</v>
      </c>
      <c r="DY816" s="279" t="str">
        <f t="shared" si="430"/>
        <v>0</v>
      </c>
      <c r="DZ816" s="280" t="str">
        <f t="shared" si="431"/>
        <v/>
      </c>
      <c r="EA816" s="335">
        <f t="shared" si="450"/>
        <v>0</v>
      </c>
      <c r="EB816" s="335">
        <f t="shared" si="451"/>
        <v>0</v>
      </c>
      <c r="EC816" s="335">
        <f t="shared" si="452"/>
        <v>0</v>
      </c>
    </row>
    <row r="817" spans="2:133" ht="27.75" customHeight="1" thickBot="1">
      <c r="B817" s="39"/>
      <c r="C817" s="146"/>
      <c r="D817" s="57"/>
      <c r="E817" s="43"/>
      <c r="F817" s="74"/>
      <c r="G817" s="74"/>
      <c r="H817" s="44"/>
      <c r="I817" s="283"/>
      <c r="J817" s="283"/>
      <c r="K817" s="37"/>
      <c r="L817" s="37"/>
      <c r="M817" s="37"/>
      <c r="N817" s="37"/>
      <c r="O817" s="22"/>
      <c r="P817" s="22"/>
      <c r="Q817" s="42"/>
      <c r="R817" s="39"/>
      <c r="S817" s="39"/>
      <c r="T817" s="39"/>
      <c r="U817" s="321"/>
      <c r="V817" s="330"/>
      <c r="W817" s="317" t="str">
        <f t="shared" si="442"/>
        <v>0</v>
      </c>
      <c r="X817" s="101"/>
      <c r="Y817" s="40"/>
      <c r="Z817" s="41"/>
      <c r="AA817" s="40"/>
      <c r="AB817" s="40"/>
      <c r="AC817" s="40"/>
      <c r="AD817" s="40" t="str">
        <f t="shared" si="423"/>
        <v/>
      </c>
      <c r="AE817" s="186"/>
      <c r="AF817" s="106" t="str">
        <f t="shared" si="456"/>
        <v>0</v>
      </c>
      <c r="AG817" s="99">
        <f t="shared" si="453"/>
        <v>0</v>
      </c>
      <c r="AH817" s="105" t="str">
        <f t="shared" si="454"/>
        <v>0</v>
      </c>
      <c r="AI817" s="106" t="str">
        <f t="shared" si="443"/>
        <v>0</v>
      </c>
      <c r="AJ817" s="99" t="str">
        <f t="shared" si="444"/>
        <v/>
      </c>
      <c r="AK817" s="1" t="str">
        <f t="shared" si="445"/>
        <v/>
      </c>
      <c r="AL817" s="1" t="str">
        <f t="shared" si="446"/>
        <v/>
      </c>
      <c r="AM817" s="1" t="str">
        <f t="shared" si="447"/>
        <v/>
      </c>
      <c r="AN817" s="164" t="str">
        <f t="shared" si="448"/>
        <v/>
      </c>
      <c r="AO817" s="337">
        <f t="shared" si="449"/>
        <v>0</v>
      </c>
      <c r="AP817" s="259"/>
      <c r="AQ817" s="273">
        <f t="shared" si="455"/>
        <v>0</v>
      </c>
      <c r="DF817" s="104">
        <f t="shared" si="427"/>
        <v>0</v>
      </c>
      <c r="DG817" s="39" t="str">
        <f t="shared" si="424"/>
        <v/>
      </c>
      <c r="DH817" s="39" t="str">
        <f t="shared" si="425"/>
        <v/>
      </c>
      <c r="DJ817" s="98">
        <f t="shared" si="426"/>
        <v>0</v>
      </c>
      <c r="DK817" s="93" t="e">
        <f>VLOOKUP(H817,'PORT PRODUCTIVITY 1'!$A$25:$G$81,2,FALSE)</f>
        <v>#N/A</v>
      </c>
      <c r="DL817" s="97" t="str">
        <f t="shared" si="432"/>
        <v/>
      </c>
      <c r="DM817" s="97" t="str">
        <f t="shared" si="433"/>
        <v/>
      </c>
      <c r="DN817" s="97" t="str">
        <f t="shared" si="434"/>
        <v/>
      </c>
      <c r="DO817" s="97" t="str">
        <f t="shared" si="435"/>
        <v/>
      </c>
      <c r="DP817" s="94" t="e">
        <f>VLOOKUP(H817,'PORT PRODUCTIVITY 1'!$A$25:$G$83,3,FALSE)</f>
        <v>#N/A</v>
      </c>
      <c r="DQ817" s="276" t="str">
        <f t="shared" si="436"/>
        <v/>
      </c>
      <c r="DR817" s="276" t="str">
        <f t="shared" si="437"/>
        <v/>
      </c>
      <c r="DS817" s="276" t="str">
        <f t="shared" si="438"/>
        <v/>
      </c>
      <c r="DT817" s="276" t="str">
        <f t="shared" si="439"/>
        <v/>
      </c>
      <c r="DU817" s="276" t="str">
        <f t="shared" si="440"/>
        <v/>
      </c>
      <c r="DV817" s="276" t="str">
        <f t="shared" si="441"/>
        <v/>
      </c>
      <c r="DW817" s="277" t="str">
        <f t="shared" si="428"/>
        <v/>
      </c>
      <c r="DX817" s="278" t="str">
        <f t="shared" si="429"/>
        <v>0</v>
      </c>
      <c r="DY817" s="279" t="str">
        <f t="shared" si="430"/>
        <v>0</v>
      </c>
      <c r="DZ817" s="280" t="str">
        <f t="shared" si="431"/>
        <v/>
      </c>
      <c r="EA817" s="335">
        <f t="shared" si="450"/>
        <v>0</v>
      </c>
      <c r="EB817" s="335">
        <f t="shared" si="451"/>
        <v>0</v>
      </c>
      <c r="EC817" s="335">
        <f t="shared" si="452"/>
        <v>0</v>
      </c>
    </row>
    <row r="818" spans="2:133" ht="27.75" customHeight="1" thickBot="1">
      <c r="B818" s="39"/>
      <c r="C818" s="146"/>
      <c r="D818" s="57"/>
      <c r="E818" s="43"/>
      <c r="F818" s="74"/>
      <c r="G818" s="74"/>
      <c r="H818" s="44"/>
      <c r="I818" s="283"/>
      <c r="J818" s="283"/>
      <c r="K818" s="37"/>
      <c r="L818" s="37"/>
      <c r="M818" s="37"/>
      <c r="N818" s="37"/>
      <c r="O818" s="22"/>
      <c r="P818" s="22"/>
      <c r="Q818" s="42"/>
      <c r="R818" s="39"/>
      <c r="S818" s="39"/>
      <c r="T818" s="39"/>
      <c r="U818" s="321"/>
      <c r="V818" s="330"/>
      <c r="W818" s="317" t="str">
        <f t="shared" si="442"/>
        <v>0</v>
      </c>
      <c r="X818" s="101"/>
      <c r="Y818" s="40"/>
      <c r="Z818" s="41"/>
      <c r="AA818" s="40"/>
      <c r="AB818" s="40"/>
      <c r="AC818" s="40"/>
      <c r="AD818" s="40" t="str">
        <f t="shared" si="423"/>
        <v/>
      </c>
      <c r="AE818" s="186"/>
      <c r="AF818" s="106" t="str">
        <f t="shared" si="456"/>
        <v>0</v>
      </c>
      <c r="AG818" s="99">
        <f t="shared" si="453"/>
        <v>0</v>
      </c>
      <c r="AH818" s="105" t="str">
        <f t="shared" si="454"/>
        <v>0</v>
      </c>
      <c r="AI818" s="106" t="str">
        <f t="shared" si="443"/>
        <v>0</v>
      </c>
      <c r="AJ818" s="99" t="str">
        <f t="shared" si="444"/>
        <v/>
      </c>
      <c r="AK818" s="1" t="str">
        <f t="shared" si="445"/>
        <v/>
      </c>
      <c r="AL818" s="1" t="str">
        <f t="shared" si="446"/>
        <v/>
      </c>
      <c r="AM818" s="1" t="str">
        <f t="shared" si="447"/>
        <v/>
      </c>
      <c r="AN818" s="164" t="str">
        <f t="shared" si="448"/>
        <v/>
      </c>
      <c r="AO818" s="337">
        <f t="shared" si="449"/>
        <v>0</v>
      </c>
      <c r="AP818" s="259"/>
      <c r="AQ818" s="273">
        <f t="shared" si="455"/>
        <v>0</v>
      </c>
      <c r="DF818" s="104">
        <f t="shared" si="427"/>
        <v>0</v>
      </c>
      <c r="DG818" s="39" t="str">
        <f t="shared" si="424"/>
        <v/>
      </c>
      <c r="DH818" s="39" t="str">
        <f t="shared" si="425"/>
        <v/>
      </c>
      <c r="DJ818" s="98">
        <f t="shared" si="426"/>
        <v>0</v>
      </c>
      <c r="DK818" s="93" t="e">
        <f>VLOOKUP(H818,'PORT PRODUCTIVITY 1'!$A$25:$G$81,2,FALSE)</f>
        <v>#N/A</v>
      </c>
      <c r="DL818" s="97" t="str">
        <f t="shared" si="432"/>
        <v/>
      </c>
      <c r="DM818" s="97" t="str">
        <f t="shared" si="433"/>
        <v/>
      </c>
      <c r="DN818" s="97" t="str">
        <f t="shared" si="434"/>
        <v/>
      </c>
      <c r="DO818" s="97" t="str">
        <f t="shared" si="435"/>
        <v/>
      </c>
      <c r="DP818" s="94" t="e">
        <f>VLOOKUP(H818,'PORT PRODUCTIVITY 1'!$A$25:$G$83,3,FALSE)</f>
        <v>#N/A</v>
      </c>
      <c r="DQ818" s="276" t="str">
        <f t="shared" si="436"/>
        <v/>
      </c>
      <c r="DR818" s="276" t="str">
        <f t="shared" si="437"/>
        <v/>
      </c>
      <c r="DS818" s="276" t="str">
        <f t="shared" si="438"/>
        <v/>
      </c>
      <c r="DT818" s="276" t="str">
        <f t="shared" si="439"/>
        <v/>
      </c>
      <c r="DU818" s="276" t="str">
        <f t="shared" si="440"/>
        <v/>
      </c>
      <c r="DV818" s="276" t="str">
        <f t="shared" si="441"/>
        <v/>
      </c>
      <c r="DW818" s="277" t="str">
        <f t="shared" si="428"/>
        <v/>
      </c>
      <c r="DX818" s="278" t="str">
        <f t="shared" si="429"/>
        <v>0</v>
      </c>
      <c r="DY818" s="279" t="str">
        <f t="shared" si="430"/>
        <v>0</v>
      </c>
      <c r="DZ818" s="280" t="str">
        <f t="shared" si="431"/>
        <v/>
      </c>
      <c r="EA818" s="335">
        <f t="shared" si="450"/>
        <v>0</v>
      </c>
      <c r="EB818" s="335">
        <f t="shared" si="451"/>
        <v>0</v>
      </c>
      <c r="EC818" s="335">
        <f t="shared" si="452"/>
        <v>0</v>
      </c>
    </row>
    <row r="819" spans="2:133" ht="27.75" customHeight="1" thickBot="1">
      <c r="B819" s="39"/>
      <c r="C819" s="146"/>
      <c r="D819" s="57"/>
      <c r="E819" s="43"/>
      <c r="F819" s="74"/>
      <c r="G819" s="74"/>
      <c r="H819" s="44"/>
      <c r="I819" s="283"/>
      <c r="J819" s="283"/>
      <c r="K819" s="37"/>
      <c r="L819" s="37"/>
      <c r="M819" s="37"/>
      <c r="N819" s="37"/>
      <c r="O819" s="22"/>
      <c r="P819" s="22"/>
      <c r="Q819" s="42"/>
      <c r="R819" s="39"/>
      <c r="S819" s="39"/>
      <c r="T819" s="39"/>
      <c r="U819" s="321"/>
      <c r="V819" s="330"/>
      <c r="W819" s="317" t="str">
        <f t="shared" si="442"/>
        <v>0</v>
      </c>
      <c r="X819" s="101"/>
      <c r="Y819" s="40"/>
      <c r="Z819" s="41"/>
      <c r="AA819" s="40"/>
      <c r="AB819" s="40"/>
      <c r="AC819" s="40"/>
      <c r="AD819" s="40" t="str">
        <f t="shared" si="423"/>
        <v/>
      </c>
      <c r="AE819" s="186"/>
      <c r="AF819" s="106" t="str">
        <f t="shared" si="456"/>
        <v>0</v>
      </c>
      <c r="AG819" s="99">
        <f t="shared" si="453"/>
        <v>0</v>
      </c>
      <c r="AH819" s="105" t="str">
        <f t="shared" si="454"/>
        <v>0</v>
      </c>
      <c r="AI819" s="106" t="str">
        <f t="shared" si="443"/>
        <v>0</v>
      </c>
      <c r="AJ819" s="99" t="str">
        <f t="shared" si="444"/>
        <v/>
      </c>
      <c r="AK819" s="1" t="str">
        <f t="shared" si="445"/>
        <v/>
      </c>
      <c r="AL819" s="1" t="str">
        <f t="shared" si="446"/>
        <v/>
      </c>
      <c r="AM819" s="1" t="str">
        <f t="shared" si="447"/>
        <v/>
      </c>
      <c r="AN819" s="164" t="str">
        <f t="shared" si="448"/>
        <v/>
      </c>
      <c r="AO819" s="337">
        <f t="shared" si="449"/>
        <v>0</v>
      </c>
      <c r="AP819" s="259"/>
      <c r="AQ819" s="273">
        <f t="shared" si="455"/>
        <v>0</v>
      </c>
      <c r="DF819" s="104">
        <f t="shared" si="427"/>
        <v>0</v>
      </c>
      <c r="DG819" s="39" t="str">
        <f t="shared" si="424"/>
        <v/>
      </c>
      <c r="DH819" s="39" t="str">
        <f t="shared" si="425"/>
        <v/>
      </c>
      <c r="DJ819" s="98">
        <f t="shared" si="426"/>
        <v>0</v>
      </c>
      <c r="DK819" s="93" t="e">
        <f>VLOOKUP(H819,'PORT PRODUCTIVITY 1'!$A$25:$G$81,2,FALSE)</f>
        <v>#N/A</v>
      </c>
      <c r="DL819" s="97" t="str">
        <f t="shared" si="432"/>
        <v/>
      </c>
      <c r="DM819" s="97" t="str">
        <f t="shared" si="433"/>
        <v/>
      </c>
      <c r="DN819" s="97" t="str">
        <f t="shared" si="434"/>
        <v/>
      </c>
      <c r="DO819" s="97" t="str">
        <f t="shared" si="435"/>
        <v/>
      </c>
      <c r="DP819" s="94" t="e">
        <f>VLOOKUP(H819,'PORT PRODUCTIVITY 1'!$A$25:$G$83,3,FALSE)</f>
        <v>#N/A</v>
      </c>
      <c r="DQ819" s="276" t="str">
        <f t="shared" si="436"/>
        <v/>
      </c>
      <c r="DR819" s="276" t="str">
        <f t="shared" si="437"/>
        <v/>
      </c>
      <c r="DS819" s="276" t="str">
        <f t="shared" si="438"/>
        <v/>
      </c>
      <c r="DT819" s="276" t="str">
        <f t="shared" si="439"/>
        <v/>
      </c>
      <c r="DU819" s="276" t="str">
        <f t="shared" si="440"/>
        <v/>
      </c>
      <c r="DV819" s="276" t="str">
        <f t="shared" si="441"/>
        <v/>
      </c>
      <c r="DW819" s="277" t="str">
        <f t="shared" si="428"/>
        <v/>
      </c>
      <c r="DX819" s="278" t="str">
        <f t="shared" si="429"/>
        <v>0</v>
      </c>
      <c r="DY819" s="279" t="str">
        <f t="shared" si="430"/>
        <v>0</v>
      </c>
      <c r="DZ819" s="280" t="str">
        <f t="shared" si="431"/>
        <v/>
      </c>
      <c r="EA819" s="335">
        <f t="shared" si="450"/>
        <v>0</v>
      </c>
      <c r="EB819" s="335">
        <f t="shared" si="451"/>
        <v>0</v>
      </c>
      <c r="EC819" s="335">
        <f t="shared" si="452"/>
        <v>0</v>
      </c>
    </row>
    <row r="820" spans="2:133" ht="27.75" customHeight="1" thickBot="1">
      <c r="B820" s="39"/>
      <c r="C820" s="146"/>
      <c r="D820" s="57"/>
      <c r="E820" s="43"/>
      <c r="F820" s="74"/>
      <c r="G820" s="74"/>
      <c r="H820" s="44"/>
      <c r="I820" s="283"/>
      <c r="J820" s="283"/>
      <c r="K820" s="37"/>
      <c r="L820" s="37"/>
      <c r="M820" s="37"/>
      <c r="N820" s="37"/>
      <c r="O820" s="22"/>
      <c r="P820" s="22"/>
      <c r="Q820" s="42"/>
      <c r="R820" s="39"/>
      <c r="S820" s="39"/>
      <c r="T820" s="39"/>
      <c r="U820" s="321"/>
      <c r="V820" s="330"/>
      <c r="W820" s="317" t="str">
        <f t="shared" si="442"/>
        <v>0</v>
      </c>
      <c r="X820" s="101"/>
      <c r="Y820" s="40"/>
      <c r="Z820" s="41"/>
      <c r="AA820" s="40"/>
      <c r="AB820" s="40"/>
      <c r="AC820" s="40"/>
      <c r="AD820" s="40" t="str">
        <f t="shared" si="423"/>
        <v/>
      </c>
      <c r="AE820" s="186"/>
      <c r="AF820" s="106" t="str">
        <f t="shared" si="456"/>
        <v>0</v>
      </c>
      <c r="AG820" s="99">
        <f t="shared" si="453"/>
        <v>0</v>
      </c>
      <c r="AH820" s="105" t="str">
        <f t="shared" si="454"/>
        <v>0</v>
      </c>
      <c r="AI820" s="106" t="str">
        <f t="shared" si="443"/>
        <v>0</v>
      </c>
      <c r="AJ820" s="99" t="str">
        <f t="shared" si="444"/>
        <v/>
      </c>
      <c r="AK820" s="1" t="str">
        <f t="shared" si="445"/>
        <v/>
      </c>
      <c r="AL820" s="1" t="str">
        <f t="shared" si="446"/>
        <v/>
      </c>
      <c r="AM820" s="1" t="str">
        <f t="shared" si="447"/>
        <v/>
      </c>
      <c r="AN820" s="164" t="str">
        <f t="shared" si="448"/>
        <v/>
      </c>
      <c r="AO820" s="337">
        <f t="shared" si="449"/>
        <v>0</v>
      </c>
      <c r="AP820" s="259"/>
      <c r="AQ820" s="273">
        <f t="shared" si="455"/>
        <v>0</v>
      </c>
      <c r="DF820" s="104">
        <f t="shared" si="427"/>
        <v>0</v>
      </c>
      <c r="DG820" s="39" t="str">
        <f t="shared" si="424"/>
        <v/>
      </c>
      <c r="DH820" s="39" t="str">
        <f t="shared" si="425"/>
        <v/>
      </c>
      <c r="DJ820" s="98">
        <f t="shared" si="426"/>
        <v>0</v>
      </c>
      <c r="DK820" s="93" t="e">
        <f>VLOOKUP(H820,'PORT PRODUCTIVITY 1'!$A$25:$G$81,2,FALSE)</f>
        <v>#N/A</v>
      </c>
      <c r="DL820" s="97" t="str">
        <f t="shared" si="432"/>
        <v/>
      </c>
      <c r="DM820" s="97" t="str">
        <f t="shared" si="433"/>
        <v/>
      </c>
      <c r="DN820" s="97" t="str">
        <f t="shared" si="434"/>
        <v/>
      </c>
      <c r="DO820" s="97" t="str">
        <f t="shared" si="435"/>
        <v/>
      </c>
      <c r="DP820" s="94" t="e">
        <f>VLOOKUP(H820,'PORT PRODUCTIVITY 1'!$A$25:$G$83,3,FALSE)</f>
        <v>#N/A</v>
      </c>
      <c r="DQ820" s="276" t="str">
        <f t="shared" si="436"/>
        <v/>
      </c>
      <c r="DR820" s="276" t="str">
        <f t="shared" si="437"/>
        <v/>
      </c>
      <c r="DS820" s="276" t="str">
        <f t="shared" si="438"/>
        <v/>
      </c>
      <c r="DT820" s="276" t="str">
        <f t="shared" si="439"/>
        <v/>
      </c>
      <c r="DU820" s="276" t="str">
        <f t="shared" si="440"/>
        <v/>
      </c>
      <c r="DV820" s="276" t="str">
        <f t="shared" si="441"/>
        <v/>
      </c>
      <c r="DW820" s="277" t="str">
        <f t="shared" si="428"/>
        <v/>
      </c>
      <c r="DX820" s="278" t="str">
        <f t="shared" si="429"/>
        <v>0</v>
      </c>
      <c r="DY820" s="279" t="str">
        <f t="shared" si="430"/>
        <v>0</v>
      </c>
      <c r="DZ820" s="280" t="str">
        <f t="shared" si="431"/>
        <v/>
      </c>
      <c r="EA820" s="335">
        <f t="shared" si="450"/>
        <v>0</v>
      </c>
      <c r="EB820" s="335">
        <f t="shared" si="451"/>
        <v>0</v>
      </c>
      <c r="EC820" s="335">
        <f t="shared" si="452"/>
        <v>0</v>
      </c>
    </row>
    <row r="821" spans="2:133" ht="27.75" customHeight="1" thickBot="1">
      <c r="B821" s="39"/>
      <c r="C821" s="146"/>
      <c r="D821" s="57"/>
      <c r="E821" s="43"/>
      <c r="F821" s="74"/>
      <c r="G821" s="74"/>
      <c r="H821" s="44"/>
      <c r="I821" s="283"/>
      <c r="J821" s="283"/>
      <c r="K821" s="37"/>
      <c r="L821" s="37"/>
      <c r="M821" s="37"/>
      <c r="N821" s="37"/>
      <c r="O821" s="22"/>
      <c r="P821" s="22"/>
      <c r="Q821" s="42"/>
      <c r="R821" s="39"/>
      <c r="S821" s="39"/>
      <c r="T821" s="39"/>
      <c r="U821" s="321"/>
      <c r="V821" s="330"/>
      <c r="W821" s="317" t="str">
        <f t="shared" si="442"/>
        <v>0</v>
      </c>
      <c r="X821" s="101"/>
      <c r="Y821" s="40"/>
      <c r="Z821" s="41"/>
      <c r="AA821" s="40"/>
      <c r="AB821" s="40"/>
      <c r="AC821" s="40"/>
      <c r="AD821" s="40" t="str">
        <f t="shared" ref="AD821:AD873" si="457">IF(AE821&gt;0, AE821*2,"")</f>
        <v/>
      </c>
      <c r="AE821" s="186"/>
      <c r="AF821" s="106" t="str">
        <f t="shared" si="456"/>
        <v>0</v>
      </c>
      <c r="AG821" s="99">
        <f t="shared" si="453"/>
        <v>0</v>
      </c>
      <c r="AH821" s="105" t="str">
        <f t="shared" si="454"/>
        <v>0</v>
      </c>
      <c r="AI821" s="106" t="str">
        <f t="shared" si="443"/>
        <v>0</v>
      </c>
      <c r="AJ821" s="99" t="str">
        <f t="shared" si="444"/>
        <v/>
      </c>
      <c r="AK821" s="1" t="str">
        <f t="shared" si="445"/>
        <v/>
      </c>
      <c r="AL821" s="1" t="str">
        <f t="shared" si="446"/>
        <v/>
      </c>
      <c r="AM821" s="1" t="str">
        <f t="shared" si="447"/>
        <v/>
      </c>
      <c r="AN821" s="164" t="str">
        <f t="shared" si="448"/>
        <v/>
      </c>
      <c r="AO821" s="337">
        <f t="shared" si="449"/>
        <v>0</v>
      </c>
      <c r="AP821" s="259"/>
      <c r="AQ821" s="273">
        <f t="shared" si="455"/>
        <v>0</v>
      </c>
      <c r="DF821" s="104">
        <f t="shared" si="427"/>
        <v>0</v>
      </c>
      <c r="DG821" s="39" t="str">
        <f t="shared" si="424"/>
        <v/>
      </c>
      <c r="DH821" s="39" t="str">
        <f t="shared" si="425"/>
        <v/>
      </c>
      <c r="DJ821" s="98">
        <f t="shared" si="426"/>
        <v>0</v>
      </c>
      <c r="DK821" s="93" t="e">
        <f>VLOOKUP(H821,'PORT PRODUCTIVITY 1'!$A$25:$G$81,2,FALSE)</f>
        <v>#N/A</v>
      </c>
      <c r="DL821" s="97" t="str">
        <f t="shared" si="432"/>
        <v/>
      </c>
      <c r="DM821" s="97" t="str">
        <f t="shared" si="433"/>
        <v/>
      </c>
      <c r="DN821" s="97" t="str">
        <f t="shared" si="434"/>
        <v/>
      </c>
      <c r="DO821" s="97" t="str">
        <f t="shared" si="435"/>
        <v/>
      </c>
      <c r="DP821" s="94" t="e">
        <f>VLOOKUP(H821,'PORT PRODUCTIVITY 1'!$A$25:$G$83,3,FALSE)</f>
        <v>#N/A</v>
      </c>
      <c r="DQ821" s="276" t="str">
        <f t="shared" si="436"/>
        <v/>
      </c>
      <c r="DR821" s="276" t="str">
        <f t="shared" si="437"/>
        <v/>
      </c>
      <c r="DS821" s="276" t="str">
        <f t="shared" si="438"/>
        <v/>
      </c>
      <c r="DT821" s="276" t="str">
        <f t="shared" si="439"/>
        <v/>
      </c>
      <c r="DU821" s="276" t="str">
        <f t="shared" si="440"/>
        <v/>
      </c>
      <c r="DV821" s="276" t="str">
        <f t="shared" si="441"/>
        <v/>
      </c>
      <c r="DW821" s="277" t="str">
        <f t="shared" si="428"/>
        <v/>
      </c>
      <c r="DX821" s="278" t="str">
        <f t="shared" si="429"/>
        <v>0</v>
      </c>
      <c r="DY821" s="279" t="str">
        <f t="shared" si="430"/>
        <v>0</v>
      </c>
      <c r="DZ821" s="280" t="str">
        <f t="shared" si="431"/>
        <v/>
      </c>
      <c r="EA821" s="335">
        <f t="shared" si="450"/>
        <v>0</v>
      </c>
      <c r="EB821" s="335">
        <f t="shared" si="451"/>
        <v>0</v>
      </c>
      <c r="EC821" s="335">
        <f t="shared" si="452"/>
        <v>0</v>
      </c>
    </row>
    <row r="822" spans="2:133" ht="27.75" customHeight="1" thickBot="1">
      <c r="B822" s="39"/>
      <c r="C822" s="146"/>
      <c r="D822" s="57"/>
      <c r="E822" s="43"/>
      <c r="F822" s="74"/>
      <c r="G822" s="74"/>
      <c r="H822" s="44"/>
      <c r="I822" s="283"/>
      <c r="J822" s="283"/>
      <c r="K822" s="37"/>
      <c r="L822" s="37"/>
      <c r="M822" s="37"/>
      <c r="N822" s="37"/>
      <c r="O822" s="22"/>
      <c r="P822" s="22"/>
      <c r="Q822" s="42"/>
      <c r="R822" s="39"/>
      <c r="S822" s="39"/>
      <c r="T822" s="39"/>
      <c r="U822" s="321"/>
      <c r="V822" s="330"/>
      <c r="W822" s="317" t="str">
        <f t="shared" si="442"/>
        <v>0</v>
      </c>
      <c r="X822" s="101"/>
      <c r="Y822" s="40"/>
      <c r="Z822" s="41"/>
      <c r="AA822" s="40"/>
      <c r="AB822" s="40"/>
      <c r="AC822" s="40"/>
      <c r="AD822" s="40" t="str">
        <f t="shared" si="457"/>
        <v/>
      </c>
      <c r="AE822" s="186"/>
      <c r="AF822" s="106" t="str">
        <f t="shared" si="456"/>
        <v>0</v>
      </c>
      <c r="AG822" s="99">
        <f t="shared" si="453"/>
        <v>0</v>
      </c>
      <c r="AH822" s="105" t="str">
        <f t="shared" si="454"/>
        <v>0</v>
      </c>
      <c r="AI822" s="106" t="str">
        <f t="shared" si="443"/>
        <v>0</v>
      </c>
      <c r="AJ822" s="99" t="str">
        <f t="shared" si="444"/>
        <v/>
      </c>
      <c r="AK822" s="1" t="str">
        <f t="shared" si="445"/>
        <v/>
      </c>
      <c r="AL822" s="1" t="str">
        <f t="shared" si="446"/>
        <v/>
      </c>
      <c r="AM822" s="1" t="str">
        <f t="shared" si="447"/>
        <v/>
      </c>
      <c r="AN822" s="164" t="str">
        <f t="shared" si="448"/>
        <v/>
      </c>
      <c r="AO822" s="337">
        <f t="shared" si="449"/>
        <v>0</v>
      </c>
      <c r="AP822" s="259"/>
      <c r="AQ822" s="273">
        <f t="shared" si="455"/>
        <v>0</v>
      </c>
      <c r="DF822" s="104">
        <f t="shared" si="427"/>
        <v>0</v>
      </c>
      <c r="DG822" s="39" t="str">
        <f t="shared" si="424"/>
        <v/>
      </c>
      <c r="DH822" s="39" t="str">
        <f t="shared" si="425"/>
        <v/>
      </c>
      <c r="DJ822" s="98">
        <f t="shared" si="426"/>
        <v>0</v>
      </c>
      <c r="DK822" s="93" t="e">
        <f>VLOOKUP(H822,'PORT PRODUCTIVITY 1'!$A$25:$G$81,2,FALSE)</f>
        <v>#N/A</v>
      </c>
      <c r="DL822" s="97" t="str">
        <f t="shared" si="432"/>
        <v/>
      </c>
      <c r="DM822" s="97" t="str">
        <f t="shared" si="433"/>
        <v/>
      </c>
      <c r="DN822" s="97" t="str">
        <f t="shared" si="434"/>
        <v/>
      </c>
      <c r="DO822" s="97" t="str">
        <f t="shared" si="435"/>
        <v/>
      </c>
      <c r="DP822" s="94" t="e">
        <f>VLOOKUP(H822,'PORT PRODUCTIVITY 1'!$A$25:$G$83,3,FALSE)</f>
        <v>#N/A</v>
      </c>
      <c r="DQ822" s="276" t="str">
        <f t="shared" si="436"/>
        <v/>
      </c>
      <c r="DR822" s="276" t="str">
        <f t="shared" si="437"/>
        <v/>
      </c>
      <c r="DS822" s="276" t="str">
        <f t="shared" si="438"/>
        <v/>
      </c>
      <c r="DT822" s="276" t="str">
        <f t="shared" si="439"/>
        <v/>
      </c>
      <c r="DU822" s="276" t="str">
        <f t="shared" si="440"/>
        <v/>
      </c>
      <c r="DV822" s="276" t="str">
        <f t="shared" si="441"/>
        <v/>
      </c>
      <c r="DW822" s="277" t="str">
        <f t="shared" si="428"/>
        <v/>
      </c>
      <c r="DX822" s="278" t="str">
        <f t="shared" si="429"/>
        <v>0</v>
      </c>
      <c r="DY822" s="279" t="str">
        <f t="shared" si="430"/>
        <v>0</v>
      </c>
      <c r="DZ822" s="280" t="str">
        <f t="shared" si="431"/>
        <v/>
      </c>
      <c r="EA822" s="335">
        <f t="shared" si="450"/>
        <v>0</v>
      </c>
      <c r="EB822" s="335">
        <f t="shared" si="451"/>
        <v>0</v>
      </c>
      <c r="EC822" s="335">
        <f t="shared" si="452"/>
        <v>0</v>
      </c>
    </row>
    <row r="823" spans="2:133" ht="27.75" customHeight="1" thickBot="1">
      <c r="B823" s="39"/>
      <c r="C823" s="146"/>
      <c r="D823" s="57"/>
      <c r="E823" s="43"/>
      <c r="F823" s="74"/>
      <c r="G823" s="74"/>
      <c r="H823" s="44"/>
      <c r="I823" s="283"/>
      <c r="J823" s="283"/>
      <c r="K823" s="37"/>
      <c r="L823" s="37"/>
      <c r="M823" s="37"/>
      <c r="N823" s="37"/>
      <c r="O823" s="22"/>
      <c r="P823" s="22"/>
      <c r="Q823" s="42"/>
      <c r="R823" s="39"/>
      <c r="S823" s="39"/>
      <c r="T823" s="39"/>
      <c r="U823" s="321"/>
      <c r="V823" s="330"/>
      <c r="W823" s="317" t="str">
        <f t="shared" si="442"/>
        <v>0</v>
      </c>
      <c r="X823" s="101"/>
      <c r="Y823" s="40"/>
      <c r="Z823" s="41"/>
      <c r="AA823" s="40"/>
      <c r="AB823" s="40"/>
      <c r="AC823" s="40"/>
      <c r="AD823" s="40" t="str">
        <f t="shared" si="457"/>
        <v/>
      </c>
      <c r="AE823" s="186"/>
      <c r="AF823" s="106" t="str">
        <f t="shared" si="456"/>
        <v>0</v>
      </c>
      <c r="AG823" s="99">
        <f t="shared" si="453"/>
        <v>0</v>
      </c>
      <c r="AH823" s="105" t="str">
        <f t="shared" si="454"/>
        <v>0</v>
      </c>
      <c r="AI823" s="106" t="str">
        <f t="shared" si="443"/>
        <v>0</v>
      </c>
      <c r="AJ823" s="99" t="str">
        <f t="shared" si="444"/>
        <v/>
      </c>
      <c r="AK823" s="1" t="str">
        <f t="shared" si="445"/>
        <v/>
      </c>
      <c r="AL823" s="1" t="str">
        <f t="shared" si="446"/>
        <v/>
      </c>
      <c r="AM823" s="1" t="str">
        <f t="shared" si="447"/>
        <v/>
      </c>
      <c r="AN823" s="164" t="str">
        <f t="shared" si="448"/>
        <v/>
      </c>
      <c r="AO823" s="337">
        <f t="shared" si="449"/>
        <v>0</v>
      </c>
      <c r="AP823" s="259"/>
      <c r="AQ823" s="273">
        <f t="shared" si="455"/>
        <v>0</v>
      </c>
      <c r="DF823" s="104">
        <f t="shared" si="427"/>
        <v>0</v>
      </c>
      <c r="DG823" s="39" t="str">
        <f t="shared" si="424"/>
        <v/>
      </c>
      <c r="DH823" s="39" t="str">
        <f t="shared" si="425"/>
        <v/>
      </c>
      <c r="DJ823" s="98">
        <f t="shared" si="426"/>
        <v>0</v>
      </c>
      <c r="DK823" s="93" t="e">
        <f>VLOOKUP(H823,'PORT PRODUCTIVITY 1'!$A$25:$G$81,2,FALSE)</f>
        <v>#N/A</v>
      </c>
      <c r="DL823" s="97" t="str">
        <f t="shared" si="432"/>
        <v/>
      </c>
      <c r="DM823" s="97" t="str">
        <f t="shared" si="433"/>
        <v/>
      </c>
      <c r="DN823" s="97" t="str">
        <f t="shared" si="434"/>
        <v/>
      </c>
      <c r="DO823" s="97" t="str">
        <f t="shared" si="435"/>
        <v/>
      </c>
      <c r="DP823" s="94" t="e">
        <f>VLOOKUP(H823,'PORT PRODUCTIVITY 1'!$A$25:$G$83,3,FALSE)</f>
        <v>#N/A</v>
      </c>
      <c r="DQ823" s="276" t="str">
        <f t="shared" si="436"/>
        <v/>
      </c>
      <c r="DR823" s="276" t="str">
        <f t="shared" si="437"/>
        <v/>
      </c>
      <c r="DS823" s="276" t="str">
        <f t="shared" si="438"/>
        <v/>
      </c>
      <c r="DT823" s="276" t="str">
        <f t="shared" si="439"/>
        <v/>
      </c>
      <c r="DU823" s="276" t="str">
        <f t="shared" si="440"/>
        <v/>
      </c>
      <c r="DV823" s="276" t="str">
        <f t="shared" si="441"/>
        <v/>
      </c>
      <c r="DW823" s="277" t="str">
        <f t="shared" si="428"/>
        <v/>
      </c>
      <c r="DX823" s="278" t="str">
        <f t="shared" si="429"/>
        <v>0</v>
      </c>
      <c r="DY823" s="279" t="str">
        <f t="shared" si="430"/>
        <v>0</v>
      </c>
      <c r="DZ823" s="280" t="str">
        <f t="shared" si="431"/>
        <v/>
      </c>
      <c r="EA823" s="335">
        <f t="shared" si="450"/>
        <v>0</v>
      </c>
      <c r="EB823" s="335">
        <f t="shared" si="451"/>
        <v>0</v>
      </c>
      <c r="EC823" s="335">
        <f t="shared" si="452"/>
        <v>0</v>
      </c>
    </row>
    <row r="824" spans="2:133" ht="27.75" customHeight="1" thickBot="1">
      <c r="B824" s="39"/>
      <c r="C824" s="146"/>
      <c r="D824" s="57"/>
      <c r="E824" s="43"/>
      <c r="F824" s="74"/>
      <c r="G824" s="74"/>
      <c r="H824" s="44"/>
      <c r="I824" s="283"/>
      <c r="J824" s="283"/>
      <c r="K824" s="37"/>
      <c r="L824" s="37"/>
      <c r="M824" s="37"/>
      <c r="N824" s="37"/>
      <c r="O824" s="22"/>
      <c r="P824" s="22"/>
      <c r="Q824" s="42"/>
      <c r="R824" s="39"/>
      <c r="S824" s="39"/>
      <c r="T824" s="39"/>
      <c r="U824" s="321"/>
      <c r="V824" s="330"/>
      <c r="W824" s="317" t="str">
        <f t="shared" si="442"/>
        <v>0</v>
      </c>
      <c r="X824" s="101"/>
      <c r="Y824" s="40"/>
      <c r="Z824" s="41"/>
      <c r="AA824" s="40"/>
      <c r="AB824" s="40"/>
      <c r="AC824" s="40"/>
      <c r="AD824" s="40" t="str">
        <f t="shared" si="457"/>
        <v/>
      </c>
      <c r="AE824" s="186"/>
      <c r="AF824" s="106" t="str">
        <f t="shared" si="456"/>
        <v>0</v>
      </c>
      <c r="AG824" s="99">
        <f t="shared" si="453"/>
        <v>0</v>
      </c>
      <c r="AH824" s="105" t="str">
        <f t="shared" si="454"/>
        <v>0</v>
      </c>
      <c r="AI824" s="106" t="str">
        <f t="shared" si="443"/>
        <v>0</v>
      </c>
      <c r="AJ824" s="99" t="str">
        <f t="shared" si="444"/>
        <v/>
      </c>
      <c r="AK824" s="1" t="str">
        <f t="shared" si="445"/>
        <v/>
      </c>
      <c r="AL824" s="1" t="str">
        <f t="shared" si="446"/>
        <v/>
      </c>
      <c r="AM824" s="1" t="str">
        <f t="shared" si="447"/>
        <v/>
      </c>
      <c r="AN824" s="164" t="str">
        <f t="shared" si="448"/>
        <v/>
      </c>
      <c r="AO824" s="337">
        <f t="shared" si="449"/>
        <v>0</v>
      </c>
      <c r="AP824" s="259"/>
      <c r="AQ824" s="273">
        <f t="shared" si="455"/>
        <v>0</v>
      </c>
      <c r="DF824" s="104">
        <f t="shared" si="427"/>
        <v>0</v>
      </c>
      <c r="DG824" s="39" t="str">
        <f t="shared" si="424"/>
        <v/>
      </c>
      <c r="DH824" s="39" t="str">
        <f t="shared" si="425"/>
        <v/>
      </c>
      <c r="DJ824" s="98">
        <f t="shared" si="426"/>
        <v>0</v>
      </c>
      <c r="DK824" s="93" t="e">
        <f>VLOOKUP(H824,'PORT PRODUCTIVITY 1'!$A$25:$G$81,2,FALSE)</f>
        <v>#N/A</v>
      </c>
      <c r="DL824" s="97" t="str">
        <f t="shared" si="432"/>
        <v/>
      </c>
      <c r="DM824" s="97" t="str">
        <f t="shared" si="433"/>
        <v/>
      </c>
      <c r="DN824" s="97" t="str">
        <f t="shared" si="434"/>
        <v/>
      </c>
      <c r="DO824" s="97" t="str">
        <f t="shared" si="435"/>
        <v/>
      </c>
      <c r="DP824" s="94" t="e">
        <f>VLOOKUP(H824,'PORT PRODUCTIVITY 1'!$A$25:$G$83,3,FALSE)</f>
        <v>#N/A</v>
      </c>
      <c r="DQ824" s="276" t="str">
        <f t="shared" si="436"/>
        <v/>
      </c>
      <c r="DR824" s="276" t="str">
        <f t="shared" si="437"/>
        <v/>
      </c>
      <c r="DS824" s="276" t="str">
        <f t="shared" si="438"/>
        <v/>
      </c>
      <c r="DT824" s="276" t="str">
        <f t="shared" si="439"/>
        <v/>
      </c>
      <c r="DU824" s="276" t="str">
        <f t="shared" si="440"/>
        <v/>
      </c>
      <c r="DV824" s="276" t="str">
        <f t="shared" si="441"/>
        <v/>
      </c>
      <c r="DW824" s="277" t="str">
        <f t="shared" si="428"/>
        <v/>
      </c>
      <c r="DX824" s="278" t="str">
        <f t="shared" si="429"/>
        <v>0</v>
      </c>
      <c r="DY824" s="279" t="str">
        <f t="shared" si="430"/>
        <v>0</v>
      </c>
      <c r="DZ824" s="280" t="str">
        <f t="shared" si="431"/>
        <v/>
      </c>
      <c r="EA824" s="335">
        <f t="shared" si="450"/>
        <v>0</v>
      </c>
      <c r="EB824" s="335">
        <f t="shared" si="451"/>
        <v>0</v>
      </c>
      <c r="EC824" s="335">
        <f t="shared" si="452"/>
        <v>0</v>
      </c>
    </row>
    <row r="825" spans="2:133" ht="27.75" customHeight="1" thickBot="1">
      <c r="B825" s="39"/>
      <c r="C825" s="146"/>
      <c r="D825" s="57"/>
      <c r="E825" s="43"/>
      <c r="F825" s="74"/>
      <c r="G825" s="74"/>
      <c r="H825" s="44"/>
      <c r="I825" s="283"/>
      <c r="J825" s="283"/>
      <c r="K825" s="37"/>
      <c r="L825" s="37"/>
      <c r="M825" s="37"/>
      <c r="N825" s="37"/>
      <c r="O825" s="22"/>
      <c r="P825" s="22"/>
      <c r="Q825" s="42"/>
      <c r="R825" s="39"/>
      <c r="S825" s="39"/>
      <c r="T825" s="39"/>
      <c r="U825" s="321"/>
      <c r="V825" s="330"/>
      <c r="W825" s="317" t="str">
        <f t="shared" si="442"/>
        <v>0</v>
      </c>
      <c r="X825" s="101"/>
      <c r="Y825" s="40"/>
      <c r="Z825" s="41"/>
      <c r="AA825" s="40"/>
      <c r="AB825" s="40"/>
      <c r="AC825" s="40"/>
      <c r="AD825" s="40" t="str">
        <f t="shared" si="457"/>
        <v/>
      </c>
      <c r="AE825" s="186"/>
      <c r="AF825" s="106" t="str">
        <f t="shared" si="456"/>
        <v>0</v>
      </c>
      <c r="AG825" s="99">
        <f t="shared" si="453"/>
        <v>0</v>
      </c>
      <c r="AH825" s="105" t="str">
        <f t="shared" si="454"/>
        <v>0</v>
      </c>
      <c r="AI825" s="106" t="str">
        <f t="shared" si="443"/>
        <v>0</v>
      </c>
      <c r="AJ825" s="99" t="str">
        <f t="shared" si="444"/>
        <v/>
      </c>
      <c r="AK825" s="1" t="str">
        <f t="shared" si="445"/>
        <v/>
      </c>
      <c r="AL825" s="1" t="str">
        <f t="shared" si="446"/>
        <v/>
      </c>
      <c r="AM825" s="1" t="str">
        <f t="shared" si="447"/>
        <v/>
      </c>
      <c r="AN825" s="164" t="str">
        <f t="shared" si="448"/>
        <v/>
      </c>
      <c r="AO825" s="337">
        <f t="shared" si="449"/>
        <v>0</v>
      </c>
      <c r="AP825" s="259"/>
      <c r="AQ825" s="273">
        <f t="shared" si="455"/>
        <v>0</v>
      </c>
      <c r="DF825" s="104">
        <f t="shared" si="427"/>
        <v>0</v>
      </c>
      <c r="DG825" s="39" t="str">
        <f t="shared" si="424"/>
        <v/>
      </c>
      <c r="DH825" s="39" t="str">
        <f t="shared" si="425"/>
        <v/>
      </c>
      <c r="DJ825" s="98">
        <f t="shared" si="426"/>
        <v>0</v>
      </c>
      <c r="DK825" s="93" t="e">
        <f>VLOOKUP(H825,'PORT PRODUCTIVITY 1'!$A$25:$G$81,2,FALSE)</f>
        <v>#N/A</v>
      </c>
      <c r="DL825" s="97" t="str">
        <f t="shared" si="432"/>
        <v/>
      </c>
      <c r="DM825" s="97" t="str">
        <f t="shared" si="433"/>
        <v/>
      </c>
      <c r="DN825" s="97" t="str">
        <f t="shared" si="434"/>
        <v/>
      </c>
      <c r="DO825" s="97" t="str">
        <f t="shared" si="435"/>
        <v/>
      </c>
      <c r="DP825" s="94" t="e">
        <f>VLOOKUP(H825,'PORT PRODUCTIVITY 1'!$A$25:$G$83,3,FALSE)</f>
        <v>#N/A</v>
      </c>
      <c r="DQ825" s="276" t="str">
        <f t="shared" si="436"/>
        <v/>
      </c>
      <c r="DR825" s="276" t="str">
        <f t="shared" si="437"/>
        <v/>
      </c>
      <c r="DS825" s="276" t="str">
        <f t="shared" si="438"/>
        <v/>
      </c>
      <c r="DT825" s="276" t="str">
        <f t="shared" si="439"/>
        <v/>
      </c>
      <c r="DU825" s="276" t="str">
        <f t="shared" si="440"/>
        <v/>
      </c>
      <c r="DV825" s="276" t="str">
        <f t="shared" si="441"/>
        <v/>
      </c>
      <c r="DW825" s="277" t="str">
        <f t="shared" si="428"/>
        <v/>
      </c>
      <c r="DX825" s="278" t="str">
        <f t="shared" si="429"/>
        <v>0</v>
      </c>
      <c r="DY825" s="279" t="str">
        <f t="shared" si="430"/>
        <v>0</v>
      </c>
      <c r="DZ825" s="280" t="str">
        <f t="shared" si="431"/>
        <v/>
      </c>
      <c r="EA825" s="335">
        <f t="shared" si="450"/>
        <v>0</v>
      </c>
      <c r="EB825" s="335">
        <f t="shared" si="451"/>
        <v>0</v>
      </c>
      <c r="EC825" s="335">
        <f t="shared" si="452"/>
        <v>0</v>
      </c>
    </row>
    <row r="826" spans="2:133" ht="27.75" customHeight="1" thickBot="1">
      <c r="B826" s="39"/>
      <c r="C826" s="146"/>
      <c r="D826" s="57"/>
      <c r="E826" s="43"/>
      <c r="F826" s="74"/>
      <c r="G826" s="74"/>
      <c r="H826" s="44"/>
      <c r="I826" s="283"/>
      <c r="J826" s="283"/>
      <c r="K826" s="37"/>
      <c r="L826" s="37"/>
      <c r="M826" s="37"/>
      <c r="N826" s="37"/>
      <c r="O826" s="22"/>
      <c r="P826" s="22"/>
      <c r="Q826" s="42"/>
      <c r="R826" s="39"/>
      <c r="S826" s="39"/>
      <c r="T826" s="39"/>
      <c r="U826" s="321"/>
      <c r="V826" s="330"/>
      <c r="W826" s="317" t="str">
        <f t="shared" si="442"/>
        <v>0</v>
      </c>
      <c r="X826" s="101"/>
      <c r="Y826" s="40"/>
      <c r="Z826" s="41"/>
      <c r="AA826" s="40"/>
      <c r="AB826" s="40"/>
      <c r="AC826" s="40"/>
      <c r="AD826" s="40" t="str">
        <f t="shared" si="457"/>
        <v/>
      </c>
      <c r="AE826" s="186"/>
      <c r="AF826" s="106" t="str">
        <f t="shared" si="456"/>
        <v>0</v>
      </c>
      <c r="AG826" s="99">
        <f t="shared" si="453"/>
        <v>0</v>
      </c>
      <c r="AH826" s="105" t="str">
        <f t="shared" si="454"/>
        <v>0</v>
      </c>
      <c r="AI826" s="106" t="str">
        <f t="shared" si="443"/>
        <v>0</v>
      </c>
      <c r="AJ826" s="99" t="str">
        <f t="shared" si="444"/>
        <v/>
      </c>
      <c r="AK826" s="1" t="str">
        <f t="shared" si="445"/>
        <v/>
      </c>
      <c r="AL826" s="1" t="str">
        <f t="shared" si="446"/>
        <v/>
      </c>
      <c r="AM826" s="1" t="str">
        <f t="shared" si="447"/>
        <v/>
      </c>
      <c r="AN826" s="164" t="str">
        <f t="shared" si="448"/>
        <v/>
      </c>
      <c r="AO826" s="337">
        <f t="shared" si="449"/>
        <v>0</v>
      </c>
      <c r="AP826" s="259"/>
      <c r="AQ826" s="273">
        <f t="shared" si="455"/>
        <v>0</v>
      </c>
      <c r="DF826" s="104">
        <f t="shared" si="427"/>
        <v>0</v>
      </c>
      <c r="DG826" s="39" t="str">
        <f t="shared" si="424"/>
        <v/>
      </c>
      <c r="DH826" s="39" t="str">
        <f t="shared" si="425"/>
        <v/>
      </c>
      <c r="DJ826" s="98">
        <f t="shared" si="426"/>
        <v>0</v>
      </c>
      <c r="DK826" s="93" t="e">
        <f>VLOOKUP(H826,'PORT PRODUCTIVITY 1'!$A$25:$G$81,2,FALSE)</f>
        <v>#N/A</v>
      </c>
      <c r="DL826" s="97" t="str">
        <f t="shared" si="432"/>
        <v/>
      </c>
      <c r="DM826" s="97" t="str">
        <f t="shared" si="433"/>
        <v/>
      </c>
      <c r="DN826" s="97" t="str">
        <f t="shared" si="434"/>
        <v/>
      </c>
      <c r="DO826" s="97" t="str">
        <f t="shared" si="435"/>
        <v/>
      </c>
      <c r="DP826" s="94" t="e">
        <f>VLOOKUP(H826,'PORT PRODUCTIVITY 1'!$A$25:$G$83,3,FALSE)</f>
        <v>#N/A</v>
      </c>
      <c r="DQ826" s="276" t="str">
        <f t="shared" si="436"/>
        <v/>
      </c>
      <c r="DR826" s="276" t="str">
        <f t="shared" si="437"/>
        <v/>
      </c>
      <c r="DS826" s="276" t="str">
        <f t="shared" si="438"/>
        <v/>
      </c>
      <c r="DT826" s="276" t="str">
        <f t="shared" si="439"/>
        <v/>
      </c>
      <c r="DU826" s="276" t="str">
        <f t="shared" si="440"/>
        <v/>
      </c>
      <c r="DV826" s="276" t="str">
        <f t="shared" si="441"/>
        <v/>
      </c>
      <c r="DW826" s="277" t="str">
        <f t="shared" si="428"/>
        <v/>
      </c>
      <c r="DX826" s="278" t="str">
        <f t="shared" si="429"/>
        <v>0</v>
      </c>
      <c r="DY826" s="279" t="str">
        <f t="shared" si="430"/>
        <v>0</v>
      </c>
      <c r="DZ826" s="280" t="str">
        <f t="shared" si="431"/>
        <v/>
      </c>
      <c r="EA826" s="335">
        <f t="shared" si="450"/>
        <v>0</v>
      </c>
      <c r="EB826" s="335">
        <f t="shared" si="451"/>
        <v>0</v>
      </c>
      <c r="EC826" s="335">
        <f t="shared" si="452"/>
        <v>0</v>
      </c>
    </row>
    <row r="827" spans="2:133" ht="27.75" customHeight="1" thickBot="1">
      <c r="B827" s="39"/>
      <c r="C827" s="146"/>
      <c r="D827" s="57"/>
      <c r="E827" s="43"/>
      <c r="F827" s="74"/>
      <c r="G827" s="74"/>
      <c r="H827" s="44"/>
      <c r="I827" s="283"/>
      <c r="J827" s="283"/>
      <c r="K827" s="37"/>
      <c r="L827" s="37"/>
      <c r="M827" s="37"/>
      <c r="N827" s="37"/>
      <c r="O827" s="22"/>
      <c r="P827" s="22"/>
      <c r="Q827" s="42"/>
      <c r="R827" s="39"/>
      <c r="S827" s="39"/>
      <c r="T827" s="39"/>
      <c r="U827" s="321"/>
      <c r="V827" s="330"/>
      <c r="W827" s="317" t="str">
        <f t="shared" si="442"/>
        <v>0</v>
      </c>
      <c r="X827" s="101"/>
      <c r="Y827" s="40"/>
      <c r="Z827" s="41"/>
      <c r="AA827" s="40"/>
      <c r="AB827" s="40"/>
      <c r="AC827" s="40"/>
      <c r="AD827" s="40" t="str">
        <f t="shared" si="457"/>
        <v/>
      </c>
      <c r="AE827" s="186"/>
      <c r="AF827" s="106" t="str">
        <f t="shared" si="456"/>
        <v>0</v>
      </c>
      <c r="AG827" s="99">
        <f t="shared" si="453"/>
        <v>0</v>
      </c>
      <c r="AH827" s="105" t="str">
        <f t="shared" si="454"/>
        <v>0</v>
      </c>
      <c r="AI827" s="106" t="str">
        <f t="shared" si="443"/>
        <v>0</v>
      </c>
      <c r="AJ827" s="99" t="str">
        <f t="shared" si="444"/>
        <v/>
      </c>
      <c r="AK827" s="1" t="str">
        <f t="shared" si="445"/>
        <v/>
      </c>
      <c r="AL827" s="1" t="str">
        <f t="shared" si="446"/>
        <v/>
      </c>
      <c r="AM827" s="1" t="str">
        <f t="shared" si="447"/>
        <v/>
      </c>
      <c r="AN827" s="164" t="str">
        <f t="shared" si="448"/>
        <v/>
      </c>
      <c r="AO827" s="337">
        <f t="shared" si="449"/>
        <v>0</v>
      </c>
      <c r="AP827" s="259"/>
      <c r="AQ827" s="273">
        <f t="shared" si="455"/>
        <v>0</v>
      </c>
      <c r="DF827" s="104">
        <f t="shared" si="427"/>
        <v>0</v>
      </c>
      <c r="DG827" s="39" t="str">
        <f t="shared" si="424"/>
        <v/>
      </c>
      <c r="DH827" s="39" t="str">
        <f t="shared" si="425"/>
        <v/>
      </c>
      <c r="DJ827" s="98">
        <f t="shared" si="426"/>
        <v>0</v>
      </c>
      <c r="DK827" s="93" t="e">
        <f>VLOOKUP(H827,'PORT PRODUCTIVITY 1'!$A$25:$G$81,2,FALSE)</f>
        <v>#N/A</v>
      </c>
      <c r="DL827" s="97" t="str">
        <f t="shared" si="432"/>
        <v/>
      </c>
      <c r="DM827" s="97" t="str">
        <f t="shared" si="433"/>
        <v/>
      </c>
      <c r="DN827" s="97" t="str">
        <f t="shared" si="434"/>
        <v/>
      </c>
      <c r="DO827" s="97" t="str">
        <f t="shared" si="435"/>
        <v/>
      </c>
      <c r="DP827" s="94" t="e">
        <f>VLOOKUP(H827,'PORT PRODUCTIVITY 1'!$A$25:$G$83,3,FALSE)</f>
        <v>#N/A</v>
      </c>
      <c r="DQ827" s="276" t="str">
        <f t="shared" si="436"/>
        <v/>
      </c>
      <c r="DR827" s="276" t="str">
        <f t="shared" si="437"/>
        <v/>
      </c>
      <c r="DS827" s="276" t="str">
        <f t="shared" si="438"/>
        <v/>
      </c>
      <c r="DT827" s="276" t="str">
        <f t="shared" si="439"/>
        <v/>
      </c>
      <c r="DU827" s="276" t="str">
        <f t="shared" si="440"/>
        <v/>
      </c>
      <c r="DV827" s="276" t="str">
        <f t="shared" si="441"/>
        <v/>
      </c>
      <c r="DW827" s="277" t="str">
        <f t="shared" si="428"/>
        <v/>
      </c>
      <c r="DX827" s="278" t="str">
        <f t="shared" si="429"/>
        <v>0</v>
      </c>
      <c r="DY827" s="279" t="str">
        <f t="shared" si="430"/>
        <v>0</v>
      </c>
      <c r="DZ827" s="280" t="str">
        <f t="shared" si="431"/>
        <v/>
      </c>
      <c r="EA827" s="335">
        <f t="shared" si="450"/>
        <v>0</v>
      </c>
      <c r="EB827" s="335">
        <f t="shared" si="451"/>
        <v>0</v>
      </c>
      <c r="EC827" s="335">
        <f t="shared" si="452"/>
        <v>0</v>
      </c>
    </row>
    <row r="828" spans="2:133" ht="27.75" customHeight="1" thickBot="1">
      <c r="B828" s="39"/>
      <c r="C828" s="146"/>
      <c r="D828" s="57"/>
      <c r="E828" s="43"/>
      <c r="F828" s="74"/>
      <c r="G828" s="74"/>
      <c r="H828" s="44"/>
      <c r="I828" s="283"/>
      <c r="J828" s="283"/>
      <c r="K828" s="37"/>
      <c r="L828" s="37"/>
      <c r="M828" s="37"/>
      <c r="N828" s="37"/>
      <c r="O828" s="22"/>
      <c r="P828" s="22"/>
      <c r="Q828" s="42"/>
      <c r="R828" s="39"/>
      <c r="S828" s="39"/>
      <c r="T828" s="39"/>
      <c r="U828" s="321"/>
      <c r="V828" s="330"/>
      <c r="W828" s="317" t="str">
        <f t="shared" si="442"/>
        <v>0</v>
      </c>
      <c r="X828" s="101"/>
      <c r="Y828" s="40"/>
      <c r="Z828" s="41"/>
      <c r="AA828" s="40"/>
      <c r="AB828" s="40"/>
      <c r="AC828" s="40"/>
      <c r="AD828" s="40" t="str">
        <f t="shared" si="457"/>
        <v/>
      </c>
      <c r="AE828" s="186"/>
      <c r="AF828" s="106" t="str">
        <f t="shared" si="456"/>
        <v>0</v>
      </c>
      <c r="AG828" s="99">
        <f t="shared" si="453"/>
        <v>0</v>
      </c>
      <c r="AH828" s="105" t="str">
        <f t="shared" si="454"/>
        <v>0</v>
      </c>
      <c r="AI828" s="106" t="str">
        <f t="shared" si="443"/>
        <v>0</v>
      </c>
      <c r="AJ828" s="99" t="str">
        <f t="shared" si="444"/>
        <v/>
      </c>
      <c r="AK828" s="1" t="str">
        <f t="shared" si="445"/>
        <v/>
      </c>
      <c r="AL828" s="1" t="str">
        <f t="shared" si="446"/>
        <v/>
      </c>
      <c r="AM828" s="1" t="str">
        <f t="shared" si="447"/>
        <v/>
      </c>
      <c r="AN828" s="164" t="str">
        <f t="shared" si="448"/>
        <v/>
      </c>
      <c r="AO828" s="337">
        <f t="shared" si="449"/>
        <v>0</v>
      </c>
      <c r="AP828" s="259"/>
      <c r="AQ828" s="273">
        <f t="shared" si="455"/>
        <v>0</v>
      </c>
      <c r="DF828" s="104">
        <f t="shared" si="427"/>
        <v>0</v>
      </c>
      <c r="DG828" s="39" t="str">
        <f t="shared" si="424"/>
        <v/>
      </c>
      <c r="DH828" s="39" t="str">
        <f t="shared" si="425"/>
        <v/>
      </c>
      <c r="DJ828" s="98">
        <f t="shared" si="426"/>
        <v>0</v>
      </c>
      <c r="DK828" s="93" t="e">
        <f>VLOOKUP(H828,'PORT PRODUCTIVITY 1'!$A$25:$G$81,2,FALSE)</f>
        <v>#N/A</v>
      </c>
      <c r="DL828" s="97" t="str">
        <f t="shared" si="432"/>
        <v/>
      </c>
      <c r="DM828" s="97" t="str">
        <f t="shared" si="433"/>
        <v/>
      </c>
      <c r="DN828" s="97" t="str">
        <f t="shared" si="434"/>
        <v/>
      </c>
      <c r="DO828" s="97" t="str">
        <f t="shared" si="435"/>
        <v/>
      </c>
      <c r="DP828" s="94" t="e">
        <f>VLOOKUP(H828,'PORT PRODUCTIVITY 1'!$A$25:$G$83,3,FALSE)</f>
        <v>#N/A</v>
      </c>
      <c r="DQ828" s="276" t="str">
        <f t="shared" si="436"/>
        <v/>
      </c>
      <c r="DR828" s="276" t="str">
        <f t="shared" si="437"/>
        <v/>
      </c>
      <c r="DS828" s="276" t="str">
        <f t="shared" si="438"/>
        <v/>
      </c>
      <c r="DT828" s="276" t="str">
        <f t="shared" si="439"/>
        <v/>
      </c>
      <c r="DU828" s="276" t="str">
        <f t="shared" si="440"/>
        <v/>
      </c>
      <c r="DV828" s="276" t="str">
        <f t="shared" si="441"/>
        <v/>
      </c>
      <c r="DW828" s="277" t="str">
        <f t="shared" si="428"/>
        <v/>
      </c>
      <c r="DX828" s="278" t="str">
        <f t="shared" si="429"/>
        <v>0</v>
      </c>
      <c r="DY828" s="279" t="str">
        <f t="shared" si="430"/>
        <v>0</v>
      </c>
      <c r="DZ828" s="280" t="str">
        <f t="shared" si="431"/>
        <v/>
      </c>
      <c r="EA828" s="335">
        <f t="shared" si="450"/>
        <v>0</v>
      </c>
      <c r="EB828" s="335">
        <f t="shared" si="451"/>
        <v>0</v>
      </c>
      <c r="EC828" s="335">
        <f t="shared" si="452"/>
        <v>0</v>
      </c>
    </row>
    <row r="829" spans="2:133" ht="27.75" customHeight="1" thickBot="1">
      <c r="B829" s="39"/>
      <c r="C829" s="146"/>
      <c r="D829" s="57"/>
      <c r="E829" s="43"/>
      <c r="F829" s="74"/>
      <c r="G829" s="74"/>
      <c r="H829" s="44"/>
      <c r="I829" s="283"/>
      <c r="J829" s="283"/>
      <c r="K829" s="37"/>
      <c r="L829" s="37"/>
      <c r="M829" s="37"/>
      <c r="N829" s="37"/>
      <c r="O829" s="22"/>
      <c r="P829" s="22"/>
      <c r="Q829" s="42"/>
      <c r="R829" s="39"/>
      <c r="S829" s="39"/>
      <c r="T829" s="39"/>
      <c r="U829" s="321"/>
      <c r="V829" s="330"/>
      <c r="W829" s="317" t="str">
        <f t="shared" si="442"/>
        <v>0</v>
      </c>
      <c r="X829" s="101"/>
      <c r="Y829" s="40"/>
      <c r="Z829" s="41"/>
      <c r="AA829" s="40"/>
      <c r="AB829" s="40"/>
      <c r="AC829" s="40"/>
      <c r="AD829" s="40" t="str">
        <f t="shared" si="457"/>
        <v/>
      </c>
      <c r="AE829" s="186"/>
      <c r="AF829" s="106" t="str">
        <f t="shared" si="456"/>
        <v>0</v>
      </c>
      <c r="AG829" s="99">
        <f t="shared" si="453"/>
        <v>0</v>
      </c>
      <c r="AH829" s="105" t="str">
        <f t="shared" si="454"/>
        <v>0</v>
      </c>
      <c r="AI829" s="106" t="str">
        <f t="shared" si="443"/>
        <v>0</v>
      </c>
      <c r="AJ829" s="99" t="str">
        <f t="shared" si="444"/>
        <v/>
      </c>
      <c r="AK829" s="1" t="str">
        <f t="shared" si="445"/>
        <v/>
      </c>
      <c r="AL829" s="1" t="str">
        <f t="shared" si="446"/>
        <v/>
      </c>
      <c r="AM829" s="1" t="str">
        <f t="shared" si="447"/>
        <v/>
      </c>
      <c r="AN829" s="164" t="str">
        <f t="shared" si="448"/>
        <v/>
      </c>
      <c r="AO829" s="337">
        <f t="shared" si="449"/>
        <v>0</v>
      </c>
      <c r="AP829" s="259"/>
      <c r="AQ829" s="273">
        <f t="shared" si="455"/>
        <v>0</v>
      </c>
      <c r="DF829" s="104">
        <f t="shared" si="427"/>
        <v>0</v>
      </c>
      <c r="DG829" s="39" t="str">
        <f t="shared" ref="DG829:DG892" si="458">IF(SUM(S829:V829)&lt;1,"",1)</f>
        <v/>
      </c>
      <c r="DH829" s="39" t="str">
        <f t="shared" ref="DH829:DH892" si="459">IF(SUM(X829:AC829)&lt;1,"",1)</f>
        <v/>
      </c>
      <c r="DJ829" s="98">
        <f t="shared" ref="DJ829:DJ892" si="460">AG829</f>
        <v>0</v>
      </c>
      <c r="DK829" s="93" t="e">
        <f>VLOOKUP(H829,'PORT PRODUCTIVITY 1'!$A$25:$G$81,2,FALSE)</f>
        <v>#N/A</v>
      </c>
      <c r="DL829" s="97" t="str">
        <f t="shared" si="432"/>
        <v/>
      </c>
      <c r="DM829" s="97" t="str">
        <f t="shared" si="433"/>
        <v/>
      </c>
      <c r="DN829" s="97" t="str">
        <f t="shared" si="434"/>
        <v/>
      </c>
      <c r="DO829" s="97" t="str">
        <f t="shared" si="435"/>
        <v/>
      </c>
      <c r="DP829" s="94" t="e">
        <f>VLOOKUP(H829,'PORT PRODUCTIVITY 1'!$A$25:$G$83,3,FALSE)</f>
        <v>#N/A</v>
      </c>
      <c r="DQ829" s="276" t="str">
        <f t="shared" si="436"/>
        <v/>
      </c>
      <c r="DR829" s="276" t="str">
        <f t="shared" si="437"/>
        <v/>
      </c>
      <c r="DS829" s="276" t="str">
        <f t="shared" si="438"/>
        <v/>
      </c>
      <c r="DT829" s="276" t="str">
        <f t="shared" si="439"/>
        <v/>
      </c>
      <c r="DU829" s="276" t="str">
        <f t="shared" si="440"/>
        <v/>
      </c>
      <c r="DV829" s="276" t="str">
        <f t="shared" si="441"/>
        <v/>
      </c>
      <c r="DW829" s="277" t="str">
        <f t="shared" si="428"/>
        <v/>
      </c>
      <c r="DX829" s="278" t="str">
        <f t="shared" si="429"/>
        <v>0</v>
      </c>
      <c r="DY829" s="279" t="str">
        <f t="shared" si="430"/>
        <v>0</v>
      </c>
      <c r="DZ829" s="280" t="str">
        <f t="shared" si="431"/>
        <v/>
      </c>
      <c r="EA829" s="335">
        <f t="shared" si="450"/>
        <v>0</v>
      </c>
      <c r="EB829" s="335">
        <f t="shared" si="451"/>
        <v>0</v>
      </c>
      <c r="EC829" s="335">
        <f t="shared" si="452"/>
        <v>0</v>
      </c>
    </row>
    <row r="830" spans="2:133" ht="27.75" customHeight="1" thickBot="1">
      <c r="B830" s="39"/>
      <c r="C830" s="146"/>
      <c r="D830" s="57"/>
      <c r="E830" s="43"/>
      <c r="F830" s="74"/>
      <c r="G830" s="74"/>
      <c r="H830" s="44"/>
      <c r="I830" s="283"/>
      <c r="J830" s="283"/>
      <c r="K830" s="37"/>
      <c r="L830" s="37"/>
      <c r="M830" s="37"/>
      <c r="N830" s="37"/>
      <c r="O830" s="22"/>
      <c r="P830" s="22"/>
      <c r="Q830" s="42"/>
      <c r="R830" s="39"/>
      <c r="S830" s="39"/>
      <c r="T830" s="39"/>
      <c r="U830" s="321"/>
      <c r="V830" s="330"/>
      <c r="W830" s="317" t="str">
        <f t="shared" si="442"/>
        <v>0</v>
      </c>
      <c r="X830" s="101"/>
      <c r="Y830" s="40"/>
      <c r="Z830" s="41"/>
      <c r="AA830" s="40"/>
      <c r="AB830" s="40"/>
      <c r="AC830" s="40"/>
      <c r="AD830" s="40" t="str">
        <f t="shared" si="457"/>
        <v/>
      </c>
      <c r="AE830" s="186"/>
      <c r="AF830" s="106" t="str">
        <f t="shared" si="456"/>
        <v>0</v>
      </c>
      <c r="AG830" s="99">
        <f t="shared" si="453"/>
        <v>0</v>
      </c>
      <c r="AH830" s="105" t="str">
        <f t="shared" si="454"/>
        <v>0</v>
      </c>
      <c r="AI830" s="106" t="str">
        <f t="shared" si="443"/>
        <v>0</v>
      </c>
      <c r="AJ830" s="99" t="str">
        <f t="shared" si="444"/>
        <v/>
      </c>
      <c r="AK830" s="1" t="str">
        <f t="shared" si="445"/>
        <v/>
      </c>
      <c r="AL830" s="1" t="str">
        <f t="shared" si="446"/>
        <v/>
      </c>
      <c r="AM830" s="1" t="str">
        <f t="shared" si="447"/>
        <v/>
      </c>
      <c r="AN830" s="164" t="str">
        <f t="shared" si="448"/>
        <v/>
      </c>
      <c r="AO830" s="337">
        <f t="shared" si="449"/>
        <v>0</v>
      </c>
      <c r="AP830" s="259"/>
      <c r="AQ830" s="273">
        <f t="shared" si="455"/>
        <v>0</v>
      </c>
      <c r="DF830" s="104">
        <f t="shared" ref="DF830:DF893" si="461">SUM(DG830:DH830)</f>
        <v>0</v>
      </c>
      <c r="DG830" s="39" t="str">
        <f t="shared" si="458"/>
        <v/>
      </c>
      <c r="DH830" s="39" t="str">
        <f t="shared" si="459"/>
        <v/>
      </c>
      <c r="DJ830" s="98">
        <f t="shared" si="460"/>
        <v>0</v>
      </c>
      <c r="DK830" s="93" t="e">
        <f>VLOOKUP(H830,'PORT PRODUCTIVITY 1'!$A$25:$G$81,2,FALSE)</f>
        <v>#N/A</v>
      </c>
      <c r="DL830" s="97" t="str">
        <f t="shared" si="432"/>
        <v/>
      </c>
      <c r="DM830" s="97" t="str">
        <f t="shared" si="433"/>
        <v/>
      </c>
      <c r="DN830" s="97" t="str">
        <f t="shared" si="434"/>
        <v/>
      </c>
      <c r="DO830" s="97" t="str">
        <f t="shared" si="435"/>
        <v/>
      </c>
      <c r="DP830" s="94" t="e">
        <f>VLOOKUP(H830,'PORT PRODUCTIVITY 1'!$A$25:$G$83,3,FALSE)</f>
        <v>#N/A</v>
      </c>
      <c r="DQ830" s="276" t="str">
        <f t="shared" si="436"/>
        <v/>
      </c>
      <c r="DR830" s="276" t="str">
        <f t="shared" si="437"/>
        <v/>
      </c>
      <c r="DS830" s="276" t="str">
        <f t="shared" si="438"/>
        <v/>
      </c>
      <c r="DT830" s="276" t="str">
        <f t="shared" si="439"/>
        <v/>
      </c>
      <c r="DU830" s="276" t="str">
        <f t="shared" si="440"/>
        <v/>
      </c>
      <c r="DV830" s="276" t="str">
        <f t="shared" si="441"/>
        <v/>
      </c>
      <c r="DW830" s="277" t="str">
        <f t="shared" ref="DW830:DW893" si="462">IFERROR(AVERAGE(DQ830:DV830,DL830:DO830),"")</f>
        <v/>
      </c>
      <c r="DX830" s="278" t="str">
        <f t="shared" ref="DX830:DX893" si="463">IFERROR(STDEV(DL830:DO830)/10,"0")</f>
        <v>0</v>
      </c>
      <c r="DY830" s="279" t="str">
        <f t="shared" ref="DY830:DY893" si="464">IFERROR(STDEV(DQ830:DV830)/10,"0")</f>
        <v>0</v>
      </c>
      <c r="DZ830" s="280" t="str">
        <f t="shared" ref="DZ830:DZ893" si="465">IFERROR((STDEV(DL830:DO830,DQ830:DV830)/10),"")</f>
        <v/>
      </c>
      <c r="EA830" s="335">
        <f t="shared" si="450"/>
        <v>0</v>
      </c>
      <c r="EB830" s="335">
        <f t="shared" si="451"/>
        <v>0</v>
      </c>
      <c r="EC830" s="335">
        <f t="shared" si="452"/>
        <v>0</v>
      </c>
    </row>
    <row r="831" spans="2:133" ht="27.75" customHeight="1" thickBot="1">
      <c r="B831" s="39"/>
      <c r="C831" s="146"/>
      <c r="D831" s="57"/>
      <c r="E831" s="43"/>
      <c r="F831" s="74"/>
      <c r="G831" s="74"/>
      <c r="H831" s="44"/>
      <c r="I831" s="283"/>
      <c r="J831" s="283"/>
      <c r="K831" s="37"/>
      <c r="L831" s="37"/>
      <c r="M831" s="37"/>
      <c r="N831" s="37"/>
      <c r="O831" s="22"/>
      <c r="P831" s="22"/>
      <c r="Q831" s="42"/>
      <c r="R831" s="39"/>
      <c r="S831" s="39"/>
      <c r="T831" s="39"/>
      <c r="U831" s="321"/>
      <c r="V831" s="330"/>
      <c r="W831" s="317" t="str">
        <f t="shared" si="442"/>
        <v>0</v>
      </c>
      <c r="X831" s="101"/>
      <c r="Y831" s="40"/>
      <c r="Z831" s="41"/>
      <c r="AA831" s="40"/>
      <c r="AB831" s="40"/>
      <c r="AC831" s="40"/>
      <c r="AD831" s="40" t="str">
        <f t="shared" si="457"/>
        <v/>
      </c>
      <c r="AE831" s="186"/>
      <c r="AF831" s="106" t="str">
        <f t="shared" si="456"/>
        <v>0</v>
      </c>
      <c r="AG831" s="99">
        <f t="shared" si="453"/>
        <v>0</v>
      </c>
      <c r="AH831" s="105" t="str">
        <f t="shared" si="454"/>
        <v>0</v>
      </c>
      <c r="AI831" s="106" t="str">
        <f t="shared" si="443"/>
        <v>0</v>
      </c>
      <c r="AJ831" s="99" t="str">
        <f t="shared" si="444"/>
        <v/>
      </c>
      <c r="AK831" s="1" t="str">
        <f t="shared" si="445"/>
        <v/>
      </c>
      <c r="AL831" s="1" t="str">
        <f t="shared" si="446"/>
        <v/>
      </c>
      <c r="AM831" s="1" t="str">
        <f t="shared" si="447"/>
        <v/>
      </c>
      <c r="AN831" s="164" t="str">
        <f t="shared" si="448"/>
        <v/>
      </c>
      <c r="AO831" s="337">
        <f t="shared" si="449"/>
        <v>0</v>
      </c>
      <c r="AP831" s="259"/>
      <c r="AQ831" s="273">
        <f t="shared" si="455"/>
        <v>0</v>
      </c>
      <c r="DF831" s="104">
        <f t="shared" si="461"/>
        <v>0</v>
      </c>
      <c r="DG831" s="39" t="str">
        <f t="shared" si="458"/>
        <v/>
      </c>
      <c r="DH831" s="39" t="str">
        <f t="shared" si="459"/>
        <v/>
      </c>
      <c r="DJ831" s="98">
        <f t="shared" si="460"/>
        <v>0</v>
      </c>
      <c r="DK831" s="93" t="e">
        <f>VLOOKUP(H831,'PORT PRODUCTIVITY 1'!$A$25:$G$81,2,FALSE)</f>
        <v>#N/A</v>
      </c>
      <c r="DL831" s="97" t="str">
        <f t="shared" si="432"/>
        <v/>
      </c>
      <c r="DM831" s="97" t="str">
        <f t="shared" si="433"/>
        <v/>
      </c>
      <c r="DN831" s="97" t="str">
        <f t="shared" si="434"/>
        <v/>
      </c>
      <c r="DO831" s="97" t="str">
        <f t="shared" si="435"/>
        <v/>
      </c>
      <c r="DP831" s="94" t="e">
        <f>VLOOKUP(H831,'PORT PRODUCTIVITY 1'!$A$25:$G$83,3,FALSE)</f>
        <v>#N/A</v>
      </c>
      <c r="DQ831" s="276" t="str">
        <f t="shared" si="436"/>
        <v/>
      </c>
      <c r="DR831" s="276" t="str">
        <f t="shared" si="437"/>
        <v/>
      </c>
      <c r="DS831" s="276" t="str">
        <f t="shared" si="438"/>
        <v/>
      </c>
      <c r="DT831" s="276" t="str">
        <f t="shared" si="439"/>
        <v/>
      </c>
      <c r="DU831" s="276" t="str">
        <f t="shared" si="440"/>
        <v/>
      </c>
      <c r="DV831" s="276" t="str">
        <f t="shared" si="441"/>
        <v/>
      </c>
      <c r="DW831" s="277" t="str">
        <f t="shared" si="462"/>
        <v/>
      </c>
      <c r="DX831" s="278" t="str">
        <f t="shared" si="463"/>
        <v>0</v>
      </c>
      <c r="DY831" s="279" t="str">
        <f t="shared" si="464"/>
        <v>0</v>
      </c>
      <c r="DZ831" s="280" t="str">
        <f t="shared" si="465"/>
        <v/>
      </c>
      <c r="EA831" s="335">
        <f t="shared" si="450"/>
        <v>0</v>
      </c>
      <c r="EB831" s="335">
        <f t="shared" si="451"/>
        <v>0</v>
      </c>
      <c r="EC831" s="335">
        <f t="shared" si="452"/>
        <v>0</v>
      </c>
    </row>
    <row r="832" spans="2:133" ht="27.75" customHeight="1" thickBot="1">
      <c r="B832" s="39"/>
      <c r="C832" s="146"/>
      <c r="D832" s="57"/>
      <c r="E832" s="43"/>
      <c r="F832" s="74"/>
      <c r="G832" s="74"/>
      <c r="H832" s="44"/>
      <c r="I832" s="283"/>
      <c r="J832" s="283"/>
      <c r="K832" s="37"/>
      <c r="L832" s="37"/>
      <c r="M832" s="37"/>
      <c r="N832" s="37"/>
      <c r="O832" s="22"/>
      <c r="P832" s="22"/>
      <c r="Q832" s="42"/>
      <c r="R832" s="39"/>
      <c r="S832" s="39"/>
      <c r="T832" s="39"/>
      <c r="U832" s="321"/>
      <c r="V832" s="330"/>
      <c r="W832" s="317" t="str">
        <f t="shared" si="442"/>
        <v>0</v>
      </c>
      <c r="X832" s="101"/>
      <c r="Y832" s="40"/>
      <c r="Z832" s="41"/>
      <c r="AA832" s="40"/>
      <c r="AB832" s="40"/>
      <c r="AC832" s="40"/>
      <c r="AD832" s="40" t="str">
        <f t="shared" si="457"/>
        <v/>
      </c>
      <c r="AE832" s="186"/>
      <c r="AF832" s="106" t="str">
        <f t="shared" si="456"/>
        <v>0</v>
      </c>
      <c r="AG832" s="99">
        <f t="shared" si="453"/>
        <v>0</v>
      </c>
      <c r="AH832" s="105" t="str">
        <f t="shared" si="454"/>
        <v>0</v>
      </c>
      <c r="AI832" s="106" t="str">
        <f t="shared" si="443"/>
        <v>0</v>
      </c>
      <c r="AJ832" s="99" t="str">
        <f t="shared" si="444"/>
        <v/>
      </c>
      <c r="AK832" s="1" t="str">
        <f t="shared" si="445"/>
        <v/>
      </c>
      <c r="AL832" s="1" t="str">
        <f t="shared" si="446"/>
        <v/>
      </c>
      <c r="AM832" s="1" t="str">
        <f t="shared" si="447"/>
        <v/>
      </c>
      <c r="AN832" s="164" t="str">
        <f t="shared" si="448"/>
        <v/>
      </c>
      <c r="AO832" s="337">
        <f t="shared" si="449"/>
        <v>0</v>
      </c>
      <c r="AP832" s="259"/>
      <c r="AQ832" s="273">
        <f t="shared" si="455"/>
        <v>0</v>
      </c>
      <c r="DF832" s="104">
        <f t="shared" si="461"/>
        <v>0</v>
      </c>
      <c r="DG832" s="39" t="str">
        <f t="shared" si="458"/>
        <v/>
      </c>
      <c r="DH832" s="39" t="str">
        <f t="shared" si="459"/>
        <v/>
      </c>
      <c r="DJ832" s="98">
        <f t="shared" si="460"/>
        <v>0</v>
      </c>
      <c r="DK832" s="93" t="e">
        <f>VLOOKUP(H832,'PORT PRODUCTIVITY 1'!$A$25:$G$81,2,FALSE)</f>
        <v>#N/A</v>
      </c>
      <c r="DL832" s="97" t="str">
        <f t="shared" si="432"/>
        <v/>
      </c>
      <c r="DM832" s="97" t="str">
        <f t="shared" si="433"/>
        <v/>
      </c>
      <c r="DN832" s="97" t="str">
        <f t="shared" si="434"/>
        <v/>
      </c>
      <c r="DO832" s="97" t="str">
        <f t="shared" si="435"/>
        <v/>
      </c>
      <c r="DP832" s="94" t="e">
        <f>VLOOKUP(H832,'PORT PRODUCTIVITY 1'!$A$25:$G$83,3,FALSE)</f>
        <v>#N/A</v>
      </c>
      <c r="DQ832" s="276" t="str">
        <f t="shared" si="436"/>
        <v/>
      </c>
      <c r="DR832" s="276" t="str">
        <f t="shared" si="437"/>
        <v/>
      </c>
      <c r="DS832" s="276" t="str">
        <f t="shared" si="438"/>
        <v/>
      </c>
      <c r="DT832" s="276" t="str">
        <f t="shared" si="439"/>
        <v/>
      </c>
      <c r="DU832" s="276" t="str">
        <f t="shared" si="440"/>
        <v/>
      </c>
      <c r="DV832" s="276" t="str">
        <f t="shared" si="441"/>
        <v/>
      </c>
      <c r="DW832" s="277" t="str">
        <f t="shared" si="462"/>
        <v/>
      </c>
      <c r="DX832" s="278" t="str">
        <f t="shared" si="463"/>
        <v>0</v>
      </c>
      <c r="DY832" s="279" t="str">
        <f t="shared" si="464"/>
        <v>0</v>
      </c>
      <c r="DZ832" s="280" t="str">
        <f t="shared" si="465"/>
        <v/>
      </c>
      <c r="EA832" s="335">
        <f t="shared" si="450"/>
        <v>0</v>
      </c>
      <c r="EB832" s="335">
        <f t="shared" si="451"/>
        <v>0</v>
      </c>
      <c r="EC832" s="335">
        <f t="shared" si="452"/>
        <v>0</v>
      </c>
    </row>
    <row r="833" spans="2:133" ht="27.75" customHeight="1" thickBot="1">
      <c r="B833" s="39"/>
      <c r="C833" s="146"/>
      <c r="D833" s="57"/>
      <c r="E833" s="43"/>
      <c r="F833" s="74"/>
      <c r="G833" s="74"/>
      <c r="H833" s="44"/>
      <c r="I833" s="283"/>
      <c r="J833" s="283"/>
      <c r="K833" s="37"/>
      <c r="L833" s="37"/>
      <c r="M833" s="37"/>
      <c r="N833" s="37"/>
      <c r="O833" s="22"/>
      <c r="P833" s="22"/>
      <c r="Q833" s="42"/>
      <c r="R833" s="39"/>
      <c r="S833" s="39"/>
      <c r="T833" s="39"/>
      <c r="U833" s="321"/>
      <c r="V833" s="330"/>
      <c r="W833" s="317" t="str">
        <f t="shared" si="442"/>
        <v>0</v>
      </c>
      <c r="X833" s="101"/>
      <c r="Y833" s="40"/>
      <c r="Z833" s="41"/>
      <c r="AA833" s="40"/>
      <c r="AB833" s="40"/>
      <c r="AC833" s="40"/>
      <c r="AD833" s="40" t="str">
        <f t="shared" si="457"/>
        <v/>
      </c>
      <c r="AE833" s="186"/>
      <c r="AF833" s="106" t="str">
        <f t="shared" si="456"/>
        <v>0</v>
      </c>
      <c r="AG833" s="99">
        <f t="shared" si="453"/>
        <v>0</v>
      </c>
      <c r="AH833" s="105" t="str">
        <f t="shared" si="454"/>
        <v>0</v>
      </c>
      <c r="AI833" s="106" t="str">
        <f t="shared" si="443"/>
        <v>0</v>
      </c>
      <c r="AJ833" s="99" t="str">
        <f t="shared" si="444"/>
        <v/>
      </c>
      <c r="AK833" s="1" t="str">
        <f t="shared" si="445"/>
        <v/>
      </c>
      <c r="AL833" s="1" t="str">
        <f t="shared" si="446"/>
        <v/>
      </c>
      <c r="AM833" s="1" t="str">
        <f t="shared" si="447"/>
        <v/>
      </c>
      <c r="AN833" s="164" t="str">
        <f t="shared" si="448"/>
        <v/>
      </c>
      <c r="AO833" s="337">
        <f t="shared" si="449"/>
        <v>0</v>
      </c>
      <c r="AP833" s="259"/>
      <c r="AQ833" s="273">
        <f t="shared" si="455"/>
        <v>0</v>
      </c>
      <c r="DF833" s="104">
        <f t="shared" si="461"/>
        <v>0</v>
      </c>
      <c r="DG833" s="39" t="str">
        <f t="shared" si="458"/>
        <v/>
      </c>
      <c r="DH833" s="39" t="str">
        <f t="shared" si="459"/>
        <v/>
      </c>
      <c r="DJ833" s="98">
        <f t="shared" si="460"/>
        <v>0</v>
      </c>
      <c r="DK833" s="93" t="e">
        <f>VLOOKUP(H833,'PORT PRODUCTIVITY 1'!$A$25:$G$81,2,FALSE)</f>
        <v>#N/A</v>
      </c>
      <c r="DL833" s="97" t="str">
        <f t="shared" si="432"/>
        <v/>
      </c>
      <c r="DM833" s="97" t="str">
        <f t="shared" si="433"/>
        <v/>
      </c>
      <c r="DN833" s="97" t="str">
        <f t="shared" si="434"/>
        <v/>
      </c>
      <c r="DO833" s="97" t="str">
        <f t="shared" si="435"/>
        <v/>
      </c>
      <c r="DP833" s="94" t="e">
        <f>VLOOKUP(H833,'PORT PRODUCTIVITY 1'!$A$25:$G$83,3,FALSE)</f>
        <v>#N/A</v>
      </c>
      <c r="DQ833" s="276" t="str">
        <f t="shared" si="436"/>
        <v/>
      </c>
      <c r="DR833" s="276" t="str">
        <f t="shared" si="437"/>
        <v/>
      </c>
      <c r="DS833" s="276" t="str">
        <f t="shared" si="438"/>
        <v/>
      </c>
      <c r="DT833" s="276" t="str">
        <f t="shared" si="439"/>
        <v/>
      </c>
      <c r="DU833" s="276" t="str">
        <f t="shared" si="440"/>
        <v/>
      </c>
      <c r="DV833" s="276" t="str">
        <f t="shared" si="441"/>
        <v/>
      </c>
      <c r="DW833" s="277" t="str">
        <f t="shared" si="462"/>
        <v/>
      </c>
      <c r="DX833" s="278" t="str">
        <f t="shared" si="463"/>
        <v>0</v>
      </c>
      <c r="DY833" s="279" t="str">
        <f t="shared" si="464"/>
        <v>0</v>
      </c>
      <c r="DZ833" s="280" t="str">
        <f t="shared" si="465"/>
        <v/>
      </c>
      <c r="EA833" s="335">
        <f t="shared" si="450"/>
        <v>0</v>
      </c>
      <c r="EB833" s="335">
        <f t="shared" si="451"/>
        <v>0</v>
      </c>
      <c r="EC833" s="335">
        <f t="shared" si="452"/>
        <v>0</v>
      </c>
    </row>
    <row r="834" spans="2:133" ht="27.75" customHeight="1" thickBot="1">
      <c r="B834" s="39"/>
      <c r="C834" s="146"/>
      <c r="D834" s="57"/>
      <c r="E834" s="43"/>
      <c r="F834" s="74"/>
      <c r="G834" s="74"/>
      <c r="H834" s="44"/>
      <c r="I834" s="283"/>
      <c r="J834" s="283"/>
      <c r="K834" s="37"/>
      <c r="L834" s="37"/>
      <c r="M834" s="37"/>
      <c r="N834" s="37"/>
      <c r="O834" s="22"/>
      <c r="P834" s="22"/>
      <c r="Q834" s="42"/>
      <c r="R834" s="39"/>
      <c r="S834" s="39"/>
      <c r="T834" s="39"/>
      <c r="U834" s="321"/>
      <c r="V834" s="330"/>
      <c r="W834" s="317" t="str">
        <f t="shared" si="442"/>
        <v>0</v>
      </c>
      <c r="X834" s="101"/>
      <c r="Y834" s="40"/>
      <c r="Z834" s="41"/>
      <c r="AA834" s="40"/>
      <c r="AB834" s="40"/>
      <c r="AC834" s="40"/>
      <c r="AD834" s="40" t="str">
        <f t="shared" si="457"/>
        <v/>
      </c>
      <c r="AE834" s="186"/>
      <c r="AF834" s="106" t="str">
        <f t="shared" si="456"/>
        <v>0</v>
      </c>
      <c r="AG834" s="99">
        <f t="shared" si="453"/>
        <v>0</v>
      </c>
      <c r="AH834" s="105" t="str">
        <f t="shared" si="454"/>
        <v>0</v>
      </c>
      <c r="AI834" s="106" t="str">
        <f t="shared" si="443"/>
        <v>0</v>
      </c>
      <c r="AJ834" s="99" t="str">
        <f t="shared" si="444"/>
        <v/>
      </c>
      <c r="AK834" s="1" t="str">
        <f t="shared" si="445"/>
        <v/>
      </c>
      <c r="AL834" s="1" t="str">
        <f t="shared" si="446"/>
        <v/>
      </c>
      <c r="AM834" s="1" t="str">
        <f t="shared" si="447"/>
        <v/>
      </c>
      <c r="AN834" s="164" t="str">
        <f t="shared" si="448"/>
        <v/>
      </c>
      <c r="AO834" s="337">
        <f t="shared" si="449"/>
        <v>0</v>
      </c>
      <c r="AP834" s="259"/>
      <c r="AQ834" s="273">
        <f t="shared" si="455"/>
        <v>0</v>
      </c>
      <c r="DF834" s="104">
        <f t="shared" si="461"/>
        <v>0</v>
      </c>
      <c r="DG834" s="39" t="str">
        <f t="shared" si="458"/>
        <v/>
      </c>
      <c r="DH834" s="39" t="str">
        <f t="shared" si="459"/>
        <v/>
      </c>
      <c r="DJ834" s="98">
        <f t="shared" si="460"/>
        <v>0</v>
      </c>
      <c r="DK834" s="93" t="e">
        <f>VLOOKUP(H834,'PORT PRODUCTIVITY 1'!$A$25:$G$81,2,FALSE)</f>
        <v>#N/A</v>
      </c>
      <c r="DL834" s="97" t="str">
        <f t="shared" si="432"/>
        <v/>
      </c>
      <c r="DM834" s="97" t="str">
        <f t="shared" si="433"/>
        <v/>
      </c>
      <c r="DN834" s="97" t="str">
        <f t="shared" si="434"/>
        <v/>
      </c>
      <c r="DO834" s="97" t="str">
        <f t="shared" si="435"/>
        <v/>
      </c>
      <c r="DP834" s="94" t="e">
        <f>VLOOKUP(H834,'PORT PRODUCTIVITY 1'!$A$25:$G$83,3,FALSE)</f>
        <v>#N/A</v>
      </c>
      <c r="DQ834" s="276" t="str">
        <f t="shared" si="436"/>
        <v/>
      </c>
      <c r="DR834" s="276" t="str">
        <f t="shared" si="437"/>
        <v/>
      </c>
      <c r="DS834" s="276" t="str">
        <f t="shared" si="438"/>
        <v/>
      </c>
      <c r="DT834" s="276" t="str">
        <f t="shared" si="439"/>
        <v/>
      </c>
      <c r="DU834" s="276" t="str">
        <f t="shared" si="440"/>
        <v/>
      </c>
      <c r="DV834" s="276" t="str">
        <f t="shared" si="441"/>
        <v/>
      </c>
      <c r="DW834" s="277" t="str">
        <f t="shared" si="462"/>
        <v/>
      </c>
      <c r="DX834" s="278" t="str">
        <f t="shared" si="463"/>
        <v>0</v>
      </c>
      <c r="DY834" s="279" t="str">
        <f t="shared" si="464"/>
        <v>0</v>
      </c>
      <c r="DZ834" s="280" t="str">
        <f t="shared" si="465"/>
        <v/>
      </c>
      <c r="EA834" s="335">
        <f t="shared" si="450"/>
        <v>0</v>
      </c>
      <c r="EB834" s="335">
        <f t="shared" si="451"/>
        <v>0</v>
      </c>
      <c r="EC834" s="335">
        <f t="shared" si="452"/>
        <v>0</v>
      </c>
    </row>
    <row r="835" spans="2:133" ht="27.75" customHeight="1" thickBot="1">
      <c r="B835" s="39"/>
      <c r="C835" s="146"/>
      <c r="D835" s="57"/>
      <c r="E835" s="43"/>
      <c r="F835" s="74"/>
      <c r="G835" s="74"/>
      <c r="H835" s="44"/>
      <c r="I835" s="283"/>
      <c r="J835" s="283"/>
      <c r="K835" s="37"/>
      <c r="L835" s="37"/>
      <c r="M835" s="37"/>
      <c r="N835" s="37"/>
      <c r="O835" s="22"/>
      <c r="P835" s="22"/>
      <c r="Q835" s="42"/>
      <c r="R835" s="39"/>
      <c r="S835" s="39"/>
      <c r="T835" s="39"/>
      <c r="U835" s="321"/>
      <c r="V835" s="330"/>
      <c r="W835" s="317" t="str">
        <f t="shared" si="442"/>
        <v>0</v>
      </c>
      <c r="X835" s="101"/>
      <c r="Y835" s="40"/>
      <c r="Z835" s="41"/>
      <c r="AA835" s="40"/>
      <c r="AB835" s="40"/>
      <c r="AC835" s="40"/>
      <c r="AD835" s="40" t="str">
        <f t="shared" si="457"/>
        <v/>
      </c>
      <c r="AE835" s="186"/>
      <c r="AF835" s="106" t="str">
        <f t="shared" si="456"/>
        <v>0</v>
      </c>
      <c r="AG835" s="99">
        <f t="shared" si="453"/>
        <v>0</v>
      </c>
      <c r="AH835" s="105" t="str">
        <f t="shared" si="454"/>
        <v>0</v>
      </c>
      <c r="AI835" s="106" t="str">
        <f t="shared" si="443"/>
        <v>0</v>
      </c>
      <c r="AJ835" s="99" t="str">
        <f t="shared" si="444"/>
        <v/>
      </c>
      <c r="AK835" s="1" t="str">
        <f t="shared" si="445"/>
        <v/>
      </c>
      <c r="AL835" s="1" t="str">
        <f t="shared" si="446"/>
        <v/>
      </c>
      <c r="AM835" s="1" t="str">
        <f t="shared" si="447"/>
        <v/>
      </c>
      <c r="AN835" s="164" t="str">
        <f t="shared" si="448"/>
        <v/>
      </c>
      <c r="AO835" s="337">
        <f t="shared" si="449"/>
        <v>0</v>
      </c>
      <c r="AP835" s="259"/>
      <c r="AQ835" s="273">
        <f t="shared" si="455"/>
        <v>0</v>
      </c>
      <c r="DF835" s="104">
        <f t="shared" si="461"/>
        <v>0</v>
      </c>
      <c r="DG835" s="39" t="str">
        <f t="shared" si="458"/>
        <v/>
      </c>
      <c r="DH835" s="39" t="str">
        <f t="shared" si="459"/>
        <v/>
      </c>
      <c r="DJ835" s="98">
        <f t="shared" si="460"/>
        <v>0</v>
      </c>
      <c r="DK835" s="93" t="e">
        <f>VLOOKUP(H835,'PORT PRODUCTIVITY 1'!$A$25:$G$81,2,FALSE)</f>
        <v>#N/A</v>
      </c>
      <c r="DL835" s="97" t="str">
        <f t="shared" si="432"/>
        <v/>
      </c>
      <c r="DM835" s="97" t="str">
        <f t="shared" si="433"/>
        <v/>
      </c>
      <c r="DN835" s="97" t="str">
        <f t="shared" si="434"/>
        <v/>
      </c>
      <c r="DO835" s="97" t="str">
        <f t="shared" si="435"/>
        <v/>
      </c>
      <c r="DP835" s="94" t="e">
        <f>VLOOKUP(H835,'PORT PRODUCTIVITY 1'!$A$25:$G$83,3,FALSE)</f>
        <v>#N/A</v>
      </c>
      <c r="DQ835" s="276" t="str">
        <f t="shared" si="436"/>
        <v/>
      </c>
      <c r="DR835" s="276" t="str">
        <f t="shared" si="437"/>
        <v/>
      </c>
      <c r="DS835" s="276" t="str">
        <f t="shared" si="438"/>
        <v/>
      </c>
      <c r="DT835" s="276" t="str">
        <f t="shared" si="439"/>
        <v/>
      </c>
      <c r="DU835" s="276" t="str">
        <f t="shared" si="440"/>
        <v/>
      </c>
      <c r="DV835" s="276" t="str">
        <f t="shared" si="441"/>
        <v/>
      </c>
      <c r="DW835" s="277" t="str">
        <f t="shared" si="462"/>
        <v/>
      </c>
      <c r="DX835" s="278" t="str">
        <f t="shared" si="463"/>
        <v>0</v>
      </c>
      <c r="DY835" s="279" t="str">
        <f t="shared" si="464"/>
        <v>0</v>
      </c>
      <c r="DZ835" s="280" t="str">
        <f t="shared" si="465"/>
        <v/>
      </c>
      <c r="EA835" s="335">
        <f t="shared" si="450"/>
        <v>0</v>
      </c>
      <c r="EB835" s="335">
        <f t="shared" si="451"/>
        <v>0</v>
      </c>
      <c r="EC835" s="335">
        <f t="shared" si="452"/>
        <v>0</v>
      </c>
    </row>
    <row r="836" spans="2:133" ht="27.75" customHeight="1" thickBot="1">
      <c r="B836" s="39"/>
      <c r="C836" s="146"/>
      <c r="D836" s="57"/>
      <c r="E836" s="43"/>
      <c r="F836" s="74"/>
      <c r="G836" s="74"/>
      <c r="H836" s="44"/>
      <c r="I836" s="283"/>
      <c r="J836" s="283"/>
      <c r="K836" s="37"/>
      <c r="L836" s="37"/>
      <c r="M836" s="37"/>
      <c r="N836" s="37"/>
      <c r="O836" s="22"/>
      <c r="P836" s="22"/>
      <c r="Q836" s="42"/>
      <c r="R836" s="39"/>
      <c r="S836" s="39"/>
      <c r="T836" s="39"/>
      <c r="U836" s="321"/>
      <c r="V836" s="330"/>
      <c r="W836" s="317" t="str">
        <f t="shared" si="442"/>
        <v>0</v>
      </c>
      <c r="X836" s="101"/>
      <c r="Y836" s="40"/>
      <c r="Z836" s="41"/>
      <c r="AA836" s="40"/>
      <c r="AB836" s="40"/>
      <c r="AC836" s="40"/>
      <c r="AD836" s="40" t="str">
        <f t="shared" si="457"/>
        <v/>
      </c>
      <c r="AE836" s="186"/>
      <c r="AF836" s="106" t="str">
        <f t="shared" si="456"/>
        <v>0</v>
      </c>
      <c r="AG836" s="99">
        <f t="shared" si="453"/>
        <v>0</v>
      </c>
      <c r="AH836" s="105" t="str">
        <f t="shared" si="454"/>
        <v>0</v>
      </c>
      <c r="AI836" s="106" t="str">
        <f t="shared" si="443"/>
        <v>0</v>
      </c>
      <c r="AJ836" s="99" t="str">
        <f t="shared" si="444"/>
        <v/>
      </c>
      <c r="AK836" s="1" t="str">
        <f t="shared" si="445"/>
        <v/>
      </c>
      <c r="AL836" s="1" t="str">
        <f t="shared" si="446"/>
        <v/>
      </c>
      <c r="AM836" s="1" t="str">
        <f t="shared" si="447"/>
        <v/>
      </c>
      <c r="AN836" s="164" t="str">
        <f t="shared" si="448"/>
        <v/>
      </c>
      <c r="AO836" s="337">
        <f t="shared" si="449"/>
        <v>0</v>
      </c>
      <c r="AP836" s="259"/>
      <c r="AQ836" s="273">
        <f t="shared" si="455"/>
        <v>0</v>
      </c>
      <c r="DF836" s="104">
        <f t="shared" si="461"/>
        <v>0</v>
      </c>
      <c r="DG836" s="39" t="str">
        <f t="shared" si="458"/>
        <v/>
      </c>
      <c r="DH836" s="39" t="str">
        <f t="shared" si="459"/>
        <v/>
      </c>
      <c r="DJ836" s="98">
        <f t="shared" si="460"/>
        <v>0</v>
      </c>
      <c r="DK836" s="93" t="e">
        <f>VLOOKUP(H836,'PORT PRODUCTIVITY 1'!$A$25:$G$81,2,FALSE)</f>
        <v>#N/A</v>
      </c>
      <c r="DL836" s="97" t="str">
        <f t="shared" si="432"/>
        <v/>
      </c>
      <c r="DM836" s="97" t="str">
        <f t="shared" si="433"/>
        <v/>
      </c>
      <c r="DN836" s="97" t="str">
        <f t="shared" si="434"/>
        <v/>
      </c>
      <c r="DO836" s="97" t="str">
        <f t="shared" si="435"/>
        <v/>
      </c>
      <c r="DP836" s="94" t="e">
        <f>VLOOKUP(H836,'PORT PRODUCTIVITY 1'!$A$25:$G$83,3,FALSE)</f>
        <v>#N/A</v>
      </c>
      <c r="DQ836" s="276" t="str">
        <f t="shared" si="436"/>
        <v/>
      </c>
      <c r="DR836" s="276" t="str">
        <f t="shared" si="437"/>
        <v/>
      </c>
      <c r="DS836" s="276" t="str">
        <f t="shared" si="438"/>
        <v/>
      </c>
      <c r="DT836" s="276" t="str">
        <f t="shared" si="439"/>
        <v/>
      </c>
      <c r="DU836" s="276" t="str">
        <f t="shared" si="440"/>
        <v/>
      </c>
      <c r="DV836" s="276" t="str">
        <f t="shared" si="441"/>
        <v/>
      </c>
      <c r="DW836" s="277" t="str">
        <f t="shared" si="462"/>
        <v/>
      </c>
      <c r="DX836" s="278" t="str">
        <f t="shared" si="463"/>
        <v>0</v>
      </c>
      <c r="DY836" s="279" t="str">
        <f t="shared" si="464"/>
        <v>0</v>
      </c>
      <c r="DZ836" s="280" t="str">
        <f t="shared" si="465"/>
        <v/>
      </c>
      <c r="EA836" s="335">
        <f t="shared" si="450"/>
        <v>0</v>
      </c>
      <c r="EB836" s="335">
        <f t="shared" si="451"/>
        <v>0</v>
      </c>
      <c r="EC836" s="335">
        <f t="shared" si="452"/>
        <v>0</v>
      </c>
    </row>
    <row r="837" spans="2:133" ht="27.75" customHeight="1" thickBot="1">
      <c r="B837" s="39"/>
      <c r="C837" s="146"/>
      <c r="D837" s="57"/>
      <c r="E837" s="43"/>
      <c r="F837" s="74"/>
      <c r="G837" s="74"/>
      <c r="H837" s="44"/>
      <c r="I837" s="283"/>
      <c r="J837" s="283"/>
      <c r="K837" s="37"/>
      <c r="L837" s="37"/>
      <c r="M837" s="37"/>
      <c r="N837" s="37"/>
      <c r="O837" s="22"/>
      <c r="P837" s="22"/>
      <c r="Q837" s="42"/>
      <c r="R837" s="39"/>
      <c r="S837" s="39"/>
      <c r="T837" s="39"/>
      <c r="U837" s="321"/>
      <c r="V837" s="330"/>
      <c r="W837" s="317" t="str">
        <f t="shared" si="442"/>
        <v>0</v>
      </c>
      <c r="X837" s="101"/>
      <c r="Y837" s="40"/>
      <c r="Z837" s="41"/>
      <c r="AA837" s="40"/>
      <c r="AB837" s="40"/>
      <c r="AC837" s="40"/>
      <c r="AD837" s="40" t="str">
        <f t="shared" si="457"/>
        <v/>
      </c>
      <c r="AE837" s="186"/>
      <c r="AF837" s="106" t="str">
        <f t="shared" si="456"/>
        <v>0</v>
      </c>
      <c r="AG837" s="99">
        <f t="shared" si="453"/>
        <v>0</v>
      </c>
      <c r="AH837" s="105" t="str">
        <f t="shared" si="454"/>
        <v>0</v>
      </c>
      <c r="AI837" s="106" t="str">
        <f t="shared" si="443"/>
        <v>0</v>
      </c>
      <c r="AJ837" s="99" t="str">
        <f t="shared" si="444"/>
        <v/>
      </c>
      <c r="AK837" s="1" t="str">
        <f t="shared" si="445"/>
        <v/>
      </c>
      <c r="AL837" s="1" t="str">
        <f t="shared" si="446"/>
        <v/>
      </c>
      <c r="AM837" s="1" t="str">
        <f t="shared" si="447"/>
        <v/>
      </c>
      <c r="AN837" s="164" t="str">
        <f t="shared" si="448"/>
        <v/>
      </c>
      <c r="AO837" s="337">
        <f t="shared" si="449"/>
        <v>0</v>
      </c>
      <c r="AP837" s="259"/>
      <c r="AQ837" s="273">
        <f t="shared" si="455"/>
        <v>0</v>
      </c>
      <c r="DF837" s="104">
        <f t="shared" si="461"/>
        <v>0</v>
      </c>
      <c r="DG837" s="39" t="str">
        <f t="shared" si="458"/>
        <v/>
      </c>
      <c r="DH837" s="39" t="str">
        <f t="shared" si="459"/>
        <v/>
      </c>
      <c r="DJ837" s="98">
        <f t="shared" si="460"/>
        <v>0</v>
      </c>
      <c r="DK837" s="93" t="e">
        <f>VLOOKUP(H837,'PORT PRODUCTIVITY 1'!$A$25:$G$81,2,FALSE)</f>
        <v>#N/A</v>
      </c>
      <c r="DL837" s="97" t="str">
        <f t="shared" si="432"/>
        <v/>
      </c>
      <c r="DM837" s="97" t="str">
        <f t="shared" si="433"/>
        <v/>
      </c>
      <c r="DN837" s="97" t="str">
        <f t="shared" si="434"/>
        <v/>
      </c>
      <c r="DO837" s="97" t="str">
        <f t="shared" si="435"/>
        <v/>
      </c>
      <c r="DP837" s="94" t="e">
        <f>VLOOKUP(H837,'PORT PRODUCTIVITY 1'!$A$25:$G$83,3,FALSE)</f>
        <v>#N/A</v>
      </c>
      <c r="DQ837" s="276" t="str">
        <f t="shared" si="436"/>
        <v/>
      </c>
      <c r="DR837" s="276" t="str">
        <f t="shared" si="437"/>
        <v/>
      </c>
      <c r="DS837" s="276" t="str">
        <f t="shared" si="438"/>
        <v/>
      </c>
      <c r="DT837" s="276" t="str">
        <f t="shared" si="439"/>
        <v/>
      </c>
      <c r="DU837" s="276" t="str">
        <f t="shared" si="440"/>
        <v/>
      </c>
      <c r="DV837" s="276" t="str">
        <f t="shared" si="441"/>
        <v/>
      </c>
      <c r="DW837" s="277" t="str">
        <f t="shared" si="462"/>
        <v/>
      </c>
      <c r="DX837" s="278" t="str">
        <f t="shared" si="463"/>
        <v>0</v>
      </c>
      <c r="DY837" s="279" t="str">
        <f t="shared" si="464"/>
        <v>0</v>
      </c>
      <c r="DZ837" s="280" t="str">
        <f t="shared" si="465"/>
        <v/>
      </c>
      <c r="EA837" s="335">
        <f t="shared" si="450"/>
        <v>0</v>
      </c>
      <c r="EB837" s="335">
        <f t="shared" si="451"/>
        <v>0</v>
      </c>
      <c r="EC837" s="335">
        <f t="shared" si="452"/>
        <v>0</v>
      </c>
    </row>
    <row r="838" spans="2:133" ht="27.75" customHeight="1" thickBot="1">
      <c r="B838" s="39"/>
      <c r="C838" s="146"/>
      <c r="D838" s="57"/>
      <c r="E838" s="43"/>
      <c r="F838" s="74"/>
      <c r="G838" s="74"/>
      <c r="H838" s="44"/>
      <c r="I838" s="283"/>
      <c r="J838" s="283"/>
      <c r="K838" s="37"/>
      <c r="L838" s="37"/>
      <c r="M838" s="37"/>
      <c r="N838" s="37"/>
      <c r="O838" s="22"/>
      <c r="P838" s="22"/>
      <c r="Q838" s="42"/>
      <c r="R838" s="39"/>
      <c r="S838" s="39"/>
      <c r="T838" s="39"/>
      <c r="U838" s="321"/>
      <c r="V838" s="330"/>
      <c r="W838" s="317" t="str">
        <f t="shared" si="442"/>
        <v>0</v>
      </c>
      <c r="X838" s="101"/>
      <c r="Y838" s="40"/>
      <c r="Z838" s="41"/>
      <c r="AA838" s="40"/>
      <c r="AB838" s="40"/>
      <c r="AC838" s="40"/>
      <c r="AD838" s="40" t="str">
        <f t="shared" si="457"/>
        <v/>
      </c>
      <c r="AE838" s="186"/>
      <c r="AF838" s="106" t="str">
        <f t="shared" si="456"/>
        <v>0</v>
      </c>
      <c r="AG838" s="99">
        <f t="shared" si="453"/>
        <v>0</v>
      </c>
      <c r="AH838" s="105" t="str">
        <f t="shared" si="454"/>
        <v>0</v>
      </c>
      <c r="AI838" s="106" t="str">
        <f t="shared" si="443"/>
        <v>0</v>
      </c>
      <c r="AJ838" s="99" t="str">
        <f t="shared" si="444"/>
        <v/>
      </c>
      <c r="AK838" s="1" t="str">
        <f t="shared" si="445"/>
        <v/>
      </c>
      <c r="AL838" s="1" t="str">
        <f t="shared" si="446"/>
        <v/>
      </c>
      <c r="AM838" s="1" t="str">
        <f t="shared" si="447"/>
        <v/>
      </c>
      <c r="AN838" s="164" t="str">
        <f t="shared" si="448"/>
        <v/>
      </c>
      <c r="AO838" s="337">
        <f t="shared" si="449"/>
        <v>0</v>
      </c>
      <c r="AP838" s="259"/>
      <c r="AQ838" s="273">
        <f t="shared" si="455"/>
        <v>0</v>
      </c>
      <c r="DF838" s="104">
        <f t="shared" si="461"/>
        <v>0</v>
      </c>
      <c r="DG838" s="39" t="str">
        <f t="shared" si="458"/>
        <v/>
      </c>
      <c r="DH838" s="39" t="str">
        <f t="shared" si="459"/>
        <v/>
      </c>
      <c r="DJ838" s="98">
        <f t="shared" si="460"/>
        <v>0</v>
      </c>
      <c r="DK838" s="93" t="e">
        <f>VLOOKUP(H838,'PORT PRODUCTIVITY 1'!$A$25:$G$81,2,FALSE)</f>
        <v>#N/A</v>
      </c>
      <c r="DL838" s="97" t="str">
        <f t="shared" si="432"/>
        <v/>
      </c>
      <c r="DM838" s="97" t="str">
        <f t="shared" si="433"/>
        <v/>
      </c>
      <c r="DN838" s="97" t="str">
        <f t="shared" si="434"/>
        <v/>
      </c>
      <c r="DO838" s="97" t="str">
        <f t="shared" si="435"/>
        <v/>
      </c>
      <c r="DP838" s="94" t="e">
        <f>VLOOKUP(H838,'PORT PRODUCTIVITY 1'!$A$25:$G$83,3,FALSE)</f>
        <v>#N/A</v>
      </c>
      <c r="DQ838" s="276" t="str">
        <f t="shared" si="436"/>
        <v/>
      </c>
      <c r="DR838" s="276" t="str">
        <f t="shared" si="437"/>
        <v/>
      </c>
      <c r="DS838" s="276" t="str">
        <f t="shared" si="438"/>
        <v/>
      </c>
      <c r="DT838" s="276" t="str">
        <f t="shared" si="439"/>
        <v/>
      </c>
      <c r="DU838" s="276" t="str">
        <f t="shared" si="440"/>
        <v/>
      </c>
      <c r="DV838" s="276" t="str">
        <f t="shared" si="441"/>
        <v/>
      </c>
      <c r="DW838" s="277" t="str">
        <f t="shared" si="462"/>
        <v/>
      </c>
      <c r="DX838" s="278" t="str">
        <f t="shared" si="463"/>
        <v>0</v>
      </c>
      <c r="DY838" s="279" t="str">
        <f t="shared" si="464"/>
        <v>0</v>
      </c>
      <c r="DZ838" s="280" t="str">
        <f t="shared" si="465"/>
        <v/>
      </c>
      <c r="EA838" s="335">
        <f t="shared" si="450"/>
        <v>0</v>
      </c>
      <c r="EB838" s="335">
        <f t="shared" si="451"/>
        <v>0</v>
      </c>
      <c r="EC838" s="335">
        <f t="shared" si="452"/>
        <v>0</v>
      </c>
    </row>
    <row r="839" spans="2:133" ht="27.75" customHeight="1" thickBot="1">
      <c r="B839" s="39"/>
      <c r="C839" s="146"/>
      <c r="D839" s="57"/>
      <c r="E839" s="43"/>
      <c r="F839" s="74"/>
      <c r="G839" s="74"/>
      <c r="H839" s="44"/>
      <c r="I839" s="283"/>
      <c r="J839" s="283"/>
      <c r="K839" s="37"/>
      <c r="L839" s="37"/>
      <c r="M839" s="37"/>
      <c r="N839" s="37"/>
      <c r="O839" s="22"/>
      <c r="P839" s="22"/>
      <c r="Q839" s="42"/>
      <c r="R839" s="39"/>
      <c r="S839" s="39"/>
      <c r="T839" s="39"/>
      <c r="U839" s="321"/>
      <c r="V839" s="330"/>
      <c r="W839" s="317" t="str">
        <f t="shared" si="442"/>
        <v>0</v>
      </c>
      <c r="X839" s="101"/>
      <c r="Y839" s="40"/>
      <c r="Z839" s="41"/>
      <c r="AA839" s="40"/>
      <c r="AB839" s="40"/>
      <c r="AC839" s="40"/>
      <c r="AD839" s="40" t="str">
        <f t="shared" si="457"/>
        <v/>
      </c>
      <c r="AE839" s="186"/>
      <c r="AF839" s="106" t="str">
        <f t="shared" si="456"/>
        <v>0</v>
      </c>
      <c r="AG839" s="99">
        <f t="shared" si="453"/>
        <v>0</v>
      </c>
      <c r="AH839" s="105" t="str">
        <f t="shared" si="454"/>
        <v>0</v>
      </c>
      <c r="AI839" s="106" t="str">
        <f t="shared" si="443"/>
        <v>0</v>
      </c>
      <c r="AJ839" s="99" t="str">
        <f t="shared" si="444"/>
        <v/>
      </c>
      <c r="AK839" s="1" t="str">
        <f t="shared" si="445"/>
        <v/>
      </c>
      <c r="AL839" s="1" t="str">
        <f t="shared" si="446"/>
        <v/>
      </c>
      <c r="AM839" s="1" t="str">
        <f t="shared" si="447"/>
        <v/>
      </c>
      <c r="AN839" s="164" t="str">
        <f t="shared" si="448"/>
        <v/>
      </c>
      <c r="AO839" s="337">
        <f t="shared" si="449"/>
        <v>0</v>
      </c>
      <c r="AP839" s="259"/>
      <c r="AQ839" s="273">
        <f t="shared" si="455"/>
        <v>0</v>
      </c>
      <c r="DF839" s="104">
        <f t="shared" si="461"/>
        <v>0</v>
      </c>
      <c r="DG839" s="39" t="str">
        <f t="shared" si="458"/>
        <v/>
      </c>
      <c r="DH839" s="39" t="str">
        <f t="shared" si="459"/>
        <v/>
      </c>
      <c r="DJ839" s="98">
        <f t="shared" si="460"/>
        <v>0</v>
      </c>
      <c r="DK839" s="93" t="e">
        <f>VLOOKUP(H839,'PORT PRODUCTIVITY 1'!$A$25:$G$81,2,FALSE)</f>
        <v>#N/A</v>
      </c>
      <c r="DL839" s="97" t="str">
        <f t="shared" si="432"/>
        <v/>
      </c>
      <c r="DM839" s="97" t="str">
        <f t="shared" si="433"/>
        <v/>
      </c>
      <c r="DN839" s="97" t="str">
        <f t="shared" si="434"/>
        <v/>
      </c>
      <c r="DO839" s="97" t="str">
        <f t="shared" si="435"/>
        <v/>
      </c>
      <c r="DP839" s="94" t="e">
        <f>VLOOKUP(H839,'PORT PRODUCTIVITY 1'!$A$25:$G$83,3,FALSE)</f>
        <v>#N/A</v>
      </c>
      <c r="DQ839" s="276" t="str">
        <f t="shared" si="436"/>
        <v/>
      </c>
      <c r="DR839" s="276" t="str">
        <f t="shared" si="437"/>
        <v/>
      </c>
      <c r="DS839" s="276" t="str">
        <f t="shared" si="438"/>
        <v/>
      </c>
      <c r="DT839" s="276" t="str">
        <f t="shared" si="439"/>
        <v/>
      </c>
      <c r="DU839" s="276" t="str">
        <f t="shared" si="440"/>
        <v/>
      </c>
      <c r="DV839" s="276" t="str">
        <f t="shared" si="441"/>
        <v/>
      </c>
      <c r="DW839" s="277" t="str">
        <f t="shared" si="462"/>
        <v/>
      </c>
      <c r="DX839" s="278" t="str">
        <f t="shared" si="463"/>
        <v>0</v>
      </c>
      <c r="DY839" s="279" t="str">
        <f t="shared" si="464"/>
        <v>0</v>
      </c>
      <c r="DZ839" s="280" t="str">
        <f t="shared" si="465"/>
        <v/>
      </c>
      <c r="EA839" s="335">
        <f t="shared" si="450"/>
        <v>0</v>
      </c>
      <c r="EB839" s="335">
        <f t="shared" si="451"/>
        <v>0</v>
      </c>
      <c r="EC839" s="335">
        <f t="shared" si="452"/>
        <v>0</v>
      </c>
    </row>
    <row r="840" spans="2:133" ht="27.75" customHeight="1" thickBot="1">
      <c r="B840" s="39"/>
      <c r="C840" s="146"/>
      <c r="D840" s="57"/>
      <c r="E840" s="43"/>
      <c r="F840" s="74"/>
      <c r="G840" s="74"/>
      <c r="H840" s="44"/>
      <c r="I840" s="283"/>
      <c r="J840" s="283"/>
      <c r="K840" s="37"/>
      <c r="L840" s="37"/>
      <c r="M840" s="37"/>
      <c r="N840" s="37"/>
      <c r="O840" s="22"/>
      <c r="P840" s="22"/>
      <c r="Q840" s="42"/>
      <c r="R840" s="39"/>
      <c r="S840" s="39"/>
      <c r="T840" s="39"/>
      <c r="U840" s="321"/>
      <c r="V840" s="330"/>
      <c r="W840" s="317" t="str">
        <f t="shared" si="442"/>
        <v>0</v>
      </c>
      <c r="X840" s="101"/>
      <c r="Y840" s="40"/>
      <c r="Z840" s="41"/>
      <c r="AA840" s="40"/>
      <c r="AB840" s="40"/>
      <c r="AC840" s="40"/>
      <c r="AD840" s="40" t="str">
        <f t="shared" si="457"/>
        <v/>
      </c>
      <c r="AE840" s="186"/>
      <c r="AF840" s="106" t="str">
        <f t="shared" si="456"/>
        <v>0</v>
      </c>
      <c r="AG840" s="99">
        <f t="shared" si="453"/>
        <v>0</v>
      </c>
      <c r="AH840" s="105" t="str">
        <f t="shared" si="454"/>
        <v>0</v>
      </c>
      <c r="AI840" s="106" t="str">
        <f t="shared" si="443"/>
        <v>0</v>
      </c>
      <c r="AJ840" s="99" t="str">
        <f t="shared" si="444"/>
        <v/>
      </c>
      <c r="AK840" s="1" t="str">
        <f t="shared" si="445"/>
        <v/>
      </c>
      <c r="AL840" s="1" t="str">
        <f t="shared" si="446"/>
        <v/>
      </c>
      <c r="AM840" s="1" t="str">
        <f t="shared" si="447"/>
        <v/>
      </c>
      <c r="AN840" s="164" t="str">
        <f t="shared" si="448"/>
        <v/>
      </c>
      <c r="AO840" s="337">
        <f t="shared" si="449"/>
        <v>0</v>
      </c>
      <c r="AP840" s="259"/>
      <c r="AQ840" s="273">
        <f t="shared" si="455"/>
        <v>0</v>
      </c>
      <c r="DF840" s="104">
        <f t="shared" si="461"/>
        <v>0</v>
      </c>
      <c r="DG840" s="39" t="str">
        <f t="shared" si="458"/>
        <v/>
      </c>
      <c r="DH840" s="39" t="str">
        <f t="shared" si="459"/>
        <v/>
      </c>
      <c r="DJ840" s="98">
        <f t="shared" si="460"/>
        <v>0</v>
      </c>
      <c r="DK840" s="93" t="e">
        <f>VLOOKUP(H840,'PORT PRODUCTIVITY 1'!$A$25:$G$81,2,FALSE)</f>
        <v>#N/A</v>
      </c>
      <c r="DL840" s="97" t="str">
        <f t="shared" ref="DL840:DL903" si="466">IF(S840=0,"",(S840/$DK840))</f>
        <v/>
      </c>
      <c r="DM840" s="97" t="str">
        <f t="shared" ref="DM840:DM903" si="467">IF(T840=0,"",(T840/$DK840))</f>
        <v/>
      </c>
      <c r="DN840" s="97" t="str">
        <f t="shared" ref="DN840:DN903" si="468">IF(U840=0,"",(U840/$DK840))</f>
        <v/>
      </c>
      <c r="DO840" s="97" t="str">
        <f t="shared" ref="DO840:DO903" si="469">IF(V840=0,"",(V840/$DK840))</f>
        <v/>
      </c>
      <c r="DP840" s="94" t="e">
        <f>VLOOKUP(H840,'PORT PRODUCTIVITY 1'!$A$25:$G$83,3,FALSE)</f>
        <v>#N/A</v>
      </c>
      <c r="DQ840" s="276" t="str">
        <f t="shared" si="436"/>
        <v/>
      </c>
      <c r="DR840" s="276" t="str">
        <f t="shared" si="437"/>
        <v/>
      </c>
      <c r="DS840" s="276" t="str">
        <f t="shared" si="438"/>
        <v/>
      </c>
      <c r="DT840" s="276" t="str">
        <f t="shared" si="439"/>
        <v/>
      </c>
      <c r="DU840" s="276" t="str">
        <f t="shared" si="440"/>
        <v/>
      </c>
      <c r="DV840" s="276" t="str">
        <f t="shared" si="441"/>
        <v/>
      </c>
      <c r="DW840" s="277" t="str">
        <f t="shared" si="462"/>
        <v/>
      </c>
      <c r="DX840" s="278" t="str">
        <f t="shared" si="463"/>
        <v>0</v>
      </c>
      <c r="DY840" s="279" t="str">
        <f t="shared" si="464"/>
        <v>0</v>
      </c>
      <c r="DZ840" s="280" t="str">
        <f t="shared" si="465"/>
        <v/>
      </c>
      <c r="EA840" s="335">
        <f t="shared" si="450"/>
        <v>0</v>
      </c>
      <c r="EB840" s="335">
        <f t="shared" si="451"/>
        <v>0</v>
      </c>
      <c r="EC840" s="335">
        <f t="shared" si="452"/>
        <v>0</v>
      </c>
    </row>
    <row r="841" spans="2:133" ht="27.75" customHeight="1" thickBot="1">
      <c r="B841" s="39"/>
      <c r="C841" s="146"/>
      <c r="D841" s="57"/>
      <c r="E841" s="43"/>
      <c r="F841" s="74"/>
      <c r="G841" s="74"/>
      <c r="H841" s="44"/>
      <c r="I841" s="283"/>
      <c r="J841" s="283"/>
      <c r="K841" s="37"/>
      <c r="L841" s="37"/>
      <c r="M841" s="37"/>
      <c r="N841" s="37"/>
      <c r="O841" s="22"/>
      <c r="P841" s="22"/>
      <c r="Q841" s="42"/>
      <c r="R841" s="39"/>
      <c r="S841" s="39"/>
      <c r="T841" s="39"/>
      <c r="U841" s="321"/>
      <c r="V841" s="330"/>
      <c r="W841" s="317" t="str">
        <f t="shared" si="442"/>
        <v>0</v>
      </c>
      <c r="X841" s="101"/>
      <c r="Y841" s="40"/>
      <c r="Z841" s="41"/>
      <c r="AA841" s="40"/>
      <c r="AB841" s="40"/>
      <c r="AC841" s="40"/>
      <c r="AD841" s="40" t="str">
        <f t="shared" si="457"/>
        <v/>
      </c>
      <c r="AE841" s="186"/>
      <c r="AF841" s="106" t="str">
        <f t="shared" si="456"/>
        <v>0</v>
      </c>
      <c r="AG841" s="99">
        <f t="shared" si="453"/>
        <v>0</v>
      </c>
      <c r="AH841" s="105" t="str">
        <f t="shared" si="454"/>
        <v>0</v>
      </c>
      <c r="AI841" s="106" t="str">
        <f t="shared" si="443"/>
        <v>0</v>
      </c>
      <c r="AJ841" s="99" t="str">
        <f t="shared" si="444"/>
        <v/>
      </c>
      <c r="AK841" s="1" t="str">
        <f t="shared" si="445"/>
        <v/>
      </c>
      <c r="AL841" s="1" t="str">
        <f t="shared" si="446"/>
        <v/>
      </c>
      <c r="AM841" s="1" t="str">
        <f t="shared" si="447"/>
        <v/>
      </c>
      <c r="AN841" s="164" t="str">
        <f t="shared" si="448"/>
        <v/>
      </c>
      <c r="AO841" s="337">
        <f t="shared" si="449"/>
        <v>0</v>
      </c>
      <c r="AP841" s="259"/>
      <c r="AQ841" s="273">
        <f t="shared" si="455"/>
        <v>0</v>
      </c>
      <c r="DF841" s="104">
        <f t="shared" si="461"/>
        <v>0</v>
      </c>
      <c r="DG841" s="39" t="str">
        <f t="shared" si="458"/>
        <v/>
      </c>
      <c r="DH841" s="39" t="str">
        <f t="shared" si="459"/>
        <v/>
      </c>
      <c r="DJ841" s="98">
        <f t="shared" si="460"/>
        <v>0</v>
      </c>
      <c r="DK841" s="93" t="e">
        <f>VLOOKUP(H841,'PORT PRODUCTIVITY 1'!$A$25:$G$81,2,FALSE)</f>
        <v>#N/A</v>
      </c>
      <c r="DL841" s="97" t="str">
        <f t="shared" si="466"/>
        <v/>
      </c>
      <c r="DM841" s="97" t="str">
        <f t="shared" si="467"/>
        <v/>
      </c>
      <c r="DN841" s="97" t="str">
        <f t="shared" si="468"/>
        <v/>
      </c>
      <c r="DO841" s="97" t="str">
        <f t="shared" si="469"/>
        <v/>
      </c>
      <c r="DP841" s="94" t="e">
        <f>VLOOKUP(H841,'PORT PRODUCTIVITY 1'!$A$25:$G$83,3,FALSE)</f>
        <v>#N/A</v>
      </c>
      <c r="DQ841" s="276" t="str">
        <f t="shared" ref="DQ841:DQ904" si="470">IF(X841=0,"",(X841/$DP841))</f>
        <v/>
      </c>
      <c r="DR841" s="276" t="str">
        <f t="shared" ref="DR841:DR904" si="471">IF(Y841=0,"",(Y841/$DP841))</f>
        <v/>
      </c>
      <c r="DS841" s="276" t="str">
        <f t="shared" ref="DS841:DS904" si="472">IF(Z841=0,"",(Z841/$DP841))</f>
        <v/>
      </c>
      <c r="DT841" s="276" t="str">
        <f t="shared" ref="DT841:DT904" si="473">IF(AA841=0,"",(AA841/$DP841))</f>
        <v/>
      </c>
      <c r="DU841" s="276" t="str">
        <f t="shared" ref="DU841:DU904" si="474">IF(AB841=0,"",(AB841/$DP841))</f>
        <v/>
      </c>
      <c r="DV841" s="276" t="str">
        <f t="shared" ref="DV841:DV904" si="475">IF(AC841=0,"",(AC841/$DP841))</f>
        <v/>
      </c>
      <c r="DW841" s="277" t="str">
        <f t="shared" si="462"/>
        <v/>
      </c>
      <c r="DX841" s="278" t="str">
        <f t="shared" si="463"/>
        <v>0</v>
      </c>
      <c r="DY841" s="279" t="str">
        <f t="shared" si="464"/>
        <v>0</v>
      </c>
      <c r="DZ841" s="280" t="str">
        <f t="shared" si="465"/>
        <v/>
      </c>
      <c r="EA841" s="335">
        <f t="shared" si="450"/>
        <v>0</v>
      </c>
      <c r="EB841" s="335">
        <f t="shared" si="451"/>
        <v>0</v>
      </c>
      <c r="EC841" s="335">
        <f t="shared" si="452"/>
        <v>0</v>
      </c>
    </row>
    <row r="842" spans="2:133" ht="27.75" customHeight="1" thickBot="1">
      <c r="B842" s="39"/>
      <c r="C842" s="146"/>
      <c r="D842" s="57"/>
      <c r="E842" s="43"/>
      <c r="F842" s="74"/>
      <c r="G842" s="74"/>
      <c r="H842" s="44"/>
      <c r="I842" s="283"/>
      <c r="J842" s="283"/>
      <c r="K842" s="37"/>
      <c r="L842" s="37"/>
      <c r="M842" s="37"/>
      <c r="N842" s="37"/>
      <c r="O842" s="22"/>
      <c r="P842" s="22"/>
      <c r="Q842" s="42"/>
      <c r="R842" s="39"/>
      <c r="S842" s="39"/>
      <c r="T842" s="39"/>
      <c r="U842" s="321"/>
      <c r="V842" s="330"/>
      <c r="W842" s="317" t="str">
        <f t="shared" ref="W842:W905" si="476">IFERROR(IF(OR(G842="15A CRX",G842="84K ECUBEX"),(STDEV(S842:U842)/100), IF(G842="84A SPONDYLUS",(STDEV(S842:T842)/100),(STDEV(S842:V842)/100))),"0")</f>
        <v>0</v>
      </c>
      <c r="X842" s="101"/>
      <c r="Y842" s="40"/>
      <c r="Z842" s="41"/>
      <c r="AA842" s="40"/>
      <c r="AB842" s="40"/>
      <c r="AC842" s="40"/>
      <c r="AD842" s="40" t="str">
        <f t="shared" si="457"/>
        <v/>
      </c>
      <c r="AE842" s="186"/>
      <c r="AF842" s="106" t="str">
        <f t="shared" si="456"/>
        <v>0</v>
      </c>
      <c r="AG842" s="99">
        <f t="shared" si="453"/>
        <v>0</v>
      </c>
      <c r="AH842" s="105" t="str">
        <f t="shared" si="454"/>
        <v>0</v>
      </c>
      <c r="AI842" s="106" t="str">
        <f t="shared" ref="AI842:AI905" si="477">IF(DF842=2,"S&amp;S",IF(DG842=1,W842,IF(DH842=1,AF842,"0")))</f>
        <v>0</v>
      </c>
      <c r="AJ842" s="99" t="str">
        <f t="shared" ref="AJ842:AJ905" si="478">IF(AI842="0","",IF(AI842&gt;15%,1,0))</f>
        <v/>
      </c>
      <c r="AK842" s="1" t="str">
        <f t="shared" ref="AK842:AK905" si="479">IF(AI842="0","",IF(AJ842=1,0,IF(AI842&gt;10%,1,0)))</f>
        <v/>
      </c>
      <c r="AL842" s="1" t="str">
        <f t="shared" ref="AL842:AL905" si="480">IF(AI842="0","",IF(AJ842=1,0,IF(AK842=1,0,IF(AI842&gt;5%,1,0))))</f>
        <v/>
      </c>
      <c r="AM842" s="1" t="str">
        <f t="shared" ref="AM842:AM905" si="481">IF(AI842="0","",IF(AJ842=1,0,IF(AK842=1,0,IF(AL842=1,0,IF(AI842&gt;=0%,1,0)))))</f>
        <v/>
      </c>
      <c r="AN842" s="164" t="str">
        <f t="shared" ref="AN842:AN905" si="482">IF(AG842=0,"",IF(AQ842=2,"SHIP &amp; SHORE CRANE",IF(AJ842=1,"PLS INSERT COMMENT",IF(AK842=1,"CAN YOU IMPROVE IT?",IF(AL842=1,"GOOD JOB &amp; HOW GET BETTER?",IF(AM842=1,"EXCELENT-BE CONSISTENT AND SHARE BEST PRACTICES","SINGLE CRANE"))))))</f>
        <v/>
      </c>
      <c r="AO842" s="337">
        <f t="shared" ref="AO842:AO905" si="483">IFERROR(EC842,"")</f>
        <v>0</v>
      </c>
      <c r="AP842" s="259"/>
      <c r="AQ842" s="273">
        <f t="shared" si="455"/>
        <v>0</v>
      </c>
      <c r="DF842" s="104">
        <f t="shared" si="461"/>
        <v>0</v>
      </c>
      <c r="DG842" s="39" t="str">
        <f t="shared" si="458"/>
        <v/>
      </c>
      <c r="DH842" s="39" t="str">
        <f t="shared" si="459"/>
        <v/>
      </c>
      <c r="DJ842" s="98">
        <f t="shared" si="460"/>
        <v>0</v>
      </c>
      <c r="DK842" s="93" t="e">
        <f>VLOOKUP(H842,'PORT PRODUCTIVITY 1'!$A$25:$G$81,2,FALSE)</f>
        <v>#N/A</v>
      </c>
      <c r="DL842" s="97" t="str">
        <f t="shared" si="466"/>
        <v/>
      </c>
      <c r="DM842" s="97" t="str">
        <f t="shared" si="467"/>
        <v/>
      </c>
      <c r="DN842" s="97" t="str">
        <f t="shared" si="468"/>
        <v/>
      </c>
      <c r="DO842" s="97" t="str">
        <f t="shared" si="469"/>
        <v/>
      </c>
      <c r="DP842" s="94" t="e">
        <f>VLOOKUP(H842,'PORT PRODUCTIVITY 1'!$A$25:$G$83,3,FALSE)</f>
        <v>#N/A</v>
      </c>
      <c r="DQ842" s="276" t="str">
        <f t="shared" si="470"/>
        <v/>
      </c>
      <c r="DR842" s="276" t="str">
        <f t="shared" si="471"/>
        <v/>
      </c>
      <c r="DS842" s="276" t="str">
        <f t="shared" si="472"/>
        <v/>
      </c>
      <c r="DT842" s="276" t="str">
        <f t="shared" si="473"/>
        <v/>
      </c>
      <c r="DU842" s="276" t="str">
        <f t="shared" si="474"/>
        <v/>
      </c>
      <c r="DV842" s="276" t="str">
        <f t="shared" si="475"/>
        <v/>
      </c>
      <c r="DW842" s="277" t="str">
        <f t="shared" si="462"/>
        <v/>
      </c>
      <c r="DX842" s="278" t="str">
        <f t="shared" si="463"/>
        <v>0</v>
      </c>
      <c r="DY842" s="279" t="str">
        <f t="shared" si="464"/>
        <v>0</v>
      </c>
      <c r="DZ842" s="280" t="str">
        <f t="shared" si="465"/>
        <v/>
      </c>
      <c r="EA842" s="335">
        <f t="shared" ref="EA842:EA905" si="484">MAX(DL842:DO842,DQ842:DV842)</f>
        <v>0</v>
      </c>
      <c r="EB842" s="335">
        <f t="shared" ref="EB842:EB905" si="485">MIN(DL842:DO842,DQ842:DV842)</f>
        <v>0</v>
      </c>
      <c r="EC842" s="335">
        <f t="shared" ref="EC842:EC905" si="486">EA842-EB842</f>
        <v>0</v>
      </c>
    </row>
    <row r="843" spans="2:133" ht="27.75" customHeight="1" thickBot="1">
      <c r="B843" s="39"/>
      <c r="C843" s="146"/>
      <c r="D843" s="57"/>
      <c r="E843" s="43"/>
      <c r="F843" s="74"/>
      <c r="G843" s="74"/>
      <c r="H843" s="44"/>
      <c r="I843" s="283"/>
      <c r="J843" s="283"/>
      <c r="K843" s="37"/>
      <c r="L843" s="37"/>
      <c r="M843" s="37"/>
      <c r="N843" s="37"/>
      <c r="O843" s="22"/>
      <c r="P843" s="22"/>
      <c r="Q843" s="42"/>
      <c r="R843" s="39"/>
      <c r="S843" s="39"/>
      <c r="T843" s="39"/>
      <c r="U843" s="321"/>
      <c r="V843" s="330"/>
      <c r="W843" s="317" t="str">
        <f t="shared" si="476"/>
        <v>0</v>
      </c>
      <c r="X843" s="101"/>
      <c r="Y843" s="40"/>
      <c r="Z843" s="41"/>
      <c r="AA843" s="40"/>
      <c r="AB843" s="40"/>
      <c r="AC843" s="40"/>
      <c r="AD843" s="40" t="str">
        <f t="shared" si="457"/>
        <v/>
      </c>
      <c r="AE843" s="186"/>
      <c r="AF843" s="106" t="str">
        <f t="shared" si="456"/>
        <v>0</v>
      </c>
      <c r="AG843" s="99">
        <f t="shared" si="453"/>
        <v>0</v>
      </c>
      <c r="AH843" s="105" t="str">
        <f t="shared" si="454"/>
        <v>0</v>
      </c>
      <c r="AI843" s="106" t="str">
        <f t="shared" si="477"/>
        <v>0</v>
      </c>
      <c r="AJ843" s="99" t="str">
        <f t="shared" si="478"/>
        <v/>
      </c>
      <c r="AK843" s="1" t="str">
        <f t="shared" si="479"/>
        <v/>
      </c>
      <c r="AL843" s="1" t="str">
        <f t="shared" si="480"/>
        <v/>
      </c>
      <c r="AM843" s="1" t="str">
        <f t="shared" si="481"/>
        <v/>
      </c>
      <c r="AN843" s="164" t="str">
        <f t="shared" si="482"/>
        <v/>
      </c>
      <c r="AO843" s="337">
        <f t="shared" si="483"/>
        <v>0</v>
      </c>
      <c r="AP843" s="259"/>
      <c r="AQ843" s="273">
        <f t="shared" si="455"/>
        <v>0</v>
      </c>
      <c r="DF843" s="104">
        <f t="shared" si="461"/>
        <v>0</v>
      </c>
      <c r="DG843" s="39" t="str">
        <f t="shared" si="458"/>
        <v/>
      </c>
      <c r="DH843" s="39" t="str">
        <f t="shared" si="459"/>
        <v/>
      </c>
      <c r="DJ843" s="98">
        <f t="shared" si="460"/>
        <v>0</v>
      </c>
      <c r="DK843" s="93" t="e">
        <f>VLOOKUP(H843,'PORT PRODUCTIVITY 1'!$A$25:$G$81,2,FALSE)</f>
        <v>#N/A</v>
      </c>
      <c r="DL843" s="97" t="str">
        <f t="shared" si="466"/>
        <v/>
      </c>
      <c r="DM843" s="97" t="str">
        <f t="shared" si="467"/>
        <v/>
      </c>
      <c r="DN843" s="97" t="str">
        <f t="shared" si="468"/>
        <v/>
      </c>
      <c r="DO843" s="97" t="str">
        <f t="shared" si="469"/>
        <v/>
      </c>
      <c r="DP843" s="94" t="e">
        <f>VLOOKUP(H843,'PORT PRODUCTIVITY 1'!$A$25:$G$83,3,FALSE)</f>
        <v>#N/A</v>
      </c>
      <c r="DQ843" s="276" t="str">
        <f t="shared" si="470"/>
        <v/>
      </c>
      <c r="DR843" s="276" t="str">
        <f t="shared" si="471"/>
        <v/>
      </c>
      <c r="DS843" s="276" t="str">
        <f t="shared" si="472"/>
        <v/>
      </c>
      <c r="DT843" s="276" t="str">
        <f t="shared" si="473"/>
        <v/>
      </c>
      <c r="DU843" s="276" t="str">
        <f t="shared" si="474"/>
        <v/>
      </c>
      <c r="DV843" s="276" t="str">
        <f t="shared" si="475"/>
        <v/>
      </c>
      <c r="DW843" s="277" t="str">
        <f t="shared" si="462"/>
        <v/>
      </c>
      <c r="DX843" s="278" t="str">
        <f t="shared" si="463"/>
        <v>0</v>
      </c>
      <c r="DY843" s="279" t="str">
        <f t="shared" si="464"/>
        <v>0</v>
      </c>
      <c r="DZ843" s="280" t="str">
        <f t="shared" si="465"/>
        <v/>
      </c>
      <c r="EA843" s="335">
        <f t="shared" si="484"/>
        <v>0</v>
      </c>
      <c r="EB843" s="335">
        <f t="shared" si="485"/>
        <v>0</v>
      </c>
      <c r="EC843" s="335">
        <f t="shared" si="486"/>
        <v>0</v>
      </c>
    </row>
    <row r="844" spans="2:133" ht="27.75" customHeight="1" thickBot="1">
      <c r="B844" s="39"/>
      <c r="C844" s="146"/>
      <c r="D844" s="57"/>
      <c r="E844" s="43"/>
      <c r="F844" s="74"/>
      <c r="G844" s="74"/>
      <c r="H844" s="44"/>
      <c r="I844" s="283"/>
      <c r="J844" s="283"/>
      <c r="K844" s="37"/>
      <c r="L844" s="37"/>
      <c r="M844" s="37"/>
      <c r="N844" s="37"/>
      <c r="O844" s="22"/>
      <c r="P844" s="22"/>
      <c r="Q844" s="42"/>
      <c r="R844" s="39"/>
      <c r="S844" s="39"/>
      <c r="T844" s="39"/>
      <c r="U844" s="321"/>
      <c r="V844" s="330"/>
      <c r="W844" s="317" t="str">
        <f t="shared" si="476"/>
        <v>0</v>
      </c>
      <c r="X844" s="101"/>
      <c r="Y844" s="40"/>
      <c r="Z844" s="41"/>
      <c r="AA844" s="40"/>
      <c r="AB844" s="40"/>
      <c r="AC844" s="40"/>
      <c r="AD844" s="40" t="str">
        <f t="shared" si="457"/>
        <v/>
      </c>
      <c r="AE844" s="186"/>
      <c r="AF844" s="106" t="str">
        <f t="shared" si="456"/>
        <v>0</v>
      </c>
      <c r="AG844" s="99">
        <f t="shared" si="453"/>
        <v>0</v>
      </c>
      <c r="AH844" s="105" t="str">
        <f t="shared" si="454"/>
        <v>0</v>
      </c>
      <c r="AI844" s="106" t="str">
        <f t="shared" si="477"/>
        <v>0</v>
      </c>
      <c r="AJ844" s="99" t="str">
        <f t="shared" si="478"/>
        <v/>
      </c>
      <c r="AK844" s="1" t="str">
        <f t="shared" si="479"/>
        <v/>
      </c>
      <c r="AL844" s="1" t="str">
        <f t="shared" si="480"/>
        <v/>
      </c>
      <c r="AM844" s="1" t="str">
        <f t="shared" si="481"/>
        <v/>
      </c>
      <c r="AN844" s="164" t="str">
        <f t="shared" si="482"/>
        <v/>
      </c>
      <c r="AO844" s="337">
        <f t="shared" si="483"/>
        <v>0</v>
      </c>
      <c r="AP844" s="259"/>
      <c r="AQ844" s="273">
        <f t="shared" si="455"/>
        <v>0</v>
      </c>
      <c r="DF844" s="104">
        <f t="shared" si="461"/>
        <v>0</v>
      </c>
      <c r="DG844" s="39" t="str">
        <f t="shared" si="458"/>
        <v/>
      </c>
      <c r="DH844" s="39" t="str">
        <f t="shared" si="459"/>
        <v/>
      </c>
      <c r="DJ844" s="98">
        <f t="shared" si="460"/>
        <v>0</v>
      </c>
      <c r="DK844" s="93" t="e">
        <f>VLOOKUP(H844,'PORT PRODUCTIVITY 1'!$A$25:$G$81,2,FALSE)</f>
        <v>#N/A</v>
      </c>
      <c r="DL844" s="97" t="str">
        <f t="shared" si="466"/>
        <v/>
      </c>
      <c r="DM844" s="97" t="str">
        <f t="shared" si="467"/>
        <v/>
      </c>
      <c r="DN844" s="97" t="str">
        <f t="shared" si="468"/>
        <v/>
      </c>
      <c r="DO844" s="97" t="str">
        <f t="shared" si="469"/>
        <v/>
      </c>
      <c r="DP844" s="94" t="e">
        <f>VLOOKUP(H844,'PORT PRODUCTIVITY 1'!$A$25:$G$83,3,FALSE)</f>
        <v>#N/A</v>
      </c>
      <c r="DQ844" s="276" t="str">
        <f t="shared" si="470"/>
        <v/>
      </c>
      <c r="DR844" s="276" t="str">
        <f t="shared" si="471"/>
        <v/>
      </c>
      <c r="DS844" s="276" t="str">
        <f t="shared" si="472"/>
        <v/>
      </c>
      <c r="DT844" s="276" t="str">
        <f t="shared" si="473"/>
        <v/>
      </c>
      <c r="DU844" s="276" t="str">
        <f t="shared" si="474"/>
        <v/>
      </c>
      <c r="DV844" s="276" t="str">
        <f t="shared" si="475"/>
        <v/>
      </c>
      <c r="DW844" s="277" t="str">
        <f t="shared" si="462"/>
        <v/>
      </c>
      <c r="DX844" s="278" t="str">
        <f t="shared" si="463"/>
        <v>0</v>
      </c>
      <c r="DY844" s="279" t="str">
        <f t="shared" si="464"/>
        <v>0</v>
      </c>
      <c r="DZ844" s="280" t="str">
        <f t="shared" si="465"/>
        <v/>
      </c>
      <c r="EA844" s="335">
        <f t="shared" si="484"/>
        <v>0</v>
      </c>
      <c r="EB844" s="335">
        <f t="shared" si="485"/>
        <v>0</v>
      </c>
      <c r="EC844" s="335">
        <f t="shared" si="486"/>
        <v>0</v>
      </c>
    </row>
    <row r="845" spans="2:133" ht="27.75" customHeight="1" thickBot="1">
      <c r="B845" s="39"/>
      <c r="C845" s="146"/>
      <c r="D845" s="57"/>
      <c r="E845" s="43"/>
      <c r="F845" s="74"/>
      <c r="G845" s="74"/>
      <c r="H845" s="44"/>
      <c r="I845" s="283"/>
      <c r="J845" s="283"/>
      <c r="K845" s="37"/>
      <c r="L845" s="37"/>
      <c r="M845" s="37"/>
      <c r="N845" s="37"/>
      <c r="O845" s="22"/>
      <c r="P845" s="22"/>
      <c r="Q845" s="42"/>
      <c r="R845" s="39"/>
      <c r="S845" s="39"/>
      <c r="T845" s="39"/>
      <c r="U845" s="321"/>
      <c r="V845" s="330"/>
      <c r="W845" s="317" t="str">
        <f t="shared" si="476"/>
        <v>0</v>
      </c>
      <c r="X845" s="101"/>
      <c r="Y845" s="40"/>
      <c r="Z845" s="41"/>
      <c r="AA845" s="40"/>
      <c r="AB845" s="40"/>
      <c r="AC845" s="40"/>
      <c r="AD845" s="40" t="str">
        <f t="shared" si="457"/>
        <v/>
      </c>
      <c r="AE845" s="186"/>
      <c r="AF845" s="106" t="str">
        <f t="shared" si="456"/>
        <v>0</v>
      </c>
      <c r="AG845" s="99">
        <f t="shared" si="453"/>
        <v>0</v>
      </c>
      <c r="AH845" s="105" t="str">
        <f t="shared" si="454"/>
        <v>0</v>
      </c>
      <c r="AI845" s="106" t="str">
        <f t="shared" si="477"/>
        <v>0</v>
      </c>
      <c r="AJ845" s="99" t="str">
        <f t="shared" si="478"/>
        <v/>
      </c>
      <c r="AK845" s="1" t="str">
        <f t="shared" si="479"/>
        <v/>
      </c>
      <c r="AL845" s="1" t="str">
        <f t="shared" si="480"/>
        <v/>
      </c>
      <c r="AM845" s="1" t="str">
        <f t="shared" si="481"/>
        <v/>
      </c>
      <c r="AN845" s="164" t="str">
        <f t="shared" si="482"/>
        <v/>
      </c>
      <c r="AO845" s="337">
        <f t="shared" si="483"/>
        <v>0</v>
      </c>
      <c r="AP845" s="259"/>
      <c r="AQ845" s="273">
        <f t="shared" si="455"/>
        <v>0</v>
      </c>
      <c r="DF845" s="104">
        <f t="shared" si="461"/>
        <v>0</v>
      </c>
      <c r="DG845" s="39" t="str">
        <f t="shared" si="458"/>
        <v/>
      </c>
      <c r="DH845" s="39" t="str">
        <f t="shared" si="459"/>
        <v/>
      </c>
      <c r="DJ845" s="98">
        <f t="shared" si="460"/>
        <v>0</v>
      </c>
      <c r="DK845" s="93" t="e">
        <f>VLOOKUP(H845,'PORT PRODUCTIVITY 1'!$A$25:$G$81,2,FALSE)</f>
        <v>#N/A</v>
      </c>
      <c r="DL845" s="97" t="str">
        <f t="shared" si="466"/>
        <v/>
      </c>
      <c r="DM845" s="97" t="str">
        <f t="shared" si="467"/>
        <v/>
      </c>
      <c r="DN845" s="97" t="str">
        <f t="shared" si="468"/>
        <v/>
      </c>
      <c r="DO845" s="97" t="str">
        <f t="shared" si="469"/>
        <v/>
      </c>
      <c r="DP845" s="94" t="e">
        <f>VLOOKUP(H845,'PORT PRODUCTIVITY 1'!$A$25:$G$83,3,FALSE)</f>
        <v>#N/A</v>
      </c>
      <c r="DQ845" s="276" t="str">
        <f t="shared" si="470"/>
        <v/>
      </c>
      <c r="DR845" s="276" t="str">
        <f t="shared" si="471"/>
        <v/>
      </c>
      <c r="DS845" s="276" t="str">
        <f t="shared" si="472"/>
        <v/>
      </c>
      <c r="DT845" s="276" t="str">
        <f t="shared" si="473"/>
        <v/>
      </c>
      <c r="DU845" s="276" t="str">
        <f t="shared" si="474"/>
        <v/>
      </c>
      <c r="DV845" s="276" t="str">
        <f t="shared" si="475"/>
        <v/>
      </c>
      <c r="DW845" s="277" t="str">
        <f t="shared" si="462"/>
        <v/>
      </c>
      <c r="DX845" s="278" t="str">
        <f t="shared" si="463"/>
        <v>0</v>
      </c>
      <c r="DY845" s="279" t="str">
        <f t="shared" si="464"/>
        <v>0</v>
      </c>
      <c r="DZ845" s="280" t="str">
        <f t="shared" si="465"/>
        <v/>
      </c>
      <c r="EA845" s="335">
        <f t="shared" si="484"/>
        <v>0</v>
      </c>
      <c r="EB845" s="335">
        <f t="shared" si="485"/>
        <v>0</v>
      </c>
      <c r="EC845" s="335">
        <f t="shared" si="486"/>
        <v>0</v>
      </c>
    </row>
    <row r="846" spans="2:133" ht="27.75" customHeight="1" thickBot="1">
      <c r="B846" s="39"/>
      <c r="C846" s="146"/>
      <c r="D846" s="57"/>
      <c r="E846" s="43"/>
      <c r="F846" s="74"/>
      <c r="G846" s="74"/>
      <c r="H846" s="44"/>
      <c r="I846" s="283"/>
      <c r="J846" s="283"/>
      <c r="K846" s="37"/>
      <c r="L846" s="37"/>
      <c r="M846" s="37"/>
      <c r="N846" s="37"/>
      <c r="O846" s="22"/>
      <c r="P846" s="22"/>
      <c r="Q846" s="42"/>
      <c r="R846" s="39"/>
      <c r="S846" s="39"/>
      <c r="T846" s="39"/>
      <c r="U846" s="321"/>
      <c r="V846" s="330"/>
      <c r="W846" s="317" t="str">
        <f t="shared" si="476"/>
        <v>0</v>
      </c>
      <c r="X846" s="101"/>
      <c r="Y846" s="40"/>
      <c r="Z846" s="41"/>
      <c r="AA846" s="40"/>
      <c r="AB846" s="40"/>
      <c r="AC846" s="40"/>
      <c r="AD846" s="40" t="str">
        <f t="shared" si="457"/>
        <v/>
      </c>
      <c r="AE846" s="186"/>
      <c r="AF846" s="106" t="str">
        <f t="shared" si="456"/>
        <v>0</v>
      </c>
      <c r="AG846" s="99">
        <f t="shared" si="453"/>
        <v>0</v>
      </c>
      <c r="AH846" s="105" t="str">
        <f t="shared" si="454"/>
        <v>0</v>
      </c>
      <c r="AI846" s="106" t="str">
        <f t="shared" si="477"/>
        <v>0</v>
      </c>
      <c r="AJ846" s="99" t="str">
        <f t="shared" si="478"/>
        <v/>
      </c>
      <c r="AK846" s="1" t="str">
        <f t="shared" si="479"/>
        <v/>
      </c>
      <c r="AL846" s="1" t="str">
        <f t="shared" si="480"/>
        <v/>
      </c>
      <c r="AM846" s="1" t="str">
        <f t="shared" si="481"/>
        <v/>
      </c>
      <c r="AN846" s="164" t="str">
        <f t="shared" si="482"/>
        <v/>
      </c>
      <c r="AO846" s="337">
        <f t="shared" si="483"/>
        <v>0</v>
      </c>
      <c r="AP846" s="259"/>
      <c r="AQ846" s="273">
        <f t="shared" si="455"/>
        <v>0</v>
      </c>
      <c r="DF846" s="104">
        <f t="shared" si="461"/>
        <v>0</v>
      </c>
      <c r="DG846" s="39" t="str">
        <f t="shared" si="458"/>
        <v/>
      </c>
      <c r="DH846" s="39" t="str">
        <f t="shared" si="459"/>
        <v/>
      </c>
      <c r="DJ846" s="98">
        <f t="shared" si="460"/>
        <v>0</v>
      </c>
      <c r="DK846" s="93" t="e">
        <f>VLOOKUP(H846,'PORT PRODUCTIVITY 1'!$A$25:$G$81,2,FALSE)</f>
        <v>#N/A</v>
      </c>
      <c r="DL846" s="97" t="str">
        <f t="shared" si="466"/>
        <v/>
      </c>
      <c r="DM846" s="97" t="str">
        <f t="shared" si="467"/>
        <v/>
      </c>
      <c r="DN846" s="97" t="str">
        <f t="shared" si="468"/>
        <v/>
      </c>
      <c r="DO846" s="97" t="str">
        <f t="shared" si="469"/>
        <v/>
      </c>
      <c r="DP846" s="94" t="e">
        <f>VLOOKUP(H846,'PORT PRODUCTIVITY 1'!$A$25:$G$83,3,FALSE)</f>
        <v>#N/A</v>
      </c>
      <c r="DQ846" s="276" t="str">
        <f t="shared" si="470"/>
        <v/>
      </c>
      <c r="DR846" s="276" t="str">
        <f t="shared" si="471"/>
        <v/>
      </c>
      <c r="DS846" s="276" t="str">
        <f t="shared" si="472"/>
        <v/>
      </c>
      <c r="DT846" s="276" t="str">
        <f t="shared" si="473"/>
        <v/>
      </c>
      <c r="DU846" s="276" t="str">
        <f t="shared" si="474"/>
        <v/>
      </c>
      <c r="DV846" s="276" t="str">
        <f t="shared" si="475"/>
        <v/>
      </c>
      <c r="DW846" s="277" t="str">
        <f t="shared" si="462"/>
        <v/>
      </c>
      <c r="DX846" s="278" t="str">
        <f t="shared" si="463"/>
        <v>0</v>
      </c>
      <c r="DY846" s="279" t="str">
        <f t="shared" si="464"/>
        <v>0</v>
      </c>
      <c r="DZ846" s="280" t="str">
        <f t="shared" si="465"/>
        <v/>
      </c>
      <c r="EA846" s="335">
        <f t="shared" si="484"/>
        <v>0</v>
      </c>
      <c r="EB846" s="335">
        <f t="shared" si="485"/>
        <v>0</v>
      </c>
      <c r="EC846" s="335">
        <f t="shared" si="486"/>
        <v>0</v>
      </c>
    </row>
    <row r="847" spans="2:133" ht="27.75" customHeight="1" thickBot="1">
      <c r="B847" s="39"/>
      <c r="C847" s="146"/>
      <c r="D847" s="57"/>
      <c r="E847" s="43"/>
      <c r="F847" s="74"/>
      <c r="G847" s="74"/>
      <c r="H847" s="44"/>
      <c r="I847" s="283"/>
      <c r="J847" s="283"/>
      <c r="K847" s="37"/>
      <c r="L847" s="37"/>
      <c r="M847" s="37"/>
      <c r="N847" s="37"/>
      <c r="O847" s="22"/>
      <c r="P847" s="22"/>
      <c r="Q847" s="42"/>
      <c r="R847" s="39"/>
      <c r="S847" s="39"/>
      <c r="T847" s="39"/>
      <c r="U847" s="321"/>
      <c r="V847" s="330"/>
      <c r="W847" s="317" t="str">
        <f t="shared" si="476"/>
        <v>0</v>
      </c>
      <c r="X847" s="101"/>
      <c r="Y847" s="40"/>
      <c r="Z847" s="41"/>
      <c r="AA847" s="40"/>
      <c r="AB847" s="40"/>
      <c r="AC847" s="40"/>
      <c r="AD847" s="40" t="str">
        <f t="shared" si="457"/>
        <v/>
      </c>
      <c r="AE847" s="186"/>
      <c r="AF847" s="106" t="str">
        <f t="shared" si="456"/>
        <v>0</v>
      </c>
      <c r="AG847" s="99">
        <f t="shared" si="453"/>
        <v>0</v>
      </c>
      <c r="AH847" s="105" t="str">
        <f t="shared" si="454"/>
        <v>0</v>
      </c>
      <c r="AI847" s="106" t="str">
        <f t="shared" si="477"/>
        <v>0</v>
      </c>
      <c r="AJ847" s="99" t="str">
        <f t="shared" si="478"/>
        <v/>
      </c>
      <c r="AK847" s="1" t="str">
        <f t="shared" si="479"/>
        <v/>
      </c>
      <c r="AL847" s="1" t="str">
        <f t="shared" si="480"/>
        <v/>
      </c>
      <c r="AM847" s="1" t="str">
        <f t="shared" si="481"/>
        <v/>
      </c>
      <c r="AN847" s="164" t="str">
        <f t="shared" si="482"/>
        <v/>
      </c>
      <c r="AO847" s="337">
        <f t="shared" si="483"/>
        <v>0</v>
      </c>
      <c r="AP847" s="259"/>
      <c r="AQ847" s="273">
        <f t="shared" si="455"/>
        <v>0</v>
      </c>
      <c r="DF847" s="104">
        <f t="shared" si="461"/>
        <v>0</v>
      </c>
      <c r="DG847" s="39" t="str">
        <f t="shared" si="458"/>
        <v/>
      </c>
      <c r="DH847" s="39" t="str">
        <f t="shared" si="459"/>
        <v/>
      </c>
      <c r="DJ847" s="98">
        <f t="shared" si="460"/>
        <v>0</v>
      </c>
      <c r="DK847" s="93" t="e">
        <f>VLOOKUP(H847,'PORT PRODUCTIVITY 1'!$A$25:$G$81,2,FALSE)</f>
        <v>#N/A</v>
      </c>
      <c r="DL847" s="97" t="str">
        <f t="shared" si="466"/>
        <v/>
      </c>
      <c r="DM847" s="97" t="str">
        <f t="shared" si="467"/>
        <v/>
      </c>
      <c r="DN847" s="97" t="str">
        <f t="shared" si="468"/>
        <v/>
      </c>
      <c r="DO847" s="97" t="str">
        <f t="shared" si="469"/>
        <v/>
      </c>
      <c r="DP847" s="94" t="e">
        <f>VLOOKUP(H847,'PORT PRODUCTIVITY 1'!$A$25:$G$83,3,FALSE)</f>
        <v>#N/A</v>
      </c>
      <c r="DQ847" s="276" t="str">
        <f t="shared" si="470"/>
        <v/>
      </c>
      <c r="DR847" s="276" t="str">
        <f t="shared" si="471"/>
        <v/>
      </c>
      <c r="DS847" s="276" t="str">
        <f t="shared" si="472"/>
        <v/>
      </c>
      <c r="DT847" s="276" t="str">
        <f t="shared" si="473"/>
        <v/>
      </c>
      <c r="DU847" s="276" t="str">
        <f t="shared" si="474"/>
        <v/>
      </c>
      <c r="DV847" s="276" t="str">
        <f t="shared" si="475"/>
        <v/>
      </c>
      <c r="DW847" s="277" t="str">
        <f t="shared" si="462"/>
        <v/>
      </c>
      <c r="DX847" s="278" t="str">
        <f t="shared" si="463"/>
        <v>0</v>
      </c>
      <c r="DY847" s="279" t="str">
        <f t="shared" si="464"/>
        <v>0</v>
      </c>
      <c r="DZ847" s="280" t="str">
        <f t="shared" si="465"/>
        <v/>
      </c>
      <c r="EA847" s="335">
        <f t="shared" si="484"/>
        <v>0</v>
      </c>
      <c r="EB847" s="335">
        <f t="shared" si="485"/>
        <v>0</v>
      </c>
      <c r="EC847" s="335">
        <f t="shared" si="486"/>
        <v>0</v>
      </c>
    </row>
    <row r="848" spans="2:133" ht="27.75" customHeight="1" thickBot="1">
      <c r="B848" s="39"/>
      <c r="C848" s="146"/>
      <c r="D848" s="57"/>
      <c r="E848" s="43"/>
      <c r="F848" s="74"/>
      <c r="G848" s="74"/>
      <c r="H848" s="44"/>
      <c r="I848" s="283"/>
      <c r="J848" s="283"/>
      <c r="K848" s="37"/>
      <c r="L848" s="37"/>
      <c r="M848" s="37"/>
      <c r="N848" s="37"/>
      <c r="O848" s="22"/>
      <c r="P848" s="22"/>
      <c r="Q848" s="42"/>
      <c r="R848" s="39"/>
      <c r="S848" s="39"/>
      <c r="T848" s="39"/>
      <c r="U848" s="321"/>
      <c r="V848" s="330"/>
      <c r="W848" s="317" t="str">
        <f t="shared" si="476"/>
        <v>0</v>
      </c>
      <c r="X848" s="101"/>
      <c r="Y848" s="40"/>
      <c r="Z848" s="41"/>
      <c r="AA848" s="40"/>
      <c r="AB848" s="40"/>
      <c r="AC848" s="40"/>
      <c r="AD848" s="40" t="str">
        <f t="shared" si="457"/>
        <v/>
      </c>
      <c r="AE848" s="186"/>
      <c r="AF848" s="106" t="str">
        <f t="shared" si="456"/>
        <v>0</v>
      </c>
      <c r="AG848" s="99">
        <f t="shared" si="453"/>
        <v>0</v>
      </c>
      <c r="AH848" s="105" t="str">
        <f t="shared" si="454"/>
        <v>0</v>
      </c>
      <c r="AI848" s="106" t="str">
        <f t="shared" si="477"/>
        <v>0</v>
      </c>
      <c r="AJ848" s="99" t="str">
        <f t="shared" si="478"/>
        <v/>
      </c>
      <c r="AK848" s="1" t="str">
        <f t="shared" si="479"/>
        <v/>
      </c>
      <c r="AL848" s="1" t="str">
        <f t="shared" si="480"/>
        <v/>
      </c>
      <c r="AM848" s="1" t="str">
        <f t="shared" si="481"/>
        <v/>
      </c>
      <c r="AN848" s="164" t="str">
        <f t="shared" si="482"/>
        <v/>
      </c>
      <c r="AO848" s="337">
        <f t="shared" si="483"/>
        <v>0</v>
      </c>
      <c r="AP848" s="259"/>
      <c r="AQ848" s="273">
        <f t="shared" si="455"/>
        <v>0</v>
      </c>
      <c r="DF848" s="104">
        <f t="shared" si="461"/>
        <v>0</v>
      </c>
      <c r="DG848" s="39" t="str">
        <f t="shared" si="458"/>
        <v/>
      </c>
      <c r="DH848" s="39" t="str">
        <f t="shared" si="459"/>
        <v/>
      </c>
      <c r="DJ848" s="98">
        <f t="shared" si="460"/>
        <v>0</v>
      </c>
      <c r="DK848" s="93" t="e">
        <f>VLOOKUP(H848,'PORT PRODUCTIVITY 1'!$A$25:$G$81,2,FALSE)</f>
        <v>#N/A</v>
      </c>
      <c r="DL848" s="97" t="str">
        <f t="shared" si="466"/>
        <v/>
      </c>
      <c r="DM848" s="97" t="str">
        <f t="shared" si="467"/>
        <v/>
      </c>
      <c r="DN848" s="97" t="str">
        <f t="shared" si="468"/>
        <v/>
      </c>
      <c r="DO848" s="97" t="str">
        <f t="shared" si="469"/>
        <v/>
      </c>
      <c r="DP848" s="94" t="e">
        <f>VLOOKUP(H848,'PORT PRODUCTIVITY 1'!$A$25:$G$83,3,FALSE)</f>
        <v>#N/A</v>
      </c>
      <c r="DQ848" s="276" t="str">
        <f t="shared" si="470"/>
        <v/>
      </c>
      <c r="DR848" s="276" t="str">
        <f t="shared" si="471"/>
        <v/>
      </c>
      <c r="DS848" s="276" t="str">
        <f t="shared" si="472"/>
        <v/>
      </c>
      <c r="DT848" s="276" t="str">
        <f t="shared" si="473"/>
        <v/>
      </c>
      <c r="DU848" s="276" t="str">
        <f t="shared" si="474"/>
        <v/>
      </c>
      <c r="DV848" s="276" t="str">
        <f t="shared" si="475"/>
        <v/>
      </c>
      <c r="DW848" s="277" t="str">
        <f t="shared" si="462"/>
        <v/>
      </c>
      <c r="DX848" s="278" t="str">
        <f t="shared" si="463"/>
        <v>0</v>
      </c>
      <c r="DY848" s="279" t="str">
        <f t="shared" si="464"/>
        <v>0</v>
      </c>
      <c r="DZ848" s="280" t="str">
        <f t="shared" si="465"/>
        <v/>
      </c>
      <c r="EA848" s="335">
        <f t="shared" si="484"/>
        <v>0</v>
      </c>
      <c r="EB848" s="335">
        <f t="shared" si="485"/>
        <v>0</v>
      </c>
      <c r="EC848" s="335">
        <f t="shared" si="486"/>
        <v>0</v>
      </c>
    </row>
    <row r="849" spans="2:133" ht="27.75" customHeight="1" thickBot="1">
      <c r="B849" s="39"/>
      <c r="C849" s="146"/>
      <c r="D849" s="57"/>
      <c r="E849" s="43"/>
      <c r="F849" s="74"/>
      <c r="G849" s="74"/>
      <c r="H849" s="44"/>
      <c r="I849" s="283"/>
      <c r="J849" s="283"/>
      <c r="K849" s="37"/>
      <c r="L849" s="37"/>
      <c r="M849" s="37"/>
      <c r="N849" s="37"/>
      <c r="O849" s="22"/>
      <c r="P849" s="22"/>
      <c r="Q849" s="42"/>
      <c r="R849" s="39"/>
      <c r="S849" s="39"/>
      <c r="T849" s="39"/>
      <c r="U849" s="321"/>
      <c r="V849" s="330"/>
      <c r="W849" s="317" t="str">
        <f t="shared" si="476"/>
        <v>0</v>
      </c>
      <c r="X849" s="101"/>
      <c r="Y849" s="40"/>
      <c r="Z849" s="41"/>
      <c r="AA849" s="40"/>
      <c r="AB849" s="40"/>
      <c r="AC849" s="40"/>
      <c r="AD849" s="40" t="str">
        <f t="shared" si="457"/>
        <v/>
      </c>
      <c r="AE849" s="186"/>
      <c r="AF849" s="106" t="str">
        <f t="shared" si="456"/>
        <v>0</v>
      </c>
      <c r="AG849" s="99">
        <f t="shared" si="453"/>
        <v>0</v>
      </c>
      <c r="AH849" s="105" t="str">
        <f t="shared" si="454"/>
        <v>0</v>
      </c>
      <c r="AI849" s="106" t="str">
        <f t="shared" si="477"/>
        <v>0</v>
      </c>
      <c r="AJ849" s="99" t="str">
        <f t="shared" si="478"/>
        <v/>
      </c>
      <c r="AK849" s="1" t="str">
        <f t="shared" si="479"/>
        <v/>
      </c>
      <c r="AL849" s="1" t="str">
        <f t="shared" si="480"/>
        <v/>
      </c>
      <c r="AM849" s="1" t="str">
        <f t="shared" si="481"/>
        <v/>
      </c>
      <c r="AN849" s="164" t="str">
        <f t="shared" si="482"/>
        <v/>
      </c>
      <c r="AO849" s="337">
        <f t="shared" si="483"/>
        <v>0</v>
      </c>
      <c r="AP849" s="259"/>
      <c r="AQ849" s="273">
        <f t="shared" si="455"/>
        <v>0</v>
      </c>
      <c r="DF849" s="104">
        <f t="shared" si="461"/>
        <v>0</v>
      </c>
      <c r="DG849" s="39" t="str">
        <f t="shared" si="458"/>
        <v/>
      </c>
      <c r="DH849" s="39" t="str">
        <f t="shared" si="459"/>
        <v/>
      </c>
      <c r="DJ849" s="98">
        <f t="shared" si="460"/>
        <v>0</v>
      </c>
      <c r="DK849" s="93" t="e">
        <f>VLOOKUP(H849,'PORT PRODUCTIVITY 1'!$A$25:$G$81,2,FALSE)</f>
        <v>#N/A</v>
      </c>
      <c r="DL849" s="97" t="str">
        <f t="shared" si="466"/>
        <v/>
      </c>
      <c r="DM849" s="97" t="str">
        <f t="shared" si="467"/>
        <v/>
      </c>
      <c r="DN849" s="97" t="str">
        <f t="shared" si="468"/>
        <v/>
      </c>
      <c r="DO849" s="97" t="str">
        <f t="shared" si="469"/>
        <v/>
      </c>
      <c r="DP849" s="94" t="e">
        <f>VLOOKUP(H849,'PORT PRODUCTIVITY 1'!$A$25:$G$83,3,FALSE)</f>
        <v>#N/A</v>
      </c>
      <c r="DQ849" s="276" t="str">
        <f t="shared" si="470"/>
        <v/>
      </c>
      <c r="DR849" s="276" t="str">
        <f t="shared" si="471"/>
        <v/>
      </c>
      <c r="DS849" s="276" t="str">
        <f t="shared" si="472"/>
        <v/>
      </c>
      <c r="DT849" s="276" t="str">
        <f t="shared" si="473"/>
        <v/>
      </c>
      <c r="DU849" s="276" t="str">
        <f t="shared" si="474"/>
        <v/>
      </c>
      <c r="DV849" s="276" t="str">
        <f t="shared" si="475"/>
        <v/>
      </c>
      <c r="DW849" s="277" t="str">
        <f t="shared" si="462"/>
        <v/>
      </c>
      <c r="DX849" s="278" t="str">
        <f t="shared" si="463"/>
        <v>0</v>
      </c>
      <c r="DY849" s="279" t="str">
        <f t="shared" si="464"/>
        <v>0</v>
      </c>
      <c r="DZ849" s="280" t="str">
        <f t="shared" si="465"/>
        <v/>
      </c>
      <c r="EA849" s="335">
        <f t="shared" si="484"/>
        <v>0</v>
      </c>
      <c r="EB849" s="335">
        <f t="shared" si="485"/>
        <v>0</v>
      </c>
      <c r="EC849" s="335">
        <f t="shared" si="486"/>
        <v>0</v>
      </c>
    </row>
    <row r="850" spans="2:133" ht="27.75" customHeight="1" thickBot="1">
      <c r="B850" s="39"/>
      <c r="C850" s="146"/>
      <c r="D850" s="57"/>
      <c r="E850" s="43"/>
      <c r="F850" s="74"/>
      <c r="G850" s="74"/>
      <c r="H850" s="44"/>
      <c r="I850" s="283"/>
      <c r="J850" s="283"/>
      <c r="K850" s="37"/>
      <c r="L850" s="37"/>
      <c r="M850" s="37"/>
      <c r="N850" s="37"/>
      <c r="O850" s="22"/>
      <c r="P850" s="22"/>
      <c r="Q850" s="42"/>
      <c r="R850" s="39"/>
      <c r="S850" s="39"/>
      <c r="T850" s="39"/>
      <c r="U850" s="321"/>
      <c r="V850" s="330"/>
      <c r="W850" s="317" t="str">
        <f t="shared" si="476"/>
        <v>0</v>
      </c>
      <c r="X850" s="101"/>
      <c r="Y850" s="40"/>
      <c r="Z850" s="41"/>
      <c r="AA850" s="40"/>
      <c r="AB850" s="40"/>
      <c r="AC850" s="40"/>
      <c r="AD850" s="40" t="str">
        <f t="shared" si="457"/>
        <v/>
      </c>
      <c r="AE850" s="186"/>
      <c r="AF850" s="106" t="str">
        <f t="shared" si="456"/>
        <v>0</v>
      </c>
      <c r="AG850" s="99">
        <f t="shared" si="453"/>
        <v>0</v>
      </c>
      <c r="AH850" s="105" t="str">
        <f t="shared" si="454"/>
        <v>0</v>
      </c>
      <c r="AI850" s="106" t="str">
        <f t="shared" si="477"/>
        <v>0</v>
      </c>
      <c r="AJ850" s="99" t="str">
        <f t="shared" si="478"/>
        <v/>
      </c>
      <c r="AK850" s="1" t="str">
        <f t="shared" si="479"/>
        <v/>
      </c>
      <c r="AL850" s="1" t="str">
        <f t="shared" si="480"/>
        <v/>
      </c>
      <c r="AM850" s="1" t="str">
        <f t="shared" si="481"/>
        <v/>
      </c>
      <c r="AN850" s="164" t="str">
        <f t="shared" si="482"/>
        <v/>
      </c>
      <c r="AO850" s="337">
        <f t="shared" si="483"/>
        <v>0</v>
      </c>
      <c r="AP850" s="259"/>
      <c r="AQ850" s="273">
        <f t="shared" si="455"/>
        <v>0</v>
      </c>
      <c r="DF850" s="104">
        <f t="shared" si="461"/>
        <v>0</v>
      </c>
      <c r="DG850" s="39" t="str">
        <f t="shared" si="458"/>
        <v/>
      </c>
      <c r="DH850" s="39" t="str">
        <f t="shared" si="459"/>
        <v/>
      </c>
      <c r="DJ850" s="98">
        <f t="shared" si="460"/>
        <v>0</v>
      </c>
      <c r="DK850" s="93" t="e">
        <f>VLOOKUP(H850,'PORT PRODUCTIVITY 1'!$A$25:$G$81,2,FALSE)</f>
        <v>#N/A</v>
      </c>
      <c r="DL850" s="97" t="str">
        <f t="shared" si="466"/>
        <v/>
      </c>
      <c r="DM850" s="97" t="str">
        <f t="shared" si="467"/>
        <v/>
      </c>
      <c r="DN850" s="97" t="str">
        <f t="shared" si="468"/>
        <v/>
      </c>
      <c r="DO850" s="97" t="str">
        <f t="shared" si="469"/>
        <v/>
      </c>
      <c r="DP850" s="94" t="e">
        <f>VLOOKUP(H850,'PORT PRODUCTIVITY 1'!$A$25:$G$83,3,FALSE)</f>
        <v>#N/A</v>
      </c>
      <c r="DQ850" s="276" t="str">
        <f t="shared" si="470"/>
        <v/>
      </c>
      <c r="DR850" s="276" t="str">
        <f t="shared" si="471"/>
        <v/>
      </c>
      <c r="DS850" s="276" t="str">
        <f t="shared" si="472"/>
        <v/>
      </c>
      <c r="DT850" s="276" t="str">
        <f t="shared" si="473"/>
        <v/>
      </c>
      <c r="DU850" s="276" t="str">
        <f t="shared" si="474"/>
        <v/>
      </c>
      <c r="DV850" s="276" t="str">
        <f t="shared" si="475"/>
        <v/>
      </c>
      <c r="DW850" s="277" t="str">
        <f t="shared" si="462"/>
        <v/>
      </c>
      <c r="DX850" s="278" t="str">
        <f t="shared" si="463"/>
        <v>0</v>
      </c>
      <c r="DY850" s="279" t="str">
        <f t="shared" si="464"/>
        <v>0</v>
      </c>
      <c r="DZ850" s="280" t="str">
        <f t="shared" si="465"/>
        <v/>
      </c>
      <c r="EA850" s="335">
        <f t="shared" si="484"/>
        <v>0</v>
      </c>
      <c r="EB850" s="335">
        <f t="shared" si="485"/>
        <v>0</v>
      </c>
      <c r="EC850" s="335">
        <f t="shared" si="486"/>
        <v>0</v>
      </c>
    </row>
    <row r="851" spans="2:133" ht="27.75" customHeight="1" thickBot="1">
      <c r="B851" s="39"/>
      <c r="C851" s="146"/>
      <c r="D851" s="57"/>
      <c r="E851" s="43"/>
      <c r="F851" s="74"/>
      <c r="G851" s="74"/>
      <c r="H851" s="44"/>
      <c r="I851" s="283"/>
      <c r="J851" s="283"/>
      <c r="K851" s="37"/>
      <c r="L851" s="37"/>
      <c r="M851" s="37"/>
      <c r="N851" s="37"/>
      <c r="O851" s="22"/>
      <c r="P851" s="22"/>
      <c r="Q851" s="42"/>
      <c r="R851" s="39"/>
      <c r="S851" s="39"/>
      <c r="T851" s="39"/>
      <c r="U851" s="321"/>
      <c r="V851" s="330"/>
      <c r="W851" s="317" t="str">
        <f t="shared" si="476"/>
        <v>0</v>
      </c>
      <c r="X851" s="101"/>
      <c r="Y851" s="40"/>
      <c r="Z851" s="41"/>
      <c r="AA851" s="40"/>
      <c r="AB851" s="40"/>
      <c r="AC851" s="40"/>
      <c r="AD851" s="40" t="str">
        <f t="shared" si="457"/>
        <v/>
      </c>
      <c r="AE851" s="186"/>
      <c r="AF851" s="106" t="str">
        <f t="shared" si="456"/>
        <v>0</v>
      </c>
      <c r="AG851" s="99">
        <f t="shared" si="453"/>
        <v>0</v>
      </c>
      <c r="AH851" s="105" t="str">
        <f t="shared" si="454"/>
        <v>0</v>
      </c>
      <c r="AI851" s="106" t="str">
        <f t="shared" si="477"/>
        <v>0</v>
      </c>
      <c r="AJ851" s="99" t="str">
        <f t="shared" si="478"/>
        <v/>
      </c>
      <c r="AK851" s="1" t="str">
        <f t="shared" si="479"/>
        <v/>
      </c>
      <c r="AL851" s="1" t="str">
        <f t="shared" si="480"/>
        <v/>
      </c>
      <c r="AM851" s="1" t="str">
        <f t="shared" si="481"/>
        <v/>
      </c>
      <c r="AN851" s="164" t="str">
        <f t="shared" si="482"/>
        <v/>
      </c>
      <c r="AO851" s="337">
        <f t="shared" si="483"/>
        <v>0</v>
      </c>
      <c r="AP851" s="259"/>
      <c r="AQ851" s="273">
        <f t="shared" si="455"/>
        <v>0</v>
      </c>
      <c r="DF851" s="104">
        <f t="shared" si="461"/>
        <v>0</v>
      </c>
      <c r="DG851" s="39" t="str">
        <f t="shared" si="458"/>
        <v/>
      </c>
      <c r="DH851" s="39" t="str">
        <f t="shared" si="459"/>
        <v/>
      </c>
      <c r="DJ851" s="98">
        <f t="shared" si="460"/>
        <v>0</v>
      </c>
      <c r="DK851" s="93" t="e">
        <f>VLOOKUP(H851,'PORT PRODUCTIVITY 1'!$A$25:$G$81,2,FALSE)</f>
        <v>#N/A</v>
      </c>
      <c r="DL851" s="97" t="str">
        <f t="shared" si="466"/>
        <v/>
      </c>
      <c r="DM851" s="97" t="str">
        <f t="shared" si="467"/>
        <v/>
      </c>
      <c r="DN851" s="97" t="str">
        <f t="shared" si="468"/>
        <v/>
      </c>
      <c r="DO851" s="97" t="str">
        <f t="shared" si="469"/>
        <v/>
      </c>
      <c r="DP851" s="94" t="e">
        <f>VLOOKUP(H851,'PORT PRODUCTIVITY 1'!$A$25:$G$83,3,FALSE)</f>
        <v>#N/A</v>
      </c>
      <c r="DQ851" s="276" t="str">
        <f t="shared" si="470"/>
        <v/>
      </c>
      <c r="DR851" s="276" t="str">
        <f t="shared" si="471"/>
        <v/>
      </c>
      <c r="DS851" s="276" t="str">
        <f t="shared" si="472"/>
        <v/>
      </c>
      <c r="DT851" s="276" t="str">
        <f t="shared" si="473"/>
        <v/>
      </c>
      <c r="DU851" s="276" t="str">
        <f t="shared" si="474"/>
        <v/>
      </c>
      <c r="DV851" s="276" t="str">
        <f t="shared" si="475"/>
        <v/>
      </c>
      <c r="DW851" s="277" t="str">
        <f t="shared" si="462"/>
        <v/>
      </c>
      <c r="DX851" s="278" t="str">
        <f t="shared" si="463"/>
        <v>0</v>
      </c>
      <c r="DY851" s="279" t="str">
        <f t="shared" si="464"/>
        <v>0</v>
      </c>
      <c r="DZ851" s="280" t="str">
        <f t="shared" si="465"/>
        <v/>
      </c>
      <c r="EA851" s="335">
        <f t="shared" si="484"/>
        <v>0</v>
      </c>
      <c r="EB851" s="335">
        <f t="shared" si="485"/>
        <v>0</v>
      </c>
      <c r="EC851" s="335">
        <f t="shared" si="486"/>
        <v>0</v>
      </c>
    </row>
    <row r="852" spans="2:133" ht="27.75" customHeight="1" thickBot="1">
      <c r="B852" s="39"/>
      <c r="C852" s="146"/>
      <c r="D852" s="57"/>
      <c r="E852" s="43"/>
      <c r="F852" s="74"/>
      <c r="G852" s="74"/>
      <c r="H852" s="44"/>
      <c r="I852" s="283"/>
      <c r="J852" s="283"/>
      <c r="K852" s="37"/>
      <c r="L852" s="37"/>
      <c r="M852" s="37"/>
      <c r="N852" s="37"/>
      <c r="O852" s="22"/>
      <c r="P852" s="22"/>
      <c r="Q852" s="42"/>
      <c r="R852" s="39"/>
      <c r="S852" s="39"/>
      <c r="T852" s="39"/>
      <c r="U852" s="321"/>
      <c r="V852" s="330"/>
      <c r="W852" s="317" t="str">
        <f t="shared" si="476"/>
        <v>0</v>
      </c>
      <c r="X852" s="101"/>
      <c r="Y852" s="40"/>
      <c r="Z852" s="41"/>
      <c r="AA852" s="40"/>
      <c r="AB852" s="40"/>
      <c r="AC852" s="40"/>
      <c r="AD852" s="40" t="str">
        <f t="shared" si="457"/>
        <v/>
      </c>
      <c r="AE852" s="186"/>
      <c r="AF852" s="106" t="str">
        <f t="shared" si="456"/>
        <v>0</v>
      </c>
      <c r="AG852" s="99">
        <f t="shared" ref="AG852:AG915" si="487">SUM(S852:V852)+SUM(X852:AC852)+AE852</f>
        <v>0</v>
      </c>
      <c r="AH852" s="105" t="str">
        <f t="shared" ref="AH852:AH915" si="488">IF(DF852=2,DZ852,"0")</f>
        <v>0</v>
      </c>
      <c r="AI852" s="106" t="str">
        <f t="shared" si="477"/>
        <v>0</v>
      </c>
      <c r="AJ852" s="99" t="str">
        <f t="shared" si="478"/>
        <v/>
      </c>
      <c r="AK852" s="1" t="str">
        <f t="shared" si="479"/>
        <v/>
      </c>
      <c r="AL852" s="1" t="str">
        <f t="shared" si="480"/>
        <v/>
      </c>
      <c r="AM852" s="1" t="str">
        <f t="shared" si="481"/>
        <v/>
      </c>
      <c r="AN852" s="164" t="str">
        <f t="shared" si="482"/>
        <v/>
      </c>
      <c r="AO852" s="337">
        <f t="shared" si="483"/>
        <v>0</v>
      </c>
      <c r="AP852" s="259"/>
      <c r="AQ852" s="273">
        <f t="shared" ref="AQ852:AQ915" si="489">DF821</f>
        <v>0</v>
      </c>
      <c r="DF852" s="104">
        <f t="shared" si="461"/>
        <v>0</v>
      </c>
      <c r="DG852" s="39" t="str">
        <f t="shared" si="458"/>
        <v/>
      </c>
      <c r="DH852" s="39" t="str">
        <f t="shared" si="459"/>
        <v/>
      </c>
      <c r="DJ852" s="98">
        <f t="shared" si="460"/>
        <v>0</v>
      </c>
      <c r="DK852" s="93" t="e">
        <f>VLOOKUP(H852,'PORT PRODUCTIVITY 1'!$A$25:$G$81,2,FALSE)</f>
        <v>#N/A</v>
      </c>
      <c r="DL852" s="97" t="str">
        <f t="shared" si="466"/>
        <v/>
      </c>
      <c r="DM852" s="97" t="str">
        <f t="shared" si="467"/>
        <v/>
      </c>
      <c r="DN852" s="97" t="str">
        <f t="shared" si="468"/>
        <v/>
      </c>
      <c r="DO852" s="97" t="str">
        <f t="shared" si="469"/>
        <v/>
      </c>
      <c r="DP852" s="94" t="e">
        <f>VLOOKUP(H852,'PORT PRODUCTIVITY 1'!$A$25:$G$83,3,FALSE)</f>
        <v>#N/A</v>
      </c>
      <c r="DQ852" s="276" t="str">
        <f t="shared" si="470"/>
        <v/>
      </c>
      <c r="DR852" s="276" t="str">
        <f t="shared" si="471"/>
        <v/>
      </c>
      <c r="DS852" s="276" t="str">
        <f t="shared" si="472"/>
        <v/>
      </c>
      <c r="DT852" s="276" t="str">
        <f t="shared" si="473"/>
        <v/>
      </c>
      <c r="DU852" s="276" t="str">
        <f t="shared" si="474"/>
        <v/>
      </c>
      <c r="DV852" s="276" t="str">
        <f t="shared" si="475"/>
        <v/>
      </c>
      <c r="DW852" s="277" t="str">
        <f t="shared" si="462"/>
        <v/>
      </c>
      <c r="DX852" s="278" t="str">
        <f t="shared" si="463"/>
        <v>0</v>
      </c>
      <c r="DY852" s="279" t="str">
        <f t="shared" si="464"/>
        <v>0</v>
      </c>
      <c r="DZ852" s="280" t="str">
        <f t="shared" si="465"/>
        <v/>
      </c>
      <c r="EA852" s="335">
        <f t="shared" si="484"/>
        <v>0</v>
      </c>
      <c r="EB852" s="335">
        <f t="shared" si="485"/>
        <v>0</v>
      </c>
      <c r="EC852" s="335">
        <f t="shared" si="486"/>
        <v>0</v>
      </c>
    </row>
    <row r="853" spans="2:133" ht="27.75" customHeight="1" thickBot="1">
      <c r="B853" s="39"/>
      <c r="C853" s="146"/>
      <c r="D853" s="57"/>
      <c r="E853" s="43"/>
      <c r="F853" s="74"/>
      <c r="G853" s="74"/>
      <c r="H853" s="44"/>
      <c r="I853" s="283"/>
      <c r="J853" s="283"/>
      <c r="K853" s="37"/>
      <c r="L853" s="37"/>
      <c r="M853" s="37"/>
      <c r="N853" s="37"/>
      <c r="O853" s="22"/>
      <c r="P853" s="22"/>
      <c r="Q853" s="42"/>
      <c r="R853" s="39"/>
      <c r="S853" s="39"/>
      <c r="T853" s="39"/>
      <c r="U853" s="321"/>
      <c r="V853" s="330"/>
      <c r="W853" s="317" t="str">
        <f t="shared" si="476"/>
        <v>0</v>
      </c>
      <c r="X853" s="101"/>
      <c r="Y853" s="40"/>
      <c r="Z853" s="41"/>
      <c r="AA853" s="40"/>
      <c r="AB853" s="40"/>
      <c r="AC853" s="40"/>
      <c r="AD853" s="40" t="str">
        <f t="shared" si="457"/>
        <v/>
      </c>
      <c r="AE853" s="186"/>
      <c r="AF853" s="106" t="str">
        <f t="shared" si="456"/>
        <v>0</v>
      </c>
      <c r="AG853" s="99">
        <f t="shared" si="487"/>
        <v>0</v>
      </c>
      <c r="AH853" s="105" t="str">
        <f t="shared" si="488"/>
        <v>0</v>
      </c>
      <c r="AI853" s="106" t="str">
        <f t="shared" si="477"/>
        <v>0</v>
      </c>
      <c r="AJ853" s="99" t="str">
        <f t="shared" si="478"/>
        <v/>
      </c>
      <c r="AK853" s="1" t="str">
        <f t="shared" si="479"/>
        <v/>
      </c>
      <c r="AL853" s="1" t="str">
        <f t="shared" si="480"/>
        <v/>
      </c>
      <c r="AM853" s="1" t="str">
        <f t="shared" si="481"/>
        <v/>
      </c>
      <c r="AN853" s="164" t="str">
        <f t="shared" si="482"/>
        <v/>
      </c>
      <c r="AO853" s="337">
        <f t="shared" si="483"/>
        <v>0</v>
      </c>
      <c r="AP853" s="259"/>
      <c r="AQ853" s="273">
        <f t="shared" si="489"/>
        <v>0</v>
      </c>
      <c r="DF853" s="104">
        <f t="shared" si="461"/>
        <v>0</v>
      </c>
      <c r="DG853" s="39" t="str">
        <f t="shared" si="458"/>
        <v/>
      </c>
      <c r="DH853" s="39" t="str">
        <f t="shared" si="459"/>
        <v/>
      </c>
      <c r="DJ853" s="98">
        <f t="shared" si="460"/>
        <v>0</v>
      </c>
      <c r="DK853" s="93" t="e">
        <f>VLOOKUP(H853,'PORT PRODUCTIVITY 1'!$A$25:$G$81,2,FALSE)</f>
        <v>#N/A</v>
      </c>
      <c r="DL853" s="97" t="str">
        <f t="shared" si="466"/>
        <v/>
      </c>
      <c r="DM853" s="97" t="str">
        <f t="shared" si="467"/>
        <v/>
      </c>
      <c r="DN853" s="97" t="str">
        <f t="shared" si="468"/>
        <v/>
      </c>
      <c r="DO853" s="97" t="str">
        <f t="shared" si="469"/>
        <v/>
      </c>
      <c r="DP853" s="94" t="e">
        <f>VLOOKUP(H853,'PORT PRODUCTIVITY 1'!$A$25:$G$83,3,FALSE)</f>
        <v>#N/A</v>
      </c>
      <c r="DQ853" s="276" t="str">
        <f t="shared" si="470"/>
        <v/>
      </c>
      <c r="DR853" s="276" t="str">
        <f t="shared" si="471"/>
        <v/>
      </c>
      <c r="DS853" s="276" t="str">
        <f t="shared" si="472"/>
        <v/>
      </c>
      <c r="DT853" s="276" t="str">
        <f t="shared" si="473"/>
        <v/>
      </c>
      <c r="DU853" s="276" t="str">
        <f t="shared" si="474"/>
        <v/>
      </c>
      <c r="DV853" s="276" t="str">
        <f t="shared" si="475"/>
        <v/>
      </c>
      <c r="DW853" s="277" t="str">
        <f t="shared" si="462"/>
        <v/>
      </c>
      <c r="DX853" s="278" t="str">
        <f t="shared" si="463"/>
        <v>0</v>
      </c>
      <c r="DY853" s="279" t="str">
        <f t="shared" si="464"/>
        <v>0</v>
      </c>
      <c r="DZ853" s="280" t="str">
        <f t="shared" si="465"/>
        <v/>
      </c>
      <c r="EA853" s="335">
        <f t="shared" si="484"/>
        <v>0</v>
      </c>
      <c r="EB853" s="335">
        <f t="shared" si="485"/>
        <v>0</v>
      </c>
      <c r="EC853" s="335">
        <f t="shared" si="486"/>
        <v>0</v>
      </c>
    </row>
    <row r="854" spans="2:133" ht="27.75" customHeight="1" thickBot="1">
      <c r="B854" s="39"/>
      <c r="C854" s="146"/>
      <c r="D854" s="57"/>
      <c r="E854" s="43"/>
      <c r="F854" s="74"/>
      <c r="G854" s="74"/>
      <c r="H854" s="44"/>
      <c r="I854" s="283"/>
      <c r="J854" s="283"/>
      <c r="K854" s="37"/>
      <c r="L854" s="37"/>
      <c r="M854" s="37"/>
      <c r="N854" s="37"/>
      <c r="O854" s="22"/>
      <c r="P854" s="22"/>
      <c r="Q854" s="42"/>
      <c r="R854" s="39"/>
      <c r="S854" s="39"/>
      <c r="T854" s="39"/>
      <c r="U854" s="321"/>
      <c r="V854" s="330"/>
      <c r="W854" s="317" t="str">
        <f t="shared" si="476"/>
        <v>0</v>
      </c>
      <c r="X854" s="101"/>
      <c r="Y854" s="40"/>
      <c r="Z854" s="41"/>
      <c r="AA854" s="40"/>
      <c r="AB854" s="40"/>
      <c r="AC854" s="40"/>
      <c r="AD854" s="40" t="str">
        <f t="shared" si="457"/>
        <v/>
      </c>
      <c r="AE854" s="186"/>
      <c r="AF854" s="106" t="str">
        <f t="shared" si="456"/>
        <v>0</v>
      </c>
      <c r="AG854" s="99">
        <f t="shared" si="487"/>
        <v>0</v>
      </c>
      <c r="AH854" s="105" t="str">
        <f t="shared" si="488"/>
        <v>0</v>
      </c>
      <c r="AI854" s="106" t="str">
        <f t="shared" si="477"/>
        <v>0</v>
      </c>
      <c r="AJ854" s="99" t="str">
        <f t="shared" si="478"/>
        <v/>
      </c>
      <c r="AK854" s="1" t="str">
        <f t="shared" si="479"/>
        <v/>
      </c>
      <c r="AL854" s="1" t="str">
        <f t="shared" si="480"/>
        <v/>
      </c>
      <c r="AM854" s="1" t="str">
        <f t="shared" si="481"/>
        <v/>
      </c>
      <c r="AN854" s="164" t="str">
        <f t="shared" si="482"/>
        <v/>
      </c>
      <c r="AO854" s="337">
        <f t="shared" si="483"/>
        <v>0</v>
      </c>
      <c r="AP854" s="259"/>
      <c r="AQ854" s="273">
        <f t="shared" si="489"/>
        <v>0</v>
      </c>
      <c r="DF854" s="104">
        <f t="shared" si="461"/>
        <v>0</v>
      </c>
      <c r="DG854" s="39" t="str">
        <f t="shared" si="458"/>
        <v/>
      </c>
      <c r="DH854" s="39" t="str">
        <f t="shared" si="459"/>
        <v/>
      </c>
      <c r="DJ854" s="98">
        <f t="shared" si="460"/>
        <v>0</v>
      </c>
      <c r="DK854" s="93" t="e">
        <f>VLOOKUP(H854,'PORT PRODUCTIVITY 1'!$A$25:$G$81,2,FALSE)</f>
        <v>#N/A</v>
      </c>
      <c r="DL854" s="97" t="str">
        <f t="shared" si="466"/>
        <v/>
      </c>
      <c r="DM854" s="97" t="str">
        <f t="shared" si="467"/>
        <v/>
      </c>
      <c r="DN854" s="97" t="str">
        <f t="shared" si="468"/>
        <v/>
      </c>
      <c r="DO854" s="97" t="str">
        <f t="shared" si="469"/>
        <v/>
      </c>
      <c r="DP854" s="94" t="e">
        <f>VLOOKUP(H854,'PORT PRODUCTIVITY 1'!$A$25:$G$83,3,FALSE)</f>
        <v>#N/A</v>
      </c>
      <c r="DQ854" s="276" t="str">
        <f t="shared" si="470"/>
        <v/>
      </c>
      <c r="DR854" s="276" t="str">
        <f t="shared" si="471"/>
        <v/>
      </c>
      <c r="DS854" s="276" t="str">
        <f t="shared" si="472"/>
        <v/>
      </c>
      <c r="DT854" s="276" t="str">
        <f t="shared" si="473"/>
        <v/>
      </c>
      <c r="DU854" s="276" t="str">
        <f t="shared" si="474"/>
        <v/>
      </c>
      <c r="DV854" s="276" t="str">
        <f t="shared" si="475"/>
        <v/>
      </c>
      <c r="DW854" s="277" t="str">
        <f t="shared" si="462"/>
        <v/>
      </c>
      <c r="DX854" s="278" t="str">
        <f t="shared" si="463"/>
        <v>0</v>
      </c>
      <c r="DY854" s="279" t="str">
        <f t="shared" si="464"/>
        <v>0</v>
      </c>
      <c r="DZ854" s="280" t="str">
        <f t="shared" si="465"/>
        <v/>
      </c>
      <c r="EA854" s="335">
        <f t="shared" si="484"/>
        <v>0</v>
      </c>
      <c r="EB854" s="335">
        <f t="shared" si="485"/>
        <v>0</v>
      </c>
      <c r="EC854" s="335">
        <f t="shared" si="486"/>
        <v>0</v>
      </c>
    </row>
    <row r="855" spans="2:133" ht="27.75" customHeight="1" thickBot="1">
      <c r="B855" s="39"/>
      <c r="C855" s="146"/>
      <c r="D855" s="57"/>
      <c r="E855" s="43"/>
      <c r="F855" s="74"/>
      <c r="G855" s="74"/>
      <c r="H855" s="44"/>
      <c r="I855" s="283"/>
      <c r="J855" s="283"/>
      <c r="K855" s="37"/>
      <c r="L855" s="37"/>
      <c r="M855" s="37"/>
      <c r="N855" s="37"/>
      <c r="O855" s="22"/>
      <c r="P855" s="22"/>
      <c r="Q855" s="42"/>
      <c r="R855" s="39"/>
      <c r="S855" s="39"/>
      <c r="T855" s="39"/>
      <c r="U855" s="321"/>
      <c r="V855" s="330"/>
      <c r="W855" s="317" t="str">
        <f t="shared" si="476"/>
        <v>0</v>
      </c>
      <c r="X855" s="101"/>
      <c r="Y855" s="40"/>
      <c r="Z855" s="41"/>
      <c r="AA855" s="40"/>
      <c r="AB855" s="40"/>
      <c r="AC855" s="40"/>
      <c r="AD855" s="40" t="str">
        <f t="shared" si="457"/>
        <v/>
      </c>
      <c r="AE855" s="186"/>
      <c r="AF855" s="106" t="str">
        <f t="shared" si="456"/>
        <v>0</v>
      </c>
      <c r="AG855" s="99">
        <f t="shared" si="487"/>
        <v>0</v>
      </c>
      <c r="AH855" s="105" t="str">
        <f t="shared" si="488"/>
        <v>0</v>
      </c>
      <c r="AI855" s="106" t="str">
        <f t="shared" si="477"/>
        <v>0</v>
      </c>
      <c r="AJ855" s="99" t="str">
        <f t="shared" si="478"/>
        <v/>
      </c>
      <c r="AK855" s="1" t="str">
        <f t="shared" si="479"/>
        <v/>
      </c>
      <c r="AL855" s="1" t="str">
        <f t="shared" si="480"/>
        <v/>
      </c>
      <c r="AM855" s="1" t="str">
        <f t="shared" si="481"/>
        <v/>
      </c>
      <c r="AN855" s="164" t="str">
        <f t="shared" si="482"/>
        <v/>
      </c>
      <c r="AO855" s="337">
        <f t="shared" si="483"/>
        <v>0</v>
      </c>
      <c r="AP855" s="259"/>
      <c r="AQ855" s="273">
        <f t="shared" si="489"/>
        <v>0</v>
      </c>
      <c r="DF855" s="104">
        <f t="shared" si="461"/>
        <v>0</v>
      </c>
      <c r="DG855" s="39" t="str">
        <f t="shared" si="458"/>
        <v/>
      </c>
      <c r="DH855" s="39" t="str">
        <f t="shared" si="459"/>
        <v/>
      </c>
      <c r="DJ855" s="98">
        <f t="shared" si="460"/>
        <v>0</v>
      </c>
      <c r="DK855" s="93" t="e">
        <f>VLOOKUP(H855,'PORT PRODUCTIVITY 1'!$A$25:$G$81,2,FALSE)</f>
        <v>#N/A</v>
      </c>
      <c r="DL855" s="97" t="str">
        <f t="shared" si="466"/>
        <v/>
      </c>
      <c r="DM855" s="97" t="str">
        <f t="shared" si="467"/>
        <v/>
      </c>
      <c r="DN855" s="97" t="str">
        <f t="shared" si="468"/>
        <v/>
      </c>
      <c r="DO855" s="97" t="str">
        <f t="shared" si="469"/>
        <v/>
      </c>
      <c r="DP855" s="94" t="e">
        <f>VLOOKUP(H855,'PORT PRODUCTIVITY 1'!$A$25:$G$83,3,FALSE)</f>
        <v>#N/A</v>
      </c>
      <c r="DQ855" s="276" t="str">
        <f t="shared" si="470"/>
        <v/>
      </c>
      <c r="DR855" s="276" t="str">
        <f t="shared" si="471"/>
        <v/>
      </c>
      <c r="DS855" s="276" t="str">
        <f t="shared" si="472"/>
        <v/>
      </c>
      <c r="DT855" s="276" t="str">
        <f t="shared" si="473"/>
        <v/>
      </c>
      <c r="DU855" s="276" t="str">
        <f t="shared" si="474"/>
        <v/>
      </c>
      <c r="DV855" s="276" t="str">
        <f t="shared" si="475"/>
        <v/>
      </c>
      <c r="DW855" s="277" t="str">
        <f t="shared" si="462"/>
        <v/>
      </c>
      <c r="DX855" s="278" t="str">
        <f t="shared" si="463"/>
        <v>0</v>
      </c>
      <c r="DY855" s="279" t="str">
        <f t="shared" si="464"/>
        <v>0</v>
      </c>
      <c r="DZ855" s="280" t="str">
        <f t="shared" si="465"/>
        <v/>
      </c>
      <c r="EA855" s="335">
        <f t="shared" si="484"/>
        <v>0</v>
      </c>
      <c r="EB855" s="335">
        <f t="shared" si="485"/>
        <v>0</v>
      </c>
      <c r="EC855" s="335">
        <f t="shared" si="486"/>
        <v>0</v>
      </c>
    </row>
    <row r="856" spans="2:133" ht="27.75" customHeight="1" thickBot="1">
      <c r="B856" s="39"/>
      <c r="C856" s="146"/>
      <c r="D856" s="57"/>
      <c r="E856" s="43"/>
      <c r="F856" s="74"/>
      <c r="G856" s="74"/>
      <c r="H856" s="44"/>
      <c r="I856" s="283"/>
      <c r="J856" s="283"/>
      <c r="K856" s="37"/>
      <c r="L856" s="37"/>
      <c r="M856" s="37"/>
      <c r="N856" s="37"/>
      <c r="O856" s="22"/>
      <c r="P856" s="22"/>
      <c r="Q856" s="42"/>
      <c r="R856" s="39"/>
      <c r="S856" s="39"/>
      <c r="T856" s="39"/>
      <c r="U856" s="321"/>
      <c r="V856" s="330"/>
      <c r="W856" s="317" t="str">
        <f t="shared" si="476"/>
        <v>0</v>
      </c>
      <c r="X856" s="101"/>
      <c r="Y856" s="40"/>
      <c r="Z856" s="41"/>
      <c r="AA856" s="40"/>
      <c r="AB856" s="40"/>
      <c r="AC856" s="40"/>
      <c r="AD856" s="40" t="str">
        <f t="shared" si="457"/>
        <v/>
      </c>
      <c r="AE856" s="186"/>
      <c r="AF856" s="106" t="str">
        <f t="shared" si="456"/>
        <v>0</v>
      </c>
      <c r="AG856" s="99">
        <f t="shared" si="487"/>
        <v>0</v>
      </c>
      <c r="AH856" s="105" t="str">
        <f t="shared" si="488"/>
        <v>0</v>
      </c>
      <c r="AI856" s="106" t="str">
        <f t="shared" si="477"/>
        <v>0</v>
      </c>
      <c r="AJ856" s="99" t="str">
        <f t="shared" si="478"/>
        <v/>
      </c>
      <c r="AK856" s="1" t="str">
        <f t="shared" si="479"/>
        <v/>
      </c>
      <c r="AL856" s="1" t="str">
        <f t="shared" si="480"/>
        <v/>
      </c>
      <c r="AM856" s="1" t="str">
        <f t="shared" si="481"/>
        <v/>
      </c>
      <c r="AN856" s="164" t="str">
        <f t="shared" si="482"/>
        <v/>
      </c>
      <c r="AO856" s="337">
        <f t="shared" si="483"/>
        <v>0</v>
      </c>
      <c r="AP856" s="259"/>
      <c r="AQ856" s="273">
        <f t="shared" si="489"/>
        <v>0</v>
      </c>
      <c r="DF856" s="104">
        <f t="shared" si="461"/>
        <v>0</v>
      </c>
      <c r="DG856" s="39" t="str">
        <f t="shared" si="458"/>
        <v/>
      </c>
      <c r="DH856" s="39" t="str">
        <f t="shared" si="459"/>
        <v/>
      </c>
      <c r="DJ856" s="98">
        <f t="shared" si="460"/>
        <v>0</v>
      </c>
      <c r="DK856" s="93" t="e">
        <f>VLOOKUP(H856,'PORT PRODUCTIVITY 1'!$A$25:$G$81,2,FALSE)</f>
        <v>#N/A</v>
      </c>
      <c r="DL856" s="97" t="str">
        <f t="shared" si="466"/>
        <v/>
      </c>
      <c r="DM856" s="97" t="str">
        <f t="shared" si="467"/>
        <v/>
      </c>
      <c r="DN856" s="97" t="str">
        <f t="shared" si="468"/>
        <v/>
      </c>
      <c r="DO856" s="97" t="str">
        <f t="shared" si="469"/>
        <v/>
      </c>
      <c r="DP856" s="94" t="e">
        <f>VLOOKUP(H856,'PORT PRODUCTIVITY 1'!$A$25:$G$83,3,FALSE)</f>
        <v>#N/A</v>
      </c>
      <c r="DQ856" s="276" t="str">
        <f t="shared" si="470"/>
        <v/>
      </c>
      <c r="DR856" s="276" t="str">
        <f t="shared" si="471"/>
        <v/>
      </c>
      <c r="DS856" s="276" t="str">
        <f t="shared" si="472"/>
        <v/>
      </c>
      <c r="DT856" s="276" t="str">
        <f t="shared" si="473"/>
        <v/>
      </c>
      <c r="DU856" s="276" t="str">
        <f t="shared" si="474"/>
        <v/>
      </c>
      <c r="DV856" s="276" t="str">
        <f t="shared" si="475"/>
        <v/>
      </c>
      <c r="DW856" s="277" t="str">
        <f t="shared" si="462"/>
        <v/>
      </c>
      <c r="DX856" s="278" t="str">
        <f t="shared" si="463"/>
        <v>0</v>
      </c>
      <c r="DY856" s="279" t="str">
        <f t="shared" si="464"/>
        <v>0</v>
      </c>
      <c r="DZ856" s="280" t="str">
        <f t="shared" si="465"/>
        <v/>
      </c>
      <c r="EA856" s="335">
        <f t="shared" si="484"/>
        <v>0</v>
      </c>
      <c r="EB856" s="335">
        <f t="shared" si="485"/>
        <v>0</v>
      </c>
      <c r="EC856" s="335">
        <f t="shared" si="486"/>
        <v>0</v>
      </c>
    </row>
    <row r="857" spans="2:133" ht="27.75" customHeight="1" thickBot="1">
      <c r="B857" s="39"/>
      <c r="C857" s="146"/>
      <c r="D857" s="57"/>
      <c r="E857" s="43"/>
      <c r="F857" s="74"/>
      <c r="G857" s="74"/>
      <c r="H857" s="44"/>
      <c r="I857" s="283"/>
      <c r="J857" s="283"/>
      <c r="K857" s="37"/>
      <c r="L857" s="37"/>
      <c r="M857" s="37"/>
      <c r="N857" s="37"/>
      <c r="O857" s="22"/>
      <c r="P857" s="22"/>
      <c r="Q857" s="42"/>
      <c r="R857" s="39"/>
      <c r="S857" s="39"/>
      <c r="T857" s="39"/>
      <c r="U857" s="321"/>
      <c r="V857" s="330"/>
      <c r="W857" s="317" t="str">
        <f t="shared" si="476"/>
        <v>0</v>
      </c>
      <c r="X857" s="101"/>
      <c r="Y857" s="40"/>
      <c r="Z857" s="41"/>
      <c r="AA857" s="40"/>
      <c r="AB857" s="40"/>
      <c r="AC857" s="40"/>
      <c r="AD857" s="40" t="str">
        <f t="shared" si="457"/>
        <v/>
      </c>
      <c r="AE857" s="186"/>
      <c r="AF857" s="106" t="str">
        <f t="shared" si="456"/>
        <v>0</v>
      </c>
      <c r="AG857" s="99">
        <f t="shared" si="487"/>
        <v>0</v>
      </c>
      <c r="AH857" s="105" t="str">
        <f t="shared" si="488"/>
        <v>0</v>
      </c>
      <c r="AI857" s="106" t="str">
        <f t="shared" si="477"/>
        <v>0</v>
      </c>
      <c r="AJ857" s="99" t="str">
        <f t="shared" si="478"/>
        <v/>
      </c>
      <c r="AK857" s="1" t="str">
        <f t="shared" si="479"/>
        <v/>
      </c>
      <c r="AL857" s="1" t="str">
        <f t="shared" si="480"/>
        <v/>
      </c>
      <c r="AM857" s="1" t="str">
        <f t="shared" si="481"/>
        <v/>
      </c>
      <c r="AN857" s="164" t="str">
        <f t="shared" si="482"/>
        <v/>
      </c>
      <c r="AO857" s="337">
        <f t="shared" si="483"/>
        <v>0</v>
      </c>
      <c r="AP857" s="259"/>
      <c r="AQ857" s="273">
        <f t="shared" si="489"/>
        <v>0</v>
      </c>
      <c r="DF857" s="104">
        <f t="shared" si="461"/>
        <v>0</v>
      </c>
      <c r="DG857" s="39" t="str">
        <f t="shared" si="458"/>
        <v/>
      </c>
      <c r="DH857" s="39" t="str">
        <f t="shared" si="459"/>
        <v/>
      </c>
      <c r="DJ857" s="98">
        <f t="shared" si="460"/>
        <v>0</v>
      </c>
      <c r="DK857" s="93" t="e">
        <f>VLOOKUP(H857,'PORT PRODUCTIVITY 1'!$A$25:$G$81,2,FALSE)</f>
        <v>#N/A</v>
      </c>
      <c r="DL857" s="97" t="str">
        <f t="shared" si="466"/>
        <v/>
      </c>
      <c r="DM857" s="97" t="str">
        <f t="shared" si="467"/>
        <v/>
      </c>
      <c r="DN857" s="97" t="str">
        <f t="shared" si="468"/>
        <v/>
      </c>
      <c r="DO857" s="97" t="str">
        <f t="shared" si="469"/>
        <v/>
      </c>
      <c r="DP857" s="94" t="e">
        <f>VLOOKUP(H857,'PORT PRODUCTIVITY 1'!$A$25:$G$83,3,FALSE)</f>
        <v>#N/A</v>
      </c>
      <c r="DQ857" s="276" t="str">
        <f t="shared" si="470"/>
        <v/>
      </c>
      <c r="DR857" s="276" t="str">
        <f t="shared" si="471"/>
        <v/>
      </c>
      <c r="DS857" s="276" t="str">
        <f t="shared" si="472"/>
        <v/>
      </c>
      <c r="DT857" s="276" t="str">
        <f t="shared" si="473"/>
        <v/>
      </c>
      <c r="DU857" s="276" t="str">
        <f t="shared" si="474"/>
        <v/>
      </c>
      <c r="DV857" s="276" t="str">
        <f t="shared" si="475"/>
        <v/>
      </c>
      <c r="DW857" s="277" t="str">
        <f t="shared" si="462"/>
        <v/>
      </c>
      <c r="DX857" s="278" t="str">
        <f t="shared" si="463"/>
        <v>0</v>
      </c>
      <c r="DY857" s="279" t="str">
        <f t="shared" si="464"/>
        <v>0</v>
      </c>
      <c r="DZ857" s="280" t="str">
        <f t="shared" si="465"/>
        <v/>
      </c>
      <c r="EA857" s="335">
        <f t="shared" si="484"/>
        <v>0</v>
      </c>
      <c r="EB857" s="335">
        <f t="shared" si="485"/>
        <v>0</v>
      </c>
      <c r="EC857" s="335">
        <f t="shared" si="486"/>
        <v>0</v>
      </c>
    </row>
    <row r="858" spans="2:133" ht="27.75" customHeight="1" thickBot="1">
      <c r="B858" s="39"/>
      <c r="C858" s="146"/>
      <c r="D858" s="57"/>
      <c r="E858" s="43"/>
      <c r="F858" s="74"/>
      <c r="G858" s="74"/>
      <c r="H858" s="44"/>
      <c r="I858" s="283"/>
      <c r="J858" s="283"/>
      <c r="K858" s="37"/>
      <c r="L858" s="37"/>
      <c r="M858" s="37"/>
      <c r="N858" s="37"/>
      <c r="O858" s="22"/>
      <c r="P858" s="22"/>
      <c r="Q858" s="42"/>
      <c r="R858" s="39"/>
      <c r="S858" s="39"/>
      <c r="T858" s="39"/>
      <c r="U858" s="321"/>
      <c r="V858" s="330"/>
      <c r="W858" s="317" t="str">
        <f t="shared" si="476"/>
        <v>0</v>
      </c>
      <c r="X858" s="101"/>
      <c r="Y858" s="40"/>
      <c r="Z858" s="41"/>
      <c r="AA858" s="40"/>
      <c r="AB858" s="40"/>
      <c r="AC858" s="40"/>
      <c r="AD858" s="40" t="str">
        <f t="shared" si="457"/>
        <v/>
      </c>
      <c r="AE858" s="186"/>
      <c r="AF858" s="106" t="str">
        <f t="shared" si="456"/>
        <v>0</v>
      </c>
      <c r="AG858" s="99">
        <f t="shared" si="487"/>
        <v>0</v>
      </c>
      <c r="AH858" s="105" t="str">
        <f t="shared" si="488"/>
        <v>0</v>
      </c>
      <c r="AI858" s="106" t="str">
        <f t="shared" si="477"/>
        <v>0</v>
      </c>
      <c r="AJ858" s="99" t="str">
        <f t="shared" si="478"/>
        <v/>
      </c>
      <c r="AK858" s="1" t="str">
        <f t="shared" si="479"/>
        <v/>
      </c>
      <c r="AL858" s="1" t="str">
        <f t="shared" si="480"/>
        <v/>
      </c>
      <c r="AM858" s="1" t="str">
        <f t="shared" si="481"/>
        <v/>
      </c>
      <c r="AN858" s="164" t="str">
        <f t="shared" si="482"/>
        <v/>
      </c>
      <c r="AO858" s="337">
        <f t="shared" si="483"/>
        <v>0</v>
      </c>
      <c r="AP858" s="259"/>
      <c r="AQ858" s="273">
        <f t="shared" si="489"/>
        <v>0</v>
      </c>
      <c r="DF858" s="104">
        <f t="shared" si="461"/>
        <v>0</v>
      </c>
      <c r="DG858" s="39" t="str">
        <f t="shared" si="458"/>
        <v/>
      </c>
      <c r="DH858" s="39" t="str">
        <f t="shared" si="459"/>
        <v/>
      </c>
      <c r="DJ858" s="98">
        <f t="shared" si="460"/>
        <v>0</v>
      </c>
      <c r="DK858" s="93" t="e">
        <f>VLOOKUP(H858,'PORT PRODUCTIVITY 1'!$A$25:$G$81,2,FALSE)</f>
        <v>#N/A</v>
      </c>
      <c r="DL858" s="97" t="str">
        <f t="shared" si="466"/>
        <v/>
      </c>
      <c r="DM858" s="97" t="str">
        <f t="shared" si="467"/>
        <v/>
      </c>
      <c r="DN858" s="97" t="str">
        <f t="shared" si="468"/>
        <v/>
      </c>
      <c r="DO858" s="97" t="str">
        <f t="shared" si="469"/>
        <v/>
      </c>
      <c r="DP858" s="94" t="e">
        <f>VLOOKUP(H858,'PORT PRODUCTIVITY 1'!$A$25:$G$83,3,FALSE)</f>
        <v>#N/A</v>
      </c>
      <c r="DQ858" s="276" t="str">
        <f t="shared" si="470"/>
        <v/>
      </c>
      <c r="DR858" s="276" t="str">
        <f t="shared" si="471"/>
        <v/>
      </c>
      <c r="DS858" s="276" t="str">
        <f t="shared" si="472"/>
        <v/>
      </c>
      <c r="DT858" s="276" t="str">
        <f t="shared" si="473"/>
        <v/>
      </c>
      <c r="DU858" s="276" t="str">
        <f t="shared" si="474"/>
        <v/>
      </c>
      <c r="DV858" s="276" t="str">
        <f t="shared" si="475"/>
        <v/>
      </c>
      <c r="DW858" s="277" t="str">
        <f t="shared" si="462"/>
        <v/>
      </c>
      <c r="DX858" s="278" t="str">
        <f t="shared" si="463"/>
        <v>0</v>
      </c>
      <c r="DY858" s="279" t="str">
        <f t="shared" si="464"/>
        <v>0</v>
      </c>
      <c r="DZ858" s="280" t="str">
        <f t="shared" si="465"/>
        <v/>
      </c>
      <c r="EA858" s="335">
        <f t="shared" si="484"/>
        <v>0</v>
      </c>
      <c r="EB858" s="335">
        <f t="shared" si="485"/>
        <v>0</v>
      </c>
      <c r="EC858" s="335">
        <f t="shared" si="486"/>
        <v>0</v>
      </c>
    </row>
    <row r="859" spans="2:133" ht="27.75" customHeight="1" thickBot="1">
      <c r="B859" s="39"/>
      <c r="C859" s="146"/>
      <c r="D859" s="57"/>
      <c r="E859" s="43"/>
      <c r="F859" s="74"/>
      <c r="G859" s="74"/>
      <c r="H859" s="44"/>
      <c r="I859" s="283"/>
      <c r="J859" s="283"/>
      <c r="K859" s="37"/>
      <c r="L859" s="37"/>
      <c r="M859" s="37"/>
      <c r="N859" s="37"/>
      <c r="O859" s="22"/>
      <c r="P859" s="22"/>
      <c r="Q859" s="42"/>
      <c r="R859" s="39"/>
      <c r="S859" s="39"/>
      <c r="T859" s="39"/>
      <c r="U859" s="321"/>
      <c r="V859" s="330"/>
      <c r="W859" s="317" t="str">
        <f t="shared" si="476"/>
        <v>0</v>
      </c>
      <c r="X859" s="101"/>
      <c r="Y859" s="40"/>
      <c r="Z859" s="41"/>
      <c r="AA859" s="40"/>
      <c r="AB859" s="40"/>
      <c r="AC859" s="40"/>
      <c r="AD859" s="40" t="str">
        <f t="shared" si="457"/>
        <v/>
      </c>
      <c r="AE859" s="186"/>
      <c r="AF859" s="106" t="str">
        <f t="shared" si="456"/>
        <v>0</v>
      </c>
      <c r="AG859" s="99">
        <f t="shared" si="487"/>
        <v>0</v>
      </c>
      <c r="AH859" s="105" t="str">
        <f t="shared" si="488"/>
        <v>0</v>
      </c>
      <c r="AI859" s="106" t="str">
        <f t="shared" si="477"/>
        <v>0</v>
      </c>
      <c r="AJ859" s="99" t="str">
        <f t="shared" si="478"/>
        <v/>
      </c>
      <c r="AK859" s="1" t="str">
        <f t="shared" si="479"/>
        <v/>
      </c>
      <c r="AL859" s="1" t="str">
        <f t="shared" si="480"/>
        <v/>
      </c>
      <c r="AM859" s="1" t="str">
        <f t="shared" si="481"/>
        <v/>
      </c>
      <c r="AN859" s="164" t="str">
        <f t="shared" si="482"/>
        <v/>
      </c>
      <c r="AO859" s="337">
        <f t="shared" si="483"/>
        <v>0</v>
      </c>
      <c r="AP859" s="259"/>
      <c r="AQ859" s="273">
        <f t="shared" si="489"/>
        <v>0</v>
      </c>
      <c r="DF859" s="104">
        <f t="shared" si="461"/>
        <v>0</v>
      </c>
      <c r="DG859" s="39" t="str">
        <f t="shared" si="458"/>
        <v/>
      </c>
      <c r="DH859" s="39" t="str">
        <f t="shared" si="459"/>
        <v/>
      </c>
      <c r="DJ859" s="98">
        <f t="shared" si="460"/>
        <v>0</v>
      </c>
      <c r="DK859" s="93" t="e">
        <f>VLOOKUP(H859,'PORT PRODUCTIVITY 1'!$A$25:$G$81,2,FALSE)</f>
        <v>#N/A</v>
      </c>
      <c r="DL859" s="97" t="str">
        <f t="shared" si="466"/>
        <v/>
      </c>
      <c r="DM859" s="97" t="str">
        <f t="shared" si="467"/>
        <v/>
      </c>
      <c r="DN859" s="97" t="str">
        <f t="shared" si="468"/>
        <v/>
      </c>
      <c r="DO859" s="97" t="str">
        <f t="shared" si="469"/>
        <v/>
      </c>
      <c r="DP859" s="94" t="e">
        <f>VLOOKUP(H859,'PORT PRODUCTIVITY 1'!$A$25:$G$83,3,FALSE)</f>
        <v>#N/A</v>
      </c>
      <c r="DQ859" s="276" t="str">
        <f t="shared" si="470"/>
        <v/>
      </c>
      <c r="DR859" s="276" t="str">
        <f t="shared" si="471"/>
        <v/>
      </c>
      <c r="DS859" s="276" t="str">
        <f t="shared" si="472"/>
        <v/>
      </c>
      <c r="DT859" s="276" t="str">
        <f t="shared" si="473"/>
        <v/>
      </c>
      <c r="DU859" s="276" t="str">
        <f t="shared" si="474"/>
        <v/>
      </c>
      <c r="DV859" s="276" t="str">
        <f t="shared" si="475"/>
        <v/>
      </c>
      <c r="DW859" s="277" t="str">
        <f t="shared" si="462"/>
        <v/>
      </c>
      <c r="DX859" s="278" t="str">
        <f t="shared" si="463"/>
        <v>0</v>
      </c>
      <c r="DY859" s="279" t="str">
        <f t="shared" si="464"/>
        <v>0</v>
      </c>
      <c r="DZ859" s="280" t="str">
        <f t="shared" si="465"/>
        <v/>
      </c>
      <c r="EA859" s="335">
        <f t="shared" si="484"/>
        <v>0</v>
      </c>
      <c r="EB859" s="335">
        <f t="shared" si="485"/>
        <v>0</v>
      </c>
      <c r="EC859" s="335">
        <f t="shared" si="486"/>
        <v>0</v>
      </c>
    </row>
    <row r="860" spans="2:133" ht="27.75" customHeight="1" thickBot="1">
      <c r="B860" s="39"/>
      <c r="C860" s="146"/>
      <c r="D860" s="57"/>
      <c r="E860" s="43"/>
      <c r="F860" s="74"/>
      <c r="G860" s="74"/>
      <c r="H860" s="44"/>
      <c r="I860" s="283"/>
      <c r="J860" s="283"/>
      <c r="K860" s="37"/>
      <c r="L860" s="37"/>
      <c r="M860" s="37"/>
      <c r="N860" s="37"/>
      <c r="O860" s="22"/>
      <c r="P860" s="22"/>
      <c r="Q860" s="42"/>
      <c r="R860" s="39"/>
      <c r="S860" s="39"/>
      <c r="T860" s="39"/>
      <c r="U860" s="321"/>
      <c r="V860" s="330"/>
      <c r="W860" s="317" t="str">
        <f t="shared" si="476"/>
        <v>0</v>
      </c>
      <c r="X860" s="101"/>
      <c r="Y860" s="40"/>
      <c r="Z860" s="41"/>
      <c r="AA860" s="40"/>
      <c r="AB860" s="40"/>
      <c r="AC860" s="40"/>
      <c r="AD860" s="40" t="str">
        <f t="shared" si="457"/>
        <v/>
      </c>
      <c r="AE860" s="186"/>
      <c r="AF860" s="106" t="str">
        <f t="shared" si="456"/>
        <v>0</v>
      </c>
      <c r="AG860" s="99">
        <f t="shared" si="487"/>
        <v>0</v>
      </c>
      <c r="AH860" s="105" t="str">
        <f t="shared" si="488"/>
        <v>0</v>
      </c>
      <c r="AI860" s="106" t="str">
        <f t="shared" si="477"/>
        <v>0</v>
      </c>
      <c r="AJ860" s="99" t="str">
        <f t="shared" si="478"/>
        <v/>
      </c>
      <c r="AK860" s="1" t="str">
        <f t="shared" si="479"/>
        <v/>
      </c>
      <c r="AL860" s="1" t="str">
        <f t="shared" si="480"/>
        <v/>
      </c>
      <c r="AM860" s="1" t="str">
        <f t="shared" si="481"/>
        <v/>
      </c>
      <c r="AN860" s="164" t="str">
        <f t="shared" si="482"/>
        <v/>
      </c>
      <c r="AO860" s="337">
        <f t="shared" si="483"/>
        <v>0</v>
      </c>
      <c r="AP860" s="259"/>
      <c r="AQ860" s="273">
        <f t="shared" si="489"/>
        <v>0</v>
      </c>
      <c r="DF860" s="104">
        <f t="shared" si="461"/>
        <v>0</v>
      </c>
      <c r="DG860" s="39" t="str">
        <f t="shared" si="458"/>
        <v/>
      </c>
      <c r="DH860" s="39" t="str">
        <f t="shared" si="459"/>
        <v/>
      </c>
      <c r="DJ860" s="98">
        <f t="shared" si="460"/>
        <v>0</v>
      </c>
      <c r="DK860" s="93" t="e">
        <f>VLOOKUP(H860,'PORT PRODUCTIVITY 1'!$A$25:$G$81,2,FALSE)</f>
        <v>#N/A</v>
      </c>
      <c r="DL860" s="97" t="str">
        <f t="shared" si="466"/>
        <v/>
      </c>
      <c r="DM860" s="97" t="str">
        <f t="shared" si="467"/>
        <v/>
      </c>
      <c r="DN860" s="97" t="str">
        <f t="shared" si="468"/>
        <v/>
      </c>
      <c r="DO860" s="97" t="str">
        <f t="shared" si="469"/>
        <v/>
      </c>
      <c r="DP860" s="94" t="e">
        <f>VLOOKUP(H860,'PORT PRODUCTIVITY 1'!$A$25:$G$83,3,FALSE)</f>
        <v>#N/A</v>
      </c>
      <c r="DQ860" s="276" t="str">
        <f t="shared" si="470"/>
        <v/>
      </c>
      <c r="DR860" s="276" t="str">
        <f t="shared" si="471"/>
        <v/>
      </c>
      <c r="DS860" s="276" t="str">
        <f t="shared" si="472"/>
        <v/>
      </c>
      <c r="DT860" s="276" t="str">
        <f t="shared" si="473"/>
        <v/>
      </c>
      <c r="DU860" s="276" t="str">
        <f t="shared" si="474"/>
        <v/>
      </c>
      <c r="DV860" s="276" t="str">
        <f t="shared" si="475"/>
        <v/>
      </c>
      <c r="DW860" s="277" t="str">
        <f t="shared" si="462"/>
        <v/>
      </c>
      <c r="DX860" s="278" t="str">
        <f t="shared" si="463"/>
        <v>0</v>
      </c>
      <c r="DY860" s="279" t="str">
        <f t="shared" si="464"/>
        <v>0</v>
      </c>
      <c r="DZ860" s="280" t="str">
        <f t="shared" si="465"/>
        <v/>
      </c>
      <c r="EA860" s="335">
        <f t="shared" si="484"/>
        <v>0</v>
      </c>
      <c r="EB860" s="335">
        <f t="shared" si="485"/>
        <v>0</v>
      </c>
      <c r="EC860" s="335">
        <f t="shared" si="486"/>
        <v>0</v>
      </c>
    </row>
    <row r="861" spans="2:133" ht="27.75" customHeight="1" thickBot="1">
      <c r="B861" s="39"/>
      <c r="C861" s="146"/>
      <c r="D861" s="57"/>
      <c r="E861" s="43"/>
      <c r="F861" s="74"/>
      <c r="G861" s="74"/>
      <c r="H861" s="44"/>
      <c r="I861" s="283"/>
      <c r="J861" s="283"/>
      <c r="K861" s="37"/>
      <c r="L861" s="37"/>
      <c r="M861" s="37"/>
      <c r="N861" s="37"/>
      <c r="O861" s="22"/>
      <c r="P861" s="22"/>
      <c r="Q861" s="42"/>
      <c r="R861" s="39"/>
      <c r="S861" s="39"/>
      <c r="T861" s="39"/>
      <c r="U861" s="321"/>
      <c r="V861" s="330"/>
      <c r="W861" s="317" t="str">
        <f t="shared" si="476"/>
        <v>0</v>
      </c>
      <c r="X861" s="101"/>
      <c r="Y861" s="40"/>
      <c r="Z861" s="41"/>
      <c r="AA861" s="40"/>
      <c r="AB861" s="40"/>
      <c r="AC861" s="40"/>
      <c r="AD861" s="40" t="str">
        <f t="shared" si="457"/>
        <v/>
      </c>
      <c r="AE861" s="186"/>
      <c r="AF861" s="106" t="str">
        <f t="shared" si="456"/>
        <v>0</v>
      </c>
      <c r="AG861" s="99">
        <f t="shared" si="487"/>
        <v>0</v>
      </c>
      <c r="AH861" s="105" t="str">
        <f t="shared" si="488"/>
        <v>0</v>
      </c>
      <c r="AI861" s="106" t="str">
        <f t="shared" si="477"/>
        <v>0</v>
      </c>
      <c r="AJ861" s="99" t="str">
        <f t="shared" si="478"/>
        <v/>
      </c>
      <c r="AK861" s="1" t="str">
        <f t="shared" si="479"/>
        <v/>
      </c>
      <c r="AL861" s="1" t="str">
        <f t="shared" si="480"/>
        <v/>
      </c>
      <c r="AM861" s="1" t="str">
        <f t="shared" si="481"/>
        <v/>
      </c>
      <c r="AN861" s="164" t="str">
        <f t="shared" si="482"/>
        <v/>
      </c>
      <c r="AO861" s="337">
        <f t="shared" si="483"/>
        <v>0</v>
      </c>
      <c r="AP861" s="259"/>
      <c r="AQ861" s="273">
        <f t="shared" si="489"/>
        <v>0</v>
      </c>
      <c r="DF861" s="104">
        <f t="shared" si="461"/>
        <v>0</v>
      </c>
      <c r="DG861" s="39" t="str">
        <f t="shared" si="458"/>
        <v/>
      </c>
      <c r="DH861" s="39" t="str">
        <f t="shared" si="459"/>
        <v/>
      </c>
      <c r="DJ861" s="98">
        <f t="shared" si="460"/>
        <v>0</v>
      </c>
      <c r="DK861" s="93" t="e">
        <f>VLOOKUP(H861,'PORT PRODUCTIVITY 1'!$A$25:$G$81,2,FALSE)</f>
        <v>#N/A</v>
      </c>
      <c r="DL861" s="97" t="str">
        <f t="shared" si="466"/>
        <v/>
      </c>
      <c r="DM861" s="97" t="str">
        <f t="shared" si="467"/>
        <v/>
      </c>
      <c r="DN861" s="97" t="str">
        <f t="shared" si="468"/>
        <v/>
      </c>
      <c r="DO861" s="97" t="str">
        <f t="shared" si="469"/>
        <v/>
      </c>
      <c r="DP861" s="94" t="e">
        <f>VLOOKUP(H861,'PORT PRODUCTIVITY 1'!$A$25:$G$83,3,FALSE)</f>
        <v>#N/A</v>
      </c>
      <c r="DQ861" s="276" t="str">
        <f t="shared" si="470"/>
        <v/>
      </c>
      <c r="DR861" s="276" t="str">
        <f t="shared" si="471"/>
        <v/>
      </c>
      <c r="DS861" s="276" t="str">
        <f t="shared" si="472"/>
        <v/>
      </c>
      <c r="DT861" s="276" t="str">
        <f t="shared" si="473"/>
        <v/>
      </c>
      <c r="DU861" s="276" t="str">
        <f t="shared" si="474"/>
        <v/>
      </c>
      <c r="DV861" s="276" t="str">
        <f t="shared" si="475"/>
        <v/>
      </c>
      <c r="DW861" s="277" t="str">
        <f t="shared" si="462"/>
        <v/>
      </c>
      <c r="DX861" s="278" t="str">
        <f t="shared" si="463"/>
        <v>0</v>
      </c>
      <c r="DY861" s="279" t="str">
        <f t="shared" si="464"/>
        <v>0</v>
      </c>
      <c r="DZ861" s="280" t="str">
        <f t="shared" si="465"/>
        <v/>
      </c>
      <c r="EA861" s="335">
        <f t="shared" si="484"/>
        <v>0</v>
      </c>
      <c r="EB861" s="335">
        <f t="shared" si="485"/>
        <v>0</v>
      </c>
      <c r="EC861" s="335">
        <f t="shared" si="486"/>
        <v>0</v>
      </c>
    </row>
    <row r="862" spans="2:133" ht="27.75" customHeight="1" thickBot="1">
      <c r="B862" s="39"/>
      <c r="C862" s="146"/>
      <c r="D862" s="57"/>
      <c r="E862" s="43"/>
      <c r="F862" s="74"/>
      <c r="G862" s="74"/>
      <c r="H862" s="44"/>
      <c r="I862" s="283"/>
      <c r="J862" s="283"/>
      <c r="K862" s="37"/>
      <c r="L862" s="37"/>
      <c r="M862" s="37"/>
      <c r="N862" s="37"/>
      <c r="O862" s="22"/>
      <c r="P862" s="22"/>
      <c r="Q862" s="42"/>
      <c r="R862" s="39"/>
      <c r="S862" s="39"/>
      <c r="T862" s="39"/>
      <c r="U862" s="321"/>
      <c r="V862" s="330"/>
      <c r="W862" s="317" t="str">
        <f t="shared" si="476"/>
        <v>0</v>
      </c>
      <c r="X862" s="101"/>
      <c r="Y862" s="40"/>
      <c r="Z862" s="41"/>
      <c r="AA862" s="40"/>
      <c r="AB862" s="40"/>
      <c r="AC862" s="40"/>
      <c r="AD862" s="40" t="str">
        <f t="shared" si="457"/>
        <v/>
      </c>
      <c r="AE862" s="186"/>
      <c r="AF862" s="106" t="str">
        <f t="shared" si="456"/>
        <v>0</v>
      </c>
      <c r="AG862" s="99">
        <f t="shared" si="487"/>
        <v>0</v>
      </c>
      <c r="AH862" s="105" t="str">
        <f t="shared" si="488"/>
        <v>0</v>
      </c>
      <c r="AI862" s="106" t="str">
        <f t="shared" si="477"/>
        <v>0</v>
      </c>
      <c r="AJ862" s="99" t="str">
        <f t="shared" si="478"/>
        <v/>
      </c>
      <c r="AK862" s="1" t="str">
        <f t="shared" si="479"/>
        <v/>
      </c>
      <c r="AL862" s="1" t="str">
        <f t="shared" si="480"/>
        <v/>
      </c>
      <c r="AM862" s="1" t="str">
        <f t="shared" si="481"/>
        <v/>
      </c>
      <c r="AN862" s="164" t="str">
        <f t="shared" si="482"/>
        <v/>
      </c>
      <c r="AO862" s="337">
        <f t="shared" si="483"/>
        <v>0</v>
      </c>
      <c r="AP862" s="259"/>
      <c r="AQ862" s="273">
        <f t="shared" si="489"/>
        <v>0</v>
      </c>
      <c r="DF862" s="104">
        <f t="shared" si="461"/>
        <v>0</v>
      </c>
      <c r="DG862" s="39" t="str">
        <f t="shared" si="458"/>
        <v/>
      </c>
      <c r="DH862" s="39" t="str">
        <f t="shared" si="459"/>
        <v/>
      </c>
      <c r="DJ862" s="98">
        <f t="shared" si="460"/>
        <v>0</v>
      </c>
      <c r="DK862" s="93" t="e">
        <f>VLOOKUP(H862,'PORT PRODUCTIVITY 1'!$A$25:$G$81,2,FALSE)</f>
        <v>#N/A</v>
      </c>
      <c r="DL862" s="97" t="str">
        <f t="shared" si="466"/>
        <v/>
      </c>
      <c r="DM862" s="97" t="str">
        <f t="shared" si="467"/>
        <v/>
      </c>
      <c r="DN862" s="97" t="str">
        <f t="shared" si="468"/>
        <v/>
      </c>
      <c r="DO862" s="97" t="str">
        <f t="shared" si="469"/>
        <v/>
      </c>
      <c r="DP862" s="94" t="e">
        <f>VLOOKUP(H862,'PORT PRODUCTIVITY 1'!$A$25:$G$83,3,FALSE)</f>
        <v>#N/A</v>
      </c>
      <c r="DQ862" s="276" t="str">
        <f t="shared" si="470"/>
        <v/>
      </c>
      <c r="DR862" s="276" t="str">
        <f t="shared" si="471"/>
        <v/>
      </c>
      <c r="DS862" s="276" t="str">
        <f t="shared" si="472"/>
        <v/>
      </c>
      <c r="DT862" s="276" t="str">
        <f t="shared" si="473"/>
        <v/>
      </c>
      <c r="DU862" s="276" t="str">
        <f t="shared" si="474"/>
        <v/>
      </c>
      <c r="DV862" s="276" t="str">
        <f t="shared" si="475"/>
        <v/>
      </c>
      <c r="DW862" s="277" t="str">
        <f t="shared" si="462"/>
        <v/>
      </c>
      <c r="DX862" s="278" t="str">
        <f t="shared" si="463"/>
        <v>0</v>
      </c>
      <c r="DY862" s="279" t="str">
        <f t="shared" si="464"/>
        <v>0</v>
      </c>
      <c r="DZ862" s="280" t="str">
        <f t="shared" si="465"/>
        <v/>
      </c>
      <c r="EA862" s="335">
        <f t="shared" si="484"/>
        <v>0</v>
      </c>
      <c r="EB862" s="335">
        <f t="shared" si="485"/>
        <v>0</v>
      </c>
      <c r="EC862" s="335">
        <f t="shared" si="486"/>
        <v>0</v>
      </c>
    </row>
    <row r="863" spans="2:133" ht="27.75" customHeight="1" thickBot="1">
      <c r="B863" s="39"/>
      <c r="C863" s="146"/>
      <c r="D863" s="57"/>
      <c r="E863" s="43"/>
      <c r="F863" s="74"/>
      <c r="G863" s="74"/>
      <c r="H863" s="44"/>
      <c r="I863" s="283"/>
      <c r="J863" s="283"/>
      <c r="K863" s="37"/>
      <c r="L863" s="37"/>
      <c r="M863" s="37"/>
      <c r="N863" s="37"/>
      <c r="O863" s="22"/>
      <c r="P863" s="22"/>
      <c r="Q863" s="42"/>
      <c r="R863" s="39"/>
      <c r="S863" s="39"/>
      <c r="T863" s="39"/>
      <c r="U863" s="321"/>
      <c r="V863" s="330"/>
      <c r="W863" s="317" t="str">
        <f t="shared" si="476"/>
        <v>0</v>
      </c>
      <c r="X863" s="101"/>
      <c r="Y863" s="40"/>
      <c r="Z863" s="41"/>
      <c r="AA863" s="40"/>
      <c r="AB863" s="40"/>
      <c r="AC863" s="40"/>
      <c r="AD863" s="40" t="str">
        <f t="shared" si="457"/>
        <v/>
      </c>
      <c r="AE863" s="186"/>
      <c r="AF863" s="106" t="str">
        <f t="shared" si="456"/>
        <v>0</v>
      </c>
      <c r="AG863" s="99">
        <f t="shared" si="487"/>
        <v>0</v>
      </c>
      <c r="AH863" s="105" t="str">
        <f t="shared" si="488"/>
        <v>0</v>
      </c>
      <c r="AI863" s="106" t="str">
        <f t="shared" si="477"/>
        <v>0</v>
      </c>
      <c r="AJ863" s="99" t="str">
        <f t="shared" si="478"/>
        <v/>
      </c>
      <c r="AK863" s="1" t="str">
        <f t="shared" si="479"/>
        <v/>
      </c>
      <c r="AL863" s="1" t="str">
        <f t="shared" si="480"/>
        <v/>
      </c>
      <c r="AM863" s="1" t="str">
        <f t="shared" si="481"/>
        <v/>
      </c>
      <c r="AN863" s="164" t="str">
        <f t="shared" si="482"/>
        <v/>
      </c>
      <c r="AO863" s="337">
        <f t="shared" si="483"/>
        <v>0</v>
      </c>
      <c r="AP863" s="259"/>
      <c r="AQ863" s="273">
        <f t="shared" si="489"/>
        <v>0</v>
      </c>
      <c r="DF863" s="104">
        <f t="shared" si="461"/>
        <v>0</v>
      </c>
      <c r="DG863" s="39" t="str">
        <f t="shared" si="458"/>
        <v/>
      </c>
      <c r="DH863" s="39" t="str">
        <f t="shared" si="459"/>
        <v/>
      </c>
      <c r="DJ863" s="98">
        <f t="shared" si="460"/>
        <v>0</v>
      </c>
      <c r="DK863" s="93" t="e">
        <f>VLOOKUP(H863,'PORT PRODUCTIVITY 1'!$A$25:$G$81,2,FALSE)</f>
        <v>#N/A</v>
      </c>
      <c r="DL863" s="97" t="str">
        <f t="shared" si="466"/>
        <v/>
      </c>
      <c r="DM863" s="97" t="str">
        <f t="shared" si="467"/>
        <v/>
      </c>
      <c r="DN863" s="97" t="str">
        <f t="shared" si="468"/>
        <v/>
      </c>
      <c r="DO863" s="97" t="str">
        <f t="shared" si="469"/>
        <v/>
      </c>
      <c r="DP863" s="94" t="e">
        <f>VLOOKUP(H863,'PORT PRODUCTIVITY 1'!$A$25:$G$83,3,FALSE)</f>
        <v>#N/A</v>
      </c>
      <c r="DQ863" s="276" t="str">
        <f t="shared" si="470"/>
        <v/>
      </c>
      <c r="DR863" s="276" t="str">
        <f t="shared" si="471"/>
        <v/>
      </c>
      <c r="DS863" s="276" t="str">
        <f t="shared" si="472"/>
        <v/>
      </c>
      <c r="DT863" s="276" t="str">
        <f t="shared" si="473"/>
        <v/>
      </c>
      <c r="DU863" s="276" t="str">
        <f t="shared" si="474"/>
        <v/>
      </c>
      <c r="DV863" s="276" t="str">
        <f t="shared" si="475"/>
        <v/>
      </c>
      <c r="DW863" s="277" t="str">
        <f t="shared" si="462"/>
        <v/>
      </c>
      <c r="DX863" s="278" t="str">
        <f t="shared" si="463"/>
        <v>0</v>
      </c>
      <c r="DY863" s="279" t="str">
        <f t="shared" si="464"/>
        <v>0</v>
      </c>
      <c r="DZ863" s="280" t="str">
        <f t="shared" si="465"/>
        <v/>
      </c>
      <c r="EA863" s="335">
        <f t="shared" si="484"/>
        <v>0</v>
      </c>
      <c r="EB863" s="335">
        <f t="shared" si="485"/>
        <v>0</v>
      </c>
      <c r="EC863" s="335">
        <f t="shared" si="486"/>
        <v>0</v>
      </c>
    </row>
    <row r="864" spans="2:133" ht="27.75" customHeight="1" thickBot="1">
      <c r="B864" s="39"/>
      <c r="C864" s="146"/>
      <c r="D864" s="57"/>
      <c r="E864" s="43"/>
      <c r="F864" s="74"/>
      <c r="G864" s="74"/>
      <c r="H864" s="44"/>
      <c r="I864" s="283"/>
      <c r="J864" s="283"/>
      <c r="K864" s="37"/>
      <c r="L864" s="37"/>
      <c r="M864" s="37"/>
      <c r="N864" s="37"/>
      <c r="O864" s="22"/>
      <c r="P864" s="22"/>
      <c r="Q864" s="42"/>
      <c r="R864" s="39"/>
      <c r="S864" s="39"/>
      <c r="T864" s="39"/>
      <c r="U864" s="321"/>
      <c r="V864" s="330"/>
      <c r="W864" s="317" t="str">
        <f t="shared" si="476"/>
        <v>0</v>
      </c>
      <c r="X864" s="101"/>
      <c r="Y864" s="40"/>
      <c r="Z864" s="41"/>
      <c r="AA864" s="40"/>
      <c r="AB864" s="40"/>
      <c r="AC864" s="40"/>
      <c r="AD864" s="40" t="str">
        <f t="shared" si="457"/>
        <v/>
      </c>
      <c r="AE864" s="186"/>
      <c r="AF864" s="106" t="str">
        <f t="shared" si="456"/>
        <v>0</v>
      </c>
      <c r="AG864" s="99">
        <f t="shared" si="487"/>
        <v>0</v>
      </c>
      <c r="AH864" s="105" t="str">
        <f t="shared" si="488"/>
        <v>0</v>
      </c>
      <c r="AI864" s="106" t="str">
        <f t="shared" si="477"/>
        <v>0</v>
      </c>
      <c r="AJ864" s="99" t="str">
        <f t="shared" si="478"/>
        <v/>
      </c>
      <c r="AK864" s="1" t="str">
        <f t="shared" si="479"/>
        <v/>
      </c>
      <c r="AL864" s="1" t="str">
        <f t="shared" si="480"/>
        <v/>
      </c>
      <c r="AM864" s="1" t="str">
        <f t="shared" si="481"/>
        <v/>
      </c>
      <c r="AN864" s="164" t="str">
        <f t="shared" si="482"/>
        <v/>
      </c>
      <c r="AO864" s="337">
        <f t="shared" si="483"/>
        <v>0</v>
      </c>
      <c r="AP864" s="259"/>
      <c r="AQ864" s="273">
        <f t="shared" si="489"/>
        <v>0</v>
      </c>
      <c r="DF864" s="104">
        <f t="shared" si="461"/>
        <v>0</v>
      </c>
      <c r="DG864" s="39" t="str">
        <f t="shared" si="458"/>
        <v/>
      </c>
      <c r="DH864" s="39" t="str">
        <f t="shared" si="459"/>
        <v/>
      </c>
      <c r="DJ864" s="98">
        <f t="shared" si="460"/>
        <v>0</v>
      </c>
      <c r="DK864" s="93" t="e">
        <f>VLOOKUP(H864,'PORT PRODUCTIVITY 1'!$A$25:$G$81,2,FALSE)</f>
        <v>#N/A</v>
      </c>
      <c r="DL864" s="97" t="str">
        <f t="shared" si="466"/>
        <v/>
      </c>
      <c r="DM864" s="97" t="str">
        <f t="shared" si="467"/>
        <v/>
      </c>
      <c r="DN864" s="97" t="str">
        <f t="shared" si="468"/>
        <v/>
      </c>
      <c r="DO864" s="97" t="str">
        <f t="shared" si="469"/>
        <v/>
      </c>
      <c r="DP864" s="94" t="e">
        <f>VLOOKUP(H864,'PORT PRODUCTIVITY 1'!$A$25:$G$83,3,FALSE)</f>
        <v>#N/A</v>
      </c>
      <c r="DQ864" s="276" t="str">
        <f t="shared" si="470"/>
        <v/>
      </c>
      <c r="DR864" s="276" t="str">
        <f t="shared" si="471"/>
        <v/>
      </c>
      <c r="DS864" s="276" t="str">
        <f t="shared" si="472"/>
        <v/>
      </c>
      <c r="DT864" s="276" t="str">
        <f t="shared" si="473"/>
        <v/>
      </c>
      <c r="DU864" s="276" t="str">
        <f t="shared" si="474"/>
        <v/>
      </c>
      <c r="DV864" s="276" t="str">
        <f t="shared" si="475"/>
        <v/>
      </c>
      <c r="DW864" s="277" t="str">
        <f t="shared" si="462"/>
        <v/>
      </c>
      <c r="DX864" s="278" t="str">
        <f t="shared" si="463"/>
        <v>0</v>
      </c>
      <c r="DY864" s="279" t="str">
        <f t="shared" si="464"/>
        <v>0</v>
      </c>
      <c r="DZ864" s="280" t="str">
        <f t="shared" si="465"/>
        <v/>
      </c>
      <c r="EA864" s="335">
        <f t="shared" si="484"/>
        <v>0</v>
      </c>
      <c r="EB864" s="335">
        <f t="shared" si="485"/>
        <v>0</v>
      </c>
      <c r="EC864" s="335">
        <f t="shared" si="486"/>
        <v>0</v>
      </c>
    </row>
    <row r="865" spans="2:133" ht="27.75" customHeight="1" thickBot="1">
      <c r="B865" s="39"/>
      <c r="C865" s="146"/>
      <c r="D865" s="57"/>
      <c r="E865" s="43"/>
      <c r="F865" s="74"/>
      <c r="G865" s="74"/>
      <c r="H865" s="44"/>
      <c r="I865" s="283"/>
      <c r="J865" s="283"/>
      <c r="K865" s="37"/>
      <c r="L865" s="37"/>
      <c r="M865" s="37"/>
      <c r="N865" s="37"/>
      <c r="O865" s="22"/>
      <c r="P865" s="22"/>
      <c r="Q865" s="42"/>
      <c r="R865" s="39"/>
      <c r="S865" s="39"/>
      <c r="T865" s="39"/>
      <c r="U865" s="321"/>
      <c r="V865" s="330"/>
      <c r="W865" s="317" t="str">
        <f t="shared" si="476"/>
        <v>0</v>
      </c>
      <c r="X865" s="101"/>
      <c r="Y865" s="40"/>
      <c r="Z865" s="41"/>
      <c r="AA865" s="40"/>
      <c r="AB865" s="40"/>
      <c r="AC865" s="40"/>
      <c r="AD865" s="40" t="str">
        <f t="shared" si="457"/>
        <v/>
      </c>
      <c r="AE865" s="186"/>
      <c r="AF865" s="106" t="str">
        <f t="shared" ref="AF865:AF873" si="490">IFERROR((STDEV(X865:AD865)/100),"0")</f>
        <v>0</v>
      </c>
      <c r="AG865" s="99">
        <f t="shared" si="487"/>
        <v>0</v>
      </c>
      <c r="AH865" s="105" t="str">
        <f t="shared" si="488"/>
        <v>0</v>
      </c>
      <c r="AI865" s="106" t="str">
        <f t="shared" si="477"/>
        <v>0</v>
      </c>
      <c r="AJ865" s="99" t="str">
        <f t="shared" si="478"/>
        <v/>
      </c>
      <c r="AK865" s="1" t="str">
        <f t="shared" si="479"/>
        <v/>
      </c>
      <c r="AL865" s="1" t="str">
        <f t="shared" si="480"/>
        <v/>
      </c>
      <c r="AM865" s="1" t="str">
        <f t="shared" si="481"/>
        <v/>
      </c>
      <c r="AN865" s="164" t="str">
        <f t="shared" si="482"/>
        <v/>
      </c>
      <c r="AO865" s="337">
        <f t="shared" si="483"/>
        <v>0</v>
      </c>
      <c r="AP865" s="259"/>
      <c r="AQ865" s="273">
        <f t="shared" si="489"/>
        <v>0</v>
      </c>
      <c r="DF865" s="104">
        <f t="shared" si="461"/>
        <v>0</v>
      </c>
      <c r="DG865" s="39" t="str">
        <f t="shared" si="458"/>
        <v/>
      </c>
      <c r="DH865" s="39" t="str">
        <f t="shared" si="459"/>
        <v/>
      </c>
      <c r="DJ865" s="98">
        <f t="shared" si="460"/>
        <v>0</v>
      </c>
      <c r="DK865" s="93" t="e">
        <f>VLOOKUP(H865,'PORT PRODUCTIVITY 1'!$A$25:$G$81,2,FALSE)</f>
        <v>#N/A</v>
      </c>
      <c r="DL865" s="97" t="str">
        <f t="shared" si="466"/>
        <v/>
      </c>
      <c r="DM865" s="97" t="str">
        <f t="shared" si="467"/>
        <v/>
      </c>
      <c r="DN865" s="97" t="str">
        <f t="shared" si="468"/>
        <v/>
      </c>
      <c r="DO865" s="97" t="str">
        <f t="shared" si="469"/>
        <v/>
      </c>
      <c r="DP865" s="94" t="e">
        <f>VLOOKUP(H865,'PORT PRODUCTIVITY 1'!$A$25:$G$83,3,FALSE)</f>
        <v>#N/A</v>
      </c>
      <c r="DQ865" s="276" t="str">
        <f t="shared" si="470"/>
        <v/>
      </c>
      <c r="DR865" s="276" t="str">
        <f t="shared" si="471"/>
        <v/>
      </c>
      <c r="DS865" s="276" t="str">
        <f t="shared" si="472"/>
        <v/>
      </c>
      <c r="DT865" s="276" t="str">
        <f t="shared" si="473"/>
        <v/>
      </c>
      <c r="DU865" s="276" t="str">
        <f t="shared" si="474"/>
        <v/>
      </c>
      <c r="DV865" s="276" t="str">
        <f t="shared" si="475"/>
        <v/>
      </c>
      <c r="DW865" s="277" t="str">
        <f t="shared" si="462"/>
        <v/>
      </c>
      <c r="DX865" s="278" t="str">
        <f t="shared" si="463"/>
        <v>0</v>
      </c>
      <c r="DY865" s="279" t="str">
        <f t="shared" si="464"/>
        <v>0</v>
      </c>
      <c r="DZ865" s="280" t="str">
        <f t="shared" si="465"/>
        <v/>
      </c>
      <c r="EA865" s="335">
        <f t="shared" si="484"/>
        <v>0</v>
      </c>
      <c r="EB865" s="335">
        <f t="shared" si="485"/>
        <v>0</v>
      </c>
      <c r="EC865" s="335">
        <f t="shared" si="486"/>
        <v>0</v>
      </c>
    </row>
    <row r="866" spans="2:133" ht="27.75" customHeight="1" thickBot="1">
      <c r="B866" s="39"/>
      <c r="C866" s="146"/>
      <c r="D866" s="57"/>
      <c r="E866" s="43"/>
      <c r="F866" s="74"/>
      <c r="G866" s="74"/>
      <c r="H866" s="44"/>
      <c r="I866" s="283"/>
      <c r="J866" s="283"/>
      <c r="K866" s="37"/>
      <c r="L866" s="37"/>
      <c r="M866" s="37"/>
      <c r="N866" s="37"/>
      <c r="O866" s="22"/>
      <c r="P866" s="22"/>
      <c r="Q866" s="42"/>
      <c r="R866" s="39"/>
      <c r="S866" s="39"/>
      <c r="T866" s="39"/>
      <c r="U866" s="321"/>
      <c r="V866" s="330"/>
      <c r="W866" s="317" t="str">
        <f t="shared" si="476"/>
        <v>0</v>
      </c>
      <c r="X866" s="101"/>
      <c r="Y866" s="40"/>
      <c r="Z866" s="41"/>
      <c r="AA866" s="40"/>
      <c r="AB866" s="40"/>
      <c r="AC866" s="40"/>
      <c r="AD866" s="40" t="str">
        <f t="shared" si="457"/>
        <v/>
      </c>
      <c r="AE866" s="186"/>
      <c r="AF866" s="106" t="str">
        <f t="shared" si="490"/>
        <v>0</v>
      </c>
      <c r="AG866" s="99">
        <f t="shared" si="487"/>
        <v>0</v>
      </c>
      <c r="AH866" s="105" t="str">
        <f t="shared" si="488"/>
        <v>0</v>
      </c>
      <c r="AI866" s="106" t="str">
        <f t="shared" si="477"/>
        <v>0</v>
      </c>
      <c r="AJ866" s="99" t="str">
        <f t="shared" si="478"/>
        <v/>
      </c>
      <c r="AK866" s="1" t="str">
        <f t="shared" si="479"/>
        <v/>
      </c>
      <c r="AL866" s="1" t="str">
        <f t="shared" si="480"/>
        <v/>
      </c>
      <c r="AM866" s="1" t="str">
        <f t="shared" si="481"/>
        <v/>
      </c>
      <c r="AN866" s="164" t="str">
        <f t="shared" si="482"/>
        <v/>
      </c>
      <c r="AO866" s="337">
        <f t="shared" si="483"/>
        <v>0</v>
      </c>
      <c r="AP866" s="259"/>
      <c r="AQ866" s="273">
        <f t="shared" si="489"/>
        <v>0</v>
      </c>
      <c r="DF866" s="104">
        <f t="shared" si="461"/>
        <v>0</v>
      </c>
      <c r="DG866" s="39" t="str">
        <f t="shared" si="458"/>
        <v/>
      </c>
      <c r="DH866" s="39" t="str">
        <f t="shared" si="459"/>
        <v/>
      </c>
      <c r="DJ866" s="98">
        <f t="shared" si="460"/>
        <v>0</v>
      </c>
      <c r="DK866" s="93" t="e">
        <f>VLOOKUP(H866,'PORT PRODUCTIVITY 1'!$A$25:$G$81,2,FALSE)</f>
        <v>#N/A</v>
      </c>
      <c r="DL866" s="97" t="str">
        <f t="shared" si="466"/>
        <v/>
      </c>
      <c r="DM866" s="97" t="str">
        <f t="shared" si="467"/>
        <v/>
      </c>
      <c r="DN866" s="97" t="str">
        <f t="shared" si="468"/>
        <v/>
      </c>
      <c r="DO866" s="97" t="str">
        <f t="shared" si="469"/>
        <v/>
      </c>
      <c r="DP866" s="94" t="e">
        <f>VLOOKUP(H866,'PORT PRODUCTIVITY 1'!$A$25:$G$83,3,FALSE)</f>
        <v>#N/A</v>
      </c>
      <c r="DQ866" s="276" t="str">
        <f t="shared" si="470"/>
        <v/>
      </c>
      <c r="DR866" s="276" t="str">
        <f t="shared" si="471"/>
        <v/>
      </c>
      <c r="DS866" s="276" t="str">
        <f t="shared" si="472"/>
        <v/>
      </c>
      <c r="DT866" s="276" t="str">
        <f t="shared" si="473"/>
        <v/>
      </c>
      <c r="DU866" s="276" t="str">
        <f t="shared" si="474"/>
        <v/>
      </c>
      <c r="DV866" s="276" t="str">
        <f t="shared" si="475"/>
        <v/>
      </c>
      <c r="DW866" s="277" t="str">
        <f t="shared" si="462"/>
        <v/>
      </c>
      <c r="DX866" s="278" t="str">
        <f t="shared" si="463"/>
        <v>0</v>
      </c>
      <c r="DY866" s="279" t="str">
        <f t="shared" si="464"/>
        <v>0</v>
      </c>
      <c r="DZ866" s="280" t="str">
        <f t="shared" si="465"/>
        <v/>
      </c>
      <c r="EA866" s="335">
        <f t="shared" si="484"/>
        <v>0</v>
      </c>
      <c r="EB866" s="335">
        <f t="shared" si="485"/>
        <v>0</v>
      </c>
      <c r="EC866" s="335">
        <f t="shared" si="486"/>
        <v>0</v>
      </c>
    </row>
    <row r="867" spans="2:133" ht="27.75" customHeight="1" thickBot="1">
      <c r="B867" s="39"/>
      <c r="C867" s="146"/>
      <c r="D867" s="57"/>
      <c r="E867" s="43"/>
      <c r="F867" s="74"/>
      <c r="G867" s="74"/>
      <c r="H867" s="44"/>
      <c r="I867" s="283"/>
      <c r="J867" s="283"/>
      <c r="K867" s="37"/>
      <c r="L867" s="37"/>
      <c r="M867" s="37"/>
      <c r="N867" s="37"/>
      <c r="O867" s="22"/>
      <c r="P867" s="22"/>
      <c r="Q867" s="42"/>
      <c r="R867" s="39"/>
      <c r="S867" s="39"/>
      <c r="T867" s="39"/>
      <c r="U867" s="321"/>
      <c r="V867" s="330"/>
      <c r="W867" s="317" t="str">
        <f t="shared" si="476"/>
        <v>0</v>
      </c>
      <c r="X867" s="101"/>
      <c r="Y867" s="40"/>
      <c r="Z867" s="41"/>
      <c r="AA867" s="40"/>
      <c r="AB867" s="40"/>
      <c r="AC867" s="40"/>
      <c r="AD867" s="40" t="str">
        <f t="shared" si="457"/>
        <v/>
      </c>
      <c r="AE867" s="186"/>
      <c r="AF867" s="106" t="str">
        <f t="shared" si="490"/>
        <v>0</v>
      </c>
      <c r="AG867" s="99">
        <f t="shared" si="487"/>
        <v>0</v>
      </c>
      <c r="AH867" s="105" t="str">
        <f t="shared" si="488"/>
        <v>0</v>
      </c>
      <c r="AI867" s="106" t="str">
        <f t="shared" si="477"/>
        <v>0</v>
      </c>
      <c r="AJ867" s="99" t="str">
        <f t="shared" si="478"/>
        <v/>
      </c>
      <c r="AK867" s="1" t="str">
        <f t="shared" si="479"/>
        <v/>
      </c>
      <c r="AL867" s="1" t="str">
        <f t="shared" si="480"/>
        <v/>
      </c>
      <c r="AM867" s="1" t="str">
        <f t="shared" si="481"/>
        <v/>
      </c>
      <c r="AN867" s="164" t="str">
        <f t="shared" si="482"/>
        <v/>
      </c>
      <c r="AO867" s="337">
        <f t="shared" si="483"/>
        <v>0</v>
      </c>
      <c r="AP867" s="259"/>
      <c r="AQ867" s="273">
        <f t="shared" si="489"/>
        <v>0</v>
      </c>
      <c r="DF867" s="104">
        <f t="shared" si="461"/>
        <v>0</v>
      </c>
      <c r="DG867" s="39" t="str">
        <f t="shared" si="458"/>
        <v/>
      </c>
      <c r="DH867" s="39" t="str">
        <f t="shared" si="459"/>
        <v/>
      </c>
      <c r="DJ867" s="98">
        <f t="shared" si="460"/>
        <v>0</v>
      </c>
      <c r="DK867" s="93" t="e">
        <f>VLOOKUP(H867,'PORT PRODUCTIVITY 1'!$A$25:$G$81,2,FALSE)</f>
        <v>#N/A</v>
      </c>
      <c r="DL867" s="97" t="str">
        <f t="shared" si="466"/>
        <v/>
      </c>
      <c r="DM867" s="97" t="str">
        <f t="shared" si="467"/>
        <v/>
      </c>
      <c r="DN867" s="97" t="str">
        <f t="shared" si="468"/>
        <v/>
      </c>
      <c r="DO867" s="97" t="str">
        <f t="shared" si="469"/>
        <v/>
      </c>
      <c r="DP867" s="94" t="e">
        <f>VLOOKUP(H867,'PORT PRODUCTIVITY 1'!$A$25:$G$83,3,FALSE)</f>
        <v>#N/A</v>
      </c>
      <c r="DQ867" s="276" t="str">
        <f t="shared" si="470"/>
        <v/>
      </c>
      <c r="DR867" s="276" t="str">
        <f t="shared" si="471"/>
        <v/>
      </c>
      <c r="DS867" s="276" t="str">
        <f t="shared" si="472"/>
        <v/>
      </c>
      <c r="DT867" s="276" t="str">
        <f t="shared" si="473"/>
        <v/>
      </c>
      <c r="DU867" s="276" t="str">
        <f t="shared" si="474"/>
        <v/>
      </c>
      <c r="DV867" s="276" t="str">
        <f t="shared" si="475"/>
        <v/>
      </c>
      <c r="DW867" s="277" t="str">
        <f t="shared" si="462"/>
        <v/>
      </c>
      <c r="DX867" s="278" t="str">
        <f t="shared" si="463"/>
        <v>0</v>
      </c>
      <c r="DY867" s="279" t="str">
        <f t="shared" si="464"/>
        <v>0</v>
      </c>
      <c r="DZ867" s="280" t="str">
        <f t="shared" si="465"/>
        <v/>
      </c>
      <c r="EA867" s="335">
        <f t="shared" si="484"/>
        <v>0</v>
      </c>
      <c r="EB867" s="335">
        <f t="shared" si="485"/>
        <v>0</v>
      </c>
      <c r="EC867" s="335">
        <f t="shared" si="486"/>
        <v>0</v>
      </c>
    </row>
    <row r="868" spans="2:133" ht="27.75" customHeight="1" thickBot="1">
      <c r="B868" s="39"/>
      <c r="C868" s="146"/>
      <c r="D868" s="57"/>
      <c r="E868" s="43"/>
      <c r="F868" s="74"/>
      <c r="G868" s="74"/>
      <c r="H868" s="44"/>
      <c r="I868" s="283"/>
      <c r="J868" s="283"/>
      <c r="K868" s="37"/>
      <c r="L868" s="37"/>
      <c r="M868" s="37"/>
      <c r="N868" s="37"/>
      <c r="O868" s="22"/>
      <c r="P868" s="22"/>
      <c r="Q868" s="42"/>
      <c r="R868" s="39"/>
      <c r="S868" s="39"/>
      <c r="T868" s="39"/>
      <c r="U868" s="321"/>
      <c r="V868" s="330"/>
      <c r="W868" s="317" t="str">
        <f t="shared" si="476"/>
        <v>0</v>
      </c>
      <c r="X868" s="101"/>
      <c r="Y868" s="40"/>
      <c r="Z868" s="41"/>
      <c r="AA868" s="40"/>
      <c r="AB868" s="40"/>
      <c r="AC868" s="40"/>
      <c r="AD868" s="40" t="str">
        <f t="shared" si="457"/>
        <v/>
      </c>
      <c r="AE868" s="186"/>
      <c r="AF868" s="106" t="str">
        <f t="shared" si="490"/>
        <v>0</v>
      </c>
      <c r="AG868" s="99">
        <f t="shared" si="487"/>
        <v>0</v>
      </c>
      <c r="AH868" s="105" t="str">
        <f t="shared" si="488"/>
        <v>0</v>
      </c>
      <c r="AI868" s="106" t="str">
        <f t="shared" si="477"/>
        <v>0</v>
      </c>
      <c r="AJ868" s="99" t="str">
        <f t="shared" si="478"/>
        <v/>
      </c>
      <c r="AK868" s="1" t="str">
        <f t="shared" si="479"/>
        <v/>
      </c>
      <c r="AL868" s="1" t="str">
        <f t="shared" si="480"/>
        <v/>
      </c>
      <c r="AM868" s="1" t="str">
        <f t="shared" si="481"/>
        <v/>
      </c>
      <c r="AN868" s="164" t="str">
        <f t="shared" si="482"/>
        <v/>
      </c>
      <c r="AO868" s="337">
        <f t="shared" si="483"/>
        <v>0</v>
      </c>
      <c r="AP868" s="259"/>
      <c r="AQ868" s="273">
        <f t="shared" si="489"/>
        <v>0</v>
      </c>
      <c r="DF868" s="104">
        <f t="shared" si="461"/>
        <v>0</v>
      </c>
      <c r="DG868" s="39" t="str">
        <f t="shared" si="458"/>
        <v/>
      </c>
      <c r="DH868" s="39" t="str">
        <f t="shared" si="459"/>
        <v/>
      </c>
      <c r="DJ868" s="98">
        <f t="shared" si="460"/>
        <v>0</v>
      </c>
      <c r="DK868" s="93" t="e">
        <f>VLOOKUP(H868,'PORT PRODUCTIVITY 1'!$A$25:$G$81,2,FALSE)</f>
        <v>#N/A</v>
      </c>
      <c r="DL868" s="97" t="str">
        <f t="shared" si="466"/>
        <v/>
      </c>
      <c r="DM868" s="97" t="str">
        <f t="shared" si="467"/>
        <v/>
      </c>
      <c r="DN868" s="97" t="str">
        <f t="shared" si="468"/>
        <v/>
      </c>
      <c r="DO868" s="97" t="str">
        <f t="shared" si="469"/>
        <v/>
      </c>
      <c r="DP868" s="94" t="e">
        <f>VLOOKUP(H868,'PORT PRODUCTIVITY 1'!$A$25:$G$83,3,FALSE)</f>
        <v>#N/A</v>
      </c>
      <c r="DQ868" s="276" t="str">
        <f t="shared" si="470"/>
        <v/>
      </c>
      <c r="DR868" s="276" t="str">
        <f t="shared" si="471"/>
        <v/>
      </c>
      <c r="DS868" s="276" t="str">
        <f t="shared" si="472"/>
        <v/>
      </c>
      <c r="DT868" s="276" t="str">
        <f t="shared" si="473"/>
        <v/>
      </c>
      <c r="DU868" s="276" t="str">
        <f t="shared" si="474"/>
        <v/>
      </c>
      <c r="DV868" s="276" t="str">
        <f t="shared" si="475"/>
        <v/>
      </c>
      <c r="DW868" s="277" t="str">
        <f t="shared" si="462"/>
        <v/>
      </c>
      <c r="DX868" s="278" t="str">
        <f t="shared" si="463"/>
        <v>0</v>
      </c>
      <c r="DY868" s="279" t="str">
        <f t="shared" si="464"/>
        <v>0</v>
      </c>
      <c r="DZ868" s="280" t="str">
        <f t="shared" si="465"/>
        <v/>
      </c>
      <c r="EA868" s="335">
        <f t="shared" si="484"/>
        <v>0</v>
      </c>
      <c r="EB868" s="335">
        <f t="shared" si="485"/>
        <v>0</v>
      </c>
      <c r="EC868" s="335">
        <f t="shared" si="486"/>
        <v>0</v>
      </c>
    </row>
    <row r="869" spans="2:133" ht="27.75" customHeight="1" thickBot="1">
      <c r="B869" s="39"/>
      <c r="C869" s="146"/>
      <c r="D869" s="57"/>
      <c r="E869" s="43"/>
      <c r="F869" s="74"/>
      <c r="G869" s="74"/>
      <c r="H869" s="44"/>
      <c r="I869" s="283"/>
      <c r="J869" s="283"/>
      <c r="K869" s="37"/>
      <c r="L869" s="37"/>
      <c r="M869" s="37"/>
      <c r="N869" s="37"/>
      <c r="O869" s="22"/>
      <c r="P869" s="22"/>
      <c r="Q869" s="42"/>
      <c r="R869" s="39"/>
      <c r="S869" s="39"/>
      <c r="T869" s="39"/>
      <c r="U869" s="321"/>
      <c r="V869" s="330"/>
      <c r="W869" s="317" t="str">
        <f t="shared" si="476"/>
        <v>0</v>
      </c>
      <c r="X869" s="101"/>
      <c r="Y869" s="40"/>
      <c r="Z869" s="41"/>
      <c r="AA869" s="40"/>
      <c r="AB869" s="40"/>
      <c r="AC869" s="40"/>
      <c r="AD869" s="40" t="str">
        <f t="shared" si="457"/>
        <v/>
      </c>
      <c r="AE869" s="186"/>
      <c r="AF869" s="106" t="str">
        <f t="shared" si="490"/>
        <v>0</v>
      </c>
      <c r="AG869" s="99">
        <f t="shared" si="487"/>
        <v>0</v>
      </c>
      <c r="AH869" s="105" t="str">
        <f t="shared" si="488"/>
        <v>0</v>
      </c>
      <c r="AI869" s="106" t="str">
        <f t="shared" si="477"/>
        <v>0</v>
      </c>
      <c r="AJ869" s="99" t="str">
        <f t="shared" si="478"/>
        <v/>
      </c>
      <c r="AK869" s="1" t="str">
        <f t="shared" si="479"/>
        <v/>
      </c>
      <c r="AL869" s="1" t="str">
        <f t="shared" si="480"/>
        <v/>
      </c>
      <c r="AM869" s="1" t="str">
        <f t="shared" si="481"/>
        <v/>
      </c>
      <c r="AN869" s="164" t="str">
        <f t="shared" si="482"/>
        <v/>
      </c>
      <c r="AO869" s="337">
        <f t="shared" si="483"/>
        <v>0</v>
      </c>
      <c r="AP869" s="259"/>
      <c r="AQ869" s="273">
        <f t="shared" si="489"/>
        <v>0</v>
      </c>
      <c r="DF869" s="104">
        <f t="shared" si="461"/>
        <v>0</v>
      </c>
      <c r="DG869" s="39" t="str">
        <f t="shared" si="458"/>
        <v/>
      </c>
      <c r="DH869" s="39" t="str">
        <f t="shared" si="459"/>
        <v/>
      </c>
      <c r="DJ869" s="98">
        <f t="shared" si="460"/>
        <v>0</v>
      </c>
      <c r="DK869" s="93" t="e">
        <f>VLOOKUP(H869,'PORT PRODUCTIVITY 1'!$A$25:$G$81,2,FALSE)</f>
        <v>#N/A</v>
      </c>
      <c r="DL869" s="97" t="str">
        <f t="shared" si="466"/>
        <v/>
      </c>
      <c r="DM869" s="97" t="str">
        <f t="shared" si="467"/>
        <v/>
      </c>
      <c r="DN869" s="97" t="str">
        <f t="shared" si="468"/>
        <v/>
      </c>
      <c r="DO869" s="97" t="str">
        <f t="shared" si="469"/>
        <v/>
      </c>
      <c r="DP869" s="94" t="e">
        <f>VLOOKUP(H869,'PORT PRODUCTIVITY 1'!$A$25:$G$83,3,FALSE)</f>
        <v>#N/A</v>
      </c>
      <c r="DQ869" s="276" t="str">
        <f t="shared" si="470"/>
        <v/>
      </c>
      <c r="DR869" s="276" t="str">
        <f t="shared" si="471"/>
        <v/>
      </c>
      <c r="DS869" s="276" t="str">
        <f t="shared" si="472"/>
        <v/>
      </c>
      <c r="DT869" s="276" t="str">
        <f t="shared" si="473"/>
        <v/>
      </c>
      <c r="DU869" s="276" t="str">
        <f t="shared" si="474"/>
        <v/>
      </c>
      <c r="DV869" s="276" t="str">
        <f t="shared" si="475"/>
        <v/>
      </c>
      <c r="DW869" s="277" t="str">
        <f t="shared" si="462"/>
        <v/>
      </c>
      <c r="DX869" s="278" t="str">
        <f t="shared" si="463"/>
        <v>0</v>
      </c>
      <c r="DY869" s="279" t="str">
        <f t="shared" si="464"/>
        <v>0</v>
      </c>
      <c r="DZ869" s="280" t="str">
        <f t="shared" si="465"/>
        <v/>
      </c>
      <c r="EA869" s="335">
        <f t="shared" si="484"/>
        <v>0</v>
      </c>
      <c r="EB869" s="335">
        <f t="shared" si="485"/>
        <v>0</v>
      </c>
      <c r="EC869" s="335">
        <f t="shared" si="486"/>
        <v>0</v>
      </c>
    </row>
    <row r="870" spans="2:133" ht="27.75" customHeight="1" thickBot="1">
      <c r="B870" s="39"/>
      <c r="C870" s="146"/>
      <c r="D870" s="57"/>
      <c r="E870" s="43"/>
      <c r="F870" s="74"/>
      <c r="G870" s="74"/>
      <c r="H870" s="44"/>
      <c r="I870" s="283"/>
      <c r="J870" s="283"/>
      <c r="K870" s="37"/>
      <c r="L870" s="37"/>
      <c r="M870" s="37"/>
      <c r="N870" s="37"/>
      <c r="O870" s="22"/>
      <c r="P870" s="22"/>
      <c r="Q870" s="42"/>
      <c r="R870" s="39"/>
      <c r="S870" s="39"/>
      <c r="T870" s="39"/>
      <c r="U870" s="321"/>
      <c r="V870" s="330"/>
      <c r="W870" s="317" t="str">
        <f t="shared" si="476"/>
        <v>0</v>
      </c>
      <c r="X870" s="101"/>
      <c r="Y870" s="40"/>
      <c r="Z870" s="41"/>
      <c r="AA870" s="40"/>
      <c r="AB870" s="40"/>
      <c r="AC870" s="40"/>
      <c r="AD870" s="40" t="str">
        <f t="shared" si="457"/>
        <v/>
      </c>
      <c r="AE870" s="186"/>
      <c r="AF870" s="106" t="str">
        <f t="shared" si="490"/>
        <v>0</v>
      </c>
      <c r="AG870" s="99">
        <f t="shared" si="487"/>
        <v>0</v>
      </c>
      <c r="AH870" s="105" t="str">
        <f t="shared" si="488"/>
        <v>0</v>
      </c>
      <c r="AI870" s="106" t="str">
        <f t="shared" si="477"/>
        <v>0</v>
      </c>
      <c r="AJ870" s="99" t="str">
        <f t="shared" si="478"/>
        <v/>
      </c>
      <c r="AK870" s="1" t="str">
        <f t="shared" si="479"/>
        <v/>
      </c>
      <c r="AL870" s="1" t="str">
        <f t="shared" si="480"/>
        <v/>
      </c>
      <c r="AM870" s="1" t="str">
        <f t="shared" si="481"/>
        <v/>
      </c>
      <c r="AN870" s="164" t="str">
        <f t="shared" si="482"/>
        <v/>
      </c>
      <c r="AO870" s="337">
        <f t="shared" si="483"/>
        <v>0</v>
      </c>
      <c r="AP870" s="259"/>
      <c r="AQ870" s="273">
        <f t="shared" si="489"/>
        <v>0</v>
      </c>
      <c r="DF870" s="104">
        <f t="shared" si="461"/>
        <v>0</v>
      </c>
      <c r="DG870" s="39" t="str">
        <f t="shared" si="458"/>
        <v/>
      </c>
      <c r="DH870" s="39" t="str">
        <f t="shared" si="459"/>
        <v/>
      </c>
      <c r="DJ870" s="98">
        <f t="shared" si="460"/>
        <v>0</v>
      </c>
      <c r="DK870" s="93" t="e">
        <f>VLOOKUP(H870,'PORT PRODUCTIVITY 1'!$A$25:$G$81,2,FALSE)</f>
        <v>#N/A</v>
      </c>
      <c r="DL870" s="97" t="str">
        <f t="shared" si="466"/>
        <v/>
      </c>
      <c r="DM870" s="97" t="str">
        <f t="shared" si="467"/>
        <v/>
      </c>
      <c r="DN870" s="97" t="str">
        <f t="shared" si="468"/>
        <v/>
      </c>
      <c r="DO870" s="97" t="str">
        <f t="shared" si="469"/>
        <v/>
      </c>
      <c r="DP870" s="94" t="e">
        <f>VLOOKUP(H870,'PORT PRODUCTIVITY 1'!$A$25:$G$83,3,FALSE)</f>
        <v>#N/A</v>
      </c>
      <c r="DQ870" s="276" t="str">
        <f t="shared" si="470"/>
        <v/>
      </c>
      <c r="DR870" s="276" t="str">
        <f t="shared" si="471"/>
        <v/>
      </c>
      <c r="DS870" s="276" t="str">
        <f t="shared" si="472"/>
        <v/>
      </c>
      <c r="DT870" s="276" t="str">
        <f t="shared" si="473"/>
        <v/>
      </c>
      <c r="DU870" s="276" t="str">
        <f t="shared" si="474"/>
        <v/>
      </c>
      <c r="DV870" s="276" t="str">
        <f t="shared" si="475"/>
        <v/>
      </c>
      <c r="DW870" s="277" t="str">
        <f t="shared" si="462"/>
        <v/>
      </c>
      <c r="DX870" s="278" t="str">
        <f t="shared" si="463"/>
        <v>0</v>
      </c>
      <c r="DY870" s="279" t="str">
        <f t="shared" si="464"/>
        <v>0</v>
      </c>
      <c r="DZ870" s="280" t="str">
        <f t="shared" si="465"/>
        <v/>
      </c>
      <c r="EA870" s="335">
        <f t="shared" si="484"/>
        <v>0</v>
      </c>
      <c r="EB870" s="335">
        <f t="shared" si="485"/>
        <v>0</v>
      </c>
      <c r="EC870" s="335">
        <f t="shared" si="486"/>
        <v>0</v>
      </c>
    </row>
    <row r="871" spans="2:133" ht="27.75" customHeight="1" thickBot="1">
      <c r="B871" s="39"/>
      <c r="C871" s="146"/>
      <c r="D871" s="57"/>
      <c r="E871" s="43"/>
      <c r="F871" s="74"/>
      <c r="G871" s="74"/>
      <c r="H871" s="44"/>
      <c r="I871" s="283"/>
      <c r="J871" s="283"/>
      <c r="K871" s="37"/>
      <c r="L871" s="37"/>
      <c r="M871" s="37"/>
      <c r="N871" s="37"/>
      <c r="O871" s="22"/>
      <c r="P871" s="22"/>
      <c r="Q871" s="42"/>
      <c r="R871" s="39"/>
      <c r="S871" s="39"/>
      <c r="T871" s="39"/>
      <c r="U871" s="321"/>
      <c r="V871" s="330"/>
      <c r="W871" s="317" t="str">
        <f t="shared" si="476"/>
        <v>0</v>
      </c>
      <c r="X871" s="101"/>
      <c r="Y871" s="40"/>
      <c r="Z871" s="41"/>
      <c r="AA871" s="40"/>
      <c r="AB871" s="40"/>
      <c r="AC871" s="40"/>
      <c r="AD871" s="40" t="str">
        <f t="shared" si="457"/>
        <v/>
      </c>
      <c r="AE871" s="186"/>
      <c r="AF871" s="106" t="str">
        <f t="shared" si="490"/>
        <v>0</v>
      </c>
      <c r="AG871" s="99">
        <f t="shared" si="487"/>
        <v>0</v>
      </c>
      <c r="AH871" s="105" t="str">
        <f t="shared" si="488"/>
        <v>0</v>
      </c>
      <c r="AI871" s="106" t="str">
        <f t="shared" si="477"/>
        <v>0</v>
      </c>
      <c r="AJ871" s="99" t="str">
        <f t="shared" si="478"/>
        <v/>
      </c>
      <c r="AK871" s="1" t="str">
        <f t="shared" si="479"/>
        <v/>
      </c>
      <c r="AL871" s="1" t="str">
        <f t="shared" si="480"/>
        <v/>
      </c>
      <c r="AM871" s="1" t="str">
        <f t="shared" si="481"/>
        <v/>
      </c>
      <c r="AN871" s="164" t="str">
        <f t="shared" si="482"/>
        <v/>
      </c>
      <c r="AO871" s="337">
        <f t="shared" si="483"/>
        <v>0</v>
      </c>
      <c r="AP871" s="259"/>
      <c r="AQ871" s="273">
        <f t="shared" si="489"/>
        <v>0</v>
      </c>
      <c r="DF871" s="104">
        <f t="shared" si="461"/>
        <v>0</v>
      </c>
      <c r="DG871" s="39" t="str">
        <f t="shared" si="458"/>
        <v/>
      </c>
      <c r="DH871" s="39" t="str">
        <f t="shared" si="459"/>
        <v/>
      </c>
      <c r="DJ871" s="98">
        <f t="shared" si="460"/>
        <v>0</v>
      </c>
      <c r="DK871" s="93" t="e">
        <f>VLOOKUP(H871,'PORT PRODUCTIVITY 1'!$A$25:$G$81,2,FALSE)</f>
        <v>#N/A</v>
      </c>
      <c r="DL871" s="97" t="str">
        <f t="shared" si="466"/>
        <v/>
      </c>
      <c r="DM871" s="97" t="str">
        <f t="shared" si="467"/>
        <v/>
      </c>
      <c r="DN871" s="97" t="str">
        <f t="shared" si="468"/>
        <v/>
      </c>
      <c r="DO871" s="97" t="str">
        <f t="shared" si="469"/>
        <v/>
      </c>
      <c r="DP871" s="94" t="e">
        <f>VLOOKUP(H871,'PORT PRODUCTIVITY 1'!$A$25:$G$83,3,FALSE)</f>
        <v>#N/A</v>
      </c>
      <c r="DQ871" s="276" t="str">
        <f t="shared" si="470"/>
        <v/>
      </c>
      <c r="DR871" s="276" t="str">
        <f t="shared" si="471"/>
        <v/>
      </c>
      <c r="DS871" s="276" t="str">
        <f t="shared" si="472"/>
        <v/>
      </c>
      <c r="DT871" s="276" t="str">
        <f t="shared" si="473"/>
        <v/>
      </c>
      <c r="DU871" s="276" t="str">
        <f t="shared" si="474"/>
        <v/>
      </c>
      <c r="DV871" s="276" t="str">
        <f t="shared" si="475"/>
        <v/>
      </c>
      <c r="DW871" s="277" t="str">
        <f t="shared" si="462"/>
        <v/>
      </c>
      <c r="DX871" s="278" t="str">
        <f t="shared" si="463"/>
        <v>0</v>
      </c>
      <c r="DY871" s="279" t="str">
        <f t="shared" si="464"/>
        <v>0</v>
      </c>
      <c r="DZ871" s="280" t="str">
        <f t="shared" si="465"/>
        <v/>
      </c>
      <c r="EA871" s="335">
        <f t="shared" si="484"/>
        <v>0</v>
      </c>
      <c r="EB871" s="335">
        <f t="shared" si="485"/>
        <v>0</v>
      </c>
      <c r="EC871" s="335">
        <f t="shared" si="486"/>
        <v>0</v>
      </c>
    </row>
    <row r="872" spans="2:133" ht="27.75" customHeight="1" thickBot="1">
      <c r="B872" s="39"/>
      <c r="C872" s="146"/>
      <c r="D872" s="57"/>
      <c r="E872" s="43"/>
      <c r="F872" s="74"/>
      <c r="G872" s="74"/>
      <c r="H872" s="44"/>
      <c r="I872" s="283"/>
      <c r="J872" s="283"/>
      <c r="K872" s="37"/>
      <c r="L872" s="37"/>
      <c r="M872" s="37"/>
      <c r="N872" s="37"/>
      <c r="O872" s="22"/>
      <c r="P872" s="22"/>
      <c r="Q872" s="42"/>
      <c r="R872" s="39"/>
      <c r="S872" s="39"/>
      <c r="T872" s="39"/>
      <c r="U872" s="321"/>
      <c r="V872" s="330"/>
      <c r="W872" s="317" t="str">
        <f t="shared" si="476"/>
        <v>0</v>
      </c>
      <c r="X872" s="101"/>
      <c r="Y872" s="40"/>
      <c r="Z872" s="41"/>
      <c r="AA872" s="40"/>
      <c r="AB872" s="40"/>
      <c r="AC872" s="40"/>
      <c r="AD872" s="40" t="str">
        <f t="shared" si="457"/>
        <v/>
      </c>
      <c r="AE872" s="186"/>
      <c r="AF872" s="106" t="str">
        <f t="shared" si="490"/>
        <v>0</v>
      </c>
      <c r="AG872" s="99">
        <f t="shared" si="487"/>
        <v>0</v>
      </c>
      <c r="AH872" s="105" t="str">
        <f t="shared" si="488"/>
        <v>0</v>
      </c>
      <c r="AI872" s="106" t="str">
        <f t="shared" si="477"/>
        <v>0</v>
      </c>
      <c r="AJ872" s="99" t="str">
        <f t="shared" si="478"/>
        <v/>
      </c>
      <c r="AK872" s="1" t="str">
        <f t="shared" si="479"/>
        <v/>
      </c>
      <c r="AL872" s="1" t="str">
        <f t="shared" si="480"/>
        <v/>
      </c>
      <c r="AM872" s="1" t="str">
        <f t="shared" si="481"/>
        <v/>
      </c>
      <c r="AN872" s="164" t="str">
        <f t="shared" si="482"/>
        <v/>
      </c>
      <c r="AO872" s="337">
        <f t="shared" si="483"/>
        <v>0</v>
      </c>
      <c r="AP872" s="259"/>
      <c r="AQ872" s="273">
        <f t="shared" si="489"/>
        <v>0</v>
      </c>
      <c r="DF872" s="104">
        <f t="shared" si="461"/>
        <v>0</v>
      </c>
      <c r="DG872" s="39" t="str">
        <f t="shared" si="458"/>
        <v/>
      </c>
      <c r="DH872" s="39" t="str">
        <f t="shared" si="459"/>
        <v/>
      </c>
      <c r="DJ872" s="98">
        <f t="shared" si="460"/>
        <v>0</v>
      </c>
      <c r="DK872" s="93" t="e">
        <f>VLOOKUP(H872,'PORT PRODUCTIVITY 1'!$A$25:$G$81,2,FALSE)</f>
        <v>#N/A</v>
      </c>
      <c r="DL872" s="97" t="str">
        <f t="shared" si="466"/>
        <v/>
      </c>
      <c r="DM872" s="97" t="str">
        <f t="shared" si="467"/>
        <v/>
      </c>
      <c r="DN872" s="97" t="str">
        <f t="shared" si="468"/>
        <v/>
      </c>
      <c r="DO872" s="97" t="str">
        <f t="shared" si="469"/>
        <v/>
      </c>
      <c r="DP872" s="94" t="e">
        <f>VLOOKUP(H872,'PORT PRODUCTIVITY 1'!$A$25:$G$83,3,FALSE)</f>
        <v>#N/A</v>
      </c>
      <c r="DQ872" s="276" t="str">
        <f t="shared" si="470"/>
        <v/>
      </c>
      <c r="DR872" s="276" t="str">
        <f t="shared" si="471"/>
        <v/>
      </c>
      <c r="DS872" s="276" t="str">
        <f t="shared" si="472"/>
        <v/>
      </c>
      <c r="DT872" s="276" t="str">
        <f t="shared" si="473"/>
        <v/>
      </c>
      <c r="DU872" s="276" t="str">
        <f t="shared" si="474"/>
        <v/>
      </c>
      <c r="DV872" s="276" t="str">
        <f t="shared" si="475"/>
        <v/>
      </c>
      <c r="DW872" s="277" t="str">
        <f t="shared" si="462"/>
        <v/>
      </c>
      <c r="DX872" s="278" t="str">
        <f t="shared" si="463"/>
        <v>0</v>
      </c>
      <c r="DY872" s="279" t="str">
        <f t="shared" si="464"/>
        <v>0</v>
      </c>
      <c r="DZ872" s="280" t="str">
        <f t="shared" si="465"/>
        <v/>
      </c>
      <c r="EA872" s="335">
        <f t="shared" si="484"/>
        <v>0</v>
      </c>
      <c r="EB872" s="335">
        <f t="shared" si="485"/>
        <v>0</v>
      </c>
      <c r="EC872" s="335">
        <f t="shared" si="486"/>
        <v>0</v>
      </c>
    </row>
    <row r="873" spans="2:133" ht="27.75" customHeight="1" thickBot="1">
      <c r="B873" s="39"/>
      <c r="C873" s="146"/>
      <c r="D873" s="57"/>
      <c r="E873" s="43"/>
      <c r="F873" s="74"/>
      <c r="G873" s="74"/>
      <c r="H873" s="44"/>
      <c r="I873" s="283"/>
      <c r="J873" s="283"/>
      <c r="K873" s="37"/>
      <c r="L873" s="37"/>
      <c r="M873" s="37"/>
      <c r="N873" s="37"/>
      <c r="O873" s="22"/>
      <c r="P873" s="22"/>
      <c r="Q873" s="42"/>
      <c r="R873" s="39"/>
      <c r="S873" s="39"/>
      <c r="T873" s="39"/>
      <c r="U873" s="321"/>
      <c r="V873" s="330"/>
      <c r="W873" s="317" t="str">
        <f t="shared" si="476"/>
        <v>0</v>
      </c>
      <c r="X873" s="101"/>
      <c r="Y873" s="40"/>
      <c r="Z873" s="41"/>
      <c r="AA873" s="40"/>
      <c r="AB873" s="40"/>
      <c r="AC873" s="40"/>
      <c r="AD873" s="40" t="str">
        <f t="shared" si="457"/>
        <v/>
      </c>
      <c r="AE873" s="186"/>
      <c r="AF873" s="106" t="str">
        <f t="shared" si="490"/>
        <v>0</v>
      </c>
      <c r="AG873" s="99">
        <f t="shared" si="487"/>
        <v>0</v>
      </c>
      <c r="AH873" s="105" t="str">
        <f t="shared" si="488"/>
        <v>0</v>
      </c>
      <c r="AI873" s="106" t="str">
        <f t="shared" si="477"/>
        <v>0</v>
      </c>
      <c r="AJ873" s="99" t="str">
        <f t="shared" si="478"/>
        <v/>
      </c>
      <c r="AK873" s="1" t="str">
        <f t="shared" si="479"/>
        <v/>
      </c>
      <c r="AL873" s="1" t="str">
        <f t="shared" si="480"/>
        <v/>
      </c>
      <c r="AM873" s="1" t="str">
        <f t="shared" si="481"/>
        <v/>
      </c>
      <c r="AN873" s="164" t="str">
        <f t="shared" si="482"/>
        <v/>
      </c>
      <c r="AO873" s="337">
        <f t="shared" si="483"/>
        <v>0</v>
      </c>
      <c r="AP873" s="259"/>
      <c r="AQ873" s="273">
        <f t="shared" si="489"/>
        <v>0</v>
      </c>
      <c r="DF873" s="104">
        <f t="shared" si="461"/>
        <v>0</v>
      </c>
      <c r="DG873" s="39" t="str">
        <f t="shared" si="458"/>
        <v/>
      </c>
      <c r="DH873" s="39" t="str">
        <f t="shared" si="459"/>
        <v/>
      </c>
      <c r="DJ873" s="98">
        <f t="shared" si="460"/>
        <v>0</v>
      </c>
      <c r="DK873" s="93" t="e">
        <f>VLOOKUP(H873,'PORT PRODUCTIVITY 1'!$A$25:$G$81,2,FALSE)</f>
        <v>#N/A</v>
      </c>
      <c r="DL873" s="97" t="str">
        <f t="shared" si="466"/>
        <v/>
      </c>
      <c r="DM873" s="97" t="str">
        <f t="shared" si="467"/>
        <v/>
      </c>
      <c r="DN873" s="97" t="str">
        <f t="shared" si="468"/>
        <v/>
      </c>
      <c r="DO873" s="97" t="str">
        <f t="shared" si="469"/>
        <v/>
      </c>
      <c r="DP873" s="94" t="e">
        <f>VLOOKUP(H873,'PORT PRODUCTIVITY 1'!$A$25:$G$83,3,FALSE)</f>
        <v>#N/A</v>
      </c>
      <c r="DQ873" s="276" t="str">
        <f t="shared" si="470"/>
        <v/>
      </c>
      <c r="DR873" s="276" t="str">
        <f t="shared" si="471"/>
        <v/>
      </c>
      <c r="DS873" s="276" t="str">
        <f t="shared" si="472"/>
        <v/>
      </c>
      <c r="DT873" s="276" t="str">
        <f t="shared" si="473"/>
        <v/>
      </c>
      <c r="DU873" s="276" t="str">
        <f t="shared" si="474"/>
        <v/>
      </c>
      <c r="DV873" s="276" t="str">
        <f t="shared" si="475"/>
        <v/>
      </c>
      <c r="DW873" s="277" t="str">
        <f t="shared" si="462"/>
        <v/>
      </c>
      <c r="DX873" s="278" t="str">
        <f t="shared" si="463"/>
        <v>0</v>
      </c>
      <c r="DY873" s="279" t="str">
        <f t="shared" si="464"/>
        <v>0</v>
      </c>
      <c r="DZ873" s="280" t="str">
        <f t="shared" si="465"/>
        <v/>
      </c>
      <c r="EA873" s="335">
        <f t="shared" si="484"/>
        <v>0</v>
      </c>
      <c r="EB873" s="335">
        <f t="shared" si="485"/>
        <v>0</v>
      </c>
      <c r="EC873" s="335">
        <f t="shared" si="486"/>
        <v>0</v>
      </c>
    </row>
    <row r="874" spans="2:133" ht="27.75" customHeight="1" thickBot="1">
      <c r="B874" s="39"/>
      <c r="C874" s="146"/>
      <c r="D874" s="57"/>
      <c r="E874" s="43"/>
      <c r="F874" s="74"/>
      <c r="G874" s="74"/>
      <c r="H874" s="44"/>
      <c r="I874" s="283"/>
      <c r="J874" s="283"/>
      <c r="K874" s="37"/>
      <c r="L874" s="37"/>
      <c r="M874" s="37"/>
      <c r="N874" s="37"/>
      <c r="O874" s="22"/>
      <c r="P874" s="22"/>
      <c r="Q874" s="42"/>
      <c r="R874" s="39"/>
      <c r="S874" s="39"/>
      <c r="T874" s="39"/>
      <c r="U874" s="321"/>
      <c r="V874" s="330"/>
      <c r="W874" s="317" t="str">
        <f t="shared" si="476"/>
        <v>0</v>
      </c>
      <c r="X874" s="40"/>
      <c r="Y874" s="40"/>
      <c r="Z874" s="40"/>
      <c r="AA874" s="40"/>
      <c r="AB874" s="144"/>
      <c r="AC874" s="144"/>
      <c r="AD874" s="40" t="str">
        <f t="shared" ref="AD874:AD884" si="491">IF(AE874&gt;0, AE874*2,"")</f>
        <v/>
      </c>
      <c r="AE874" s="185"/>
      <c r="AF874" s="106" t="str">
        <f t="shared" ref="AF874:AF884" si="492">IFERROR((STDEV(X874:AD874)/100),"")</f>
        <v/>
      </c>
      <c r="AG874" s="99">
        <f t="shared" si="487"/>
        <v>0</v>
      </c>
      <c r="AH874" s="105" t="str">
        <f t="shared" si="488"/>
        <v>0</v>
      </c>
      <c r="AI874" s="106" t="str">
        <f t="shared" si="477"/>
        <v>0</v>
      </c>
      <c r="AJ874" s="99" t="str">
        <f t="shared" si="478"/>
        <v/>
      </c>
      <c r="AK874" s="1" t="str">
        <f t="shared" si="479"/>
        <v/>
      </c>
      <c r="AL874" s="1" t="str">
        <f t="shared" si="480"/>
        <v/>
      </c>
      <c r="AM874" s="1" t="str">
        <f t="shared" si="481"/>
        <v/>
      </c>
      <c r="AN874" s="164" t="str">
        <f t="shared" si="482"/>
        <v/>
      </c>
      <c r="AO874" s="337">
        <f t="shared" si="483"/>
        <v>0</v>
      </c>
      <c r="AP874" s="259"/>
      <c r="AQ874" s="273">
        <f t="shared" si="489"/>
        <v>0</v>
      </c>
      <c r="DF874" s="104">
        <f t="shared" si="461"/>
        <v>0</v>
      </c>
      <c r="DG874" s="39" t="str">
        <f t="shared" si="458"/>
        <v/>
      </c>
      <c r="DH874" s="39" t="str">
        <f t="shared" si="459"/>
        <v/>
      </c>
      <c r="DJ874" s="98">
        <f t="shared" si="460"/>
        <v>0</v>
      </c>
      <c r="DK874" s="93" t="e">
        <f>VLOOKUP(H874,'PORT PRODUCTIVITY 1'!$A$25:$G$81,2,FALSE)</f>
        <v>#N/A</v>
      </c>
      <c r="DL874" s="97" t="str">
        <f t="shared" si="466"/>
        <v/>
      </c>
      <c r="DM874" s="97" t="str">
        <f t="shared" si="467"/>
        <v/>
      </c>
      <c r="DN874" s="97" t="str">
        <f t="shared" si="468"/>
        <v/>
      </c>
      <c r="DO874" s="97" t="str">
        <f t="shared" si="469"/>
        <v/>
      </c>
      <c r="DP874" s="94" t="e">
        <f>VLOOKUP(H874,'PORT PRODUCTIVITY 1'!$A$25:$G$83,3,FALSE)</f>
        <v>#N/A</v>
      </c>
      <c r="DQ874" s="276" t="str">
        <f t="shared" si="470"/>
        <v/>
      </c>
      <c r="DR874" s="276" t="str">
        <f t="shared" si="471"/>
        <v/>
      </c>
      <c r="DS874" s="276" t="str">
        <f t="shared" si="472"/>
        <v/>
      </c>
      <c r="DT874" s="276" t="str">
        <f t="shared" si="473"/>
        <v/>
      </c>
      <c r="DU874" s="276" t="str">
        <f t="shared" si="474"/>
        <v/>
      </c>
      <c r="DV874" s="276" t="str">
        <f t="shared" si="475"/>
        <v/>
      </c>
      <c r="DW874" s="277" t="str">
        <f t="shared" si="462"/>
        <v/>
      </c>
      <c r="DX874" s="278" t="str">
        <f t="shared" si="463"/>
        <v>0</v>
      </c>
      <c r="DY874" s="279" t="str">
        <f t="shared" si="464"/>
        <v>0</v>
      </c>
      <c r="DZ874" s="280" t="str">
        <f t="shared" si="465"/>
        <v/>
      </c>
      <c r="EA874" s="335">
        <f t="shared" si="484"/>
        <v>0</v>
      </c>
      <c r="EB874" s="335">
        <f t="shared" si="485"/>
        <v>0</v>
      </c>
      <c r="EC874" s="335">
        <f t="shared" si="486"/>
        <v>0</v>
      </c>
    </row>
    <row r="875" spans="2:133" ht="27.75" customHeight="1" thickBot="1">
      <c r="B875" s="39"/>
      <c r="C875" s="146"/>
      <c r="D875" s="57"/>
      <c r="E875" s="43"/>
      <c r="F875" s="74"/>
      <c r="G875" s="74"/>
      <c r="H875" s="44"/>
      <c r="I875" s="283"/>
      <c r="J875" s="283"/>
      <c r="K875" s="37"/>
      <c r="L875" s="37"/>
      <c r="M875" s="37"/>
      <c r="N875" s="37"/>
      <c r="O875" s="22"/>
      <c r="P875" s="22"/>
      <c r="Q875" s="42"/>
      <c r="R875" s="39"/>
      <c r="S875" s="39"/>
      <c r="T875" s="39"/>
      <c r="U875" s="321"/>
      <c r="V875" s="330"/>
      <c r="W875" s="317" t="str">
        <f t="shared" si="476"/>
        <v>0</v>
      </c>
      <c r="X875" s="40"/>
      <c r="Y875" s="40"/>
      <c r="Z875" s="40"/>
      <c r="AA875" s="40"/>
      <c r="AB875" s="144"/>
      <c r="AC875" s="144"/>
      <c r="AD875" s="40" t="str">
        <f t="shared" si="491"/>
        <v/>
      </c>
      <c r="AE875" s="185"/>
      <c r="AF875" s="106" t="str">
        <f t="shared" si="492"/>
        <v/>
      </c>
      <c r="AG875" s="99">
        <f t="shared" si="487"/>
        <v>0</v>
      </c>
      <c r="AH875" s="105" t="str">
        <f t="shared" si="488"/>
        <v>0</v>
      </c>
      <c r="AI875" s="106" t="str">
        <f t="shared" si="477"/>
        <v>0</v>
      </c>
      <c r="AJ875" s="99" t="str">
        <f t="shared" si="478"/>
        <v/>
      </c>
      <c r="AK875" s="1" t="str">
        <f t="shared" si="479"/>
        <v/>
      </c>
      <c r="AL875" s="1" t="str">
        <f t="shared" si="480"/>
        <v/>
      </c>
      <c r="AM875" s="1" t="str">
        <f t="shared" si="481"/>
        <v/>
      </c>
      <c r="AN875" s="164" t="str">
        <f t="shared" si="482"/>
        <v/>
      </c>
      <c r="AO875" s="337">
        <f t="shared" si="483"/>
        <v>0</v>
      </c>
      <c r="AP875" s="259"/>
      <c r="AQ875" s="273">
        <f t="shared" si="489"/>
        <v>0</v>
      </c>
      <c r="DF875" s="104">
        <f t="shared" si="461"/>
        <v>0</v>
      </c>
      <c r="DG875" s="39" t="str">
        <f t="shared" si="458"/>
        <v/>
      </c>
      <c r="DH875" s="39" t="str">
        <f t="shared" si="459"/>
        <v/>
      </c>
      <c r="DJ875" s="98">
        <f t="shared" si="460"/>
        <v>0</v>
      </c>
      <c r="DK875" s="93" t="e">
        <f>VLOOKUP(H875,'PORT PRODUCTIVITY 1'!$A$25:$G$81,2,FALSE)</f>
        <v>#N/A</v>
      </c>
      <c r="DL875" s="97" t="str">
        <f t="shared" si="466"/>
        <v/>
      </c>
      <c r="DM875" s="97" t="str">
        <f t="shared" si="467"/>
        <v/>
      </c>
      <c r="DN875" s="97" t="str">
        <f t="shared" si="468"/>
        <v/>
      </c>
      <c r="DO875" s="97" t="str">
        <f t="shared" si="469"/>
        <v/>
      </c>
      <c r="DP875" s="94" t="e">
        <f>VLOOKUP(H875,'PORT PRODUCTIVITY 1'!$A$25:$G$83,3,FALSE)</f>
        <v>#N/A</v>
      </c>
      <c r="DQ875" s="276" t="str">
        <f t="shared" si="470"/>
        <v/>
      </c>
      <c r="DR875" s="276" t="str">
        <f t="shared" si="471"/>
        <v/>
      </c>
      <c r="DS875" s="276" t="str">
        <f t="shared" si="472"/>
        <v/>
      </c>
      <c r="DT875" s="276" t="str">
        <f t="shared" si="473"/>
        <v/>
      </c>
      <c r="DU875" s="276" t="str">
        <f t="shared" si="474"/>
        <v/>
      </c>
      <c r="DV875" s="276" t="str">
        <f t="shared" si="475"/>
        <v/>
      </c>
      <c r="DW875" s="277" t="str">
        <f t="shared" si="462"/>
        <v/>
      </c>
      <c r="DX875" s="278" t="str">
        <f t="shared" si="463"/>
        <v>0</v>
      </c>
      <c r="DY875" s="279" t="str">
        <f t="shared" si="464"/>
        <v>0</v>
      </c>
      <c r="DZ875" s="280" t="str">
        <f t="shared" si="465"/>
        <v/>
      </c>
      <c r="EA875" s="335">
        <f t="shared" si="484"/>
        <v>0</v>
      </c>
      <c r="EB875" s="335">
        <f t="shared" si="485"/>
        <v>0</v>
      </c>
      <c r="EC875" s="335">
        <f t="shared" si="486"/>
        <v>0</v>
      </c>
    </row>
    <row r="876" spans="2:133" ht="27.75" customHeight="1" thickBot="1">
      <c r="B876" s="39"/>
      <c r="C876" s="146"/>
      <c r="D876" s="57"/>
      <c r="E876" s="43"/>
      <c r="F876" s="74"/>
      <c r="G876" s="74"/>
      <c r="H876" s="44"/>
      <c r="I876" s="283"/>
      <c r="J876" s="283"/>
      <c r="K876" s="37"/>
      <c r="L876" s="37"/>
      <c r="M876" s="37"/>
      <c r="N876" s="37"/>
      <c r="O876" s="22"/>
      <c r="P876" s="22"/>
      <c r="Q876" s="42"/>
      <c r="R876" s="39"/>
      <c r="S876" s="39"/>
      <c r="T876" s="39"/>
      <c r="U876" s="321"/>
      <c r="V876" s="330"/>
      <c r="W876" s="317" t="str">
        <f t="shared" si="476"/>
        <v>0</v>
      </c>
      <c r="X876" s="40"/>
      <c r="Y876" s="40"/>
      <c r="Z876" s="40"/>
      <c r="AA876" s="40"/>
      <c r="AB876" s="144"/>
      <c r="AC876" s="144"/>
      <c r="AD876" s="40" t="str">
        <f t="shared" si="491"/>
        <v/>
      </c>
      <c r="AE876" s="185"/>
      <c r="AF876" s="106" t="str">
        <f t="shared" si="492"/>
        <v/>
      </c>
      <c r="AG876" s="99">
        <f t="shared" si="487"/>
        <v>0</v>
      </c>
      <c r="AH876" s="105" t="str">
        <f t="shared" si="488"/>
        <v>0</v>
      </c>
      <c r="AI876" s="106" t="str">
        <f t="shared" si="477"/>
        <v>0</v>
      </c>
      <c r="AJ876" s="99" t="str">
        <f t="shared" si="478"/>
        <v/>
      </c>
      <c r="AK876" s="1" t="str">
        <f t="shared" si="479"/>
        <v/>
      </c>
      <c r="AL876" s="1" t="str">
        <f t="shared" si="480"/>
        <v/>
      </c>
      <c r="AM876" s="1" t="str">
        <f t="shared" si="481"/>
        <v/>
      </c>
      <c r="AN876" s="164" t="str">
        <f t="shared" si="482"/>
        <v/>
      </c>
      <c r="AO876" s="337">
        <f t="shared" si="483"/>
        <v>0</v>
      </c>
      <c r="AP876" s="259"/>
      <c r="AQ876" s="273">
        <f t="shared" si="489"/>
        <v>0</v>
      </c>
      <c r="DF876" s="104">
        <f t="shared" si="461"/>
        <v>0</v>
      </c>
      <c r="DG876" s="39" t="str">
        <f t="shared" si="458"/>
        <v/>
      </c>
      <c r="DH876" s="39" t="str">
        <f t="shared" si="459"/>
        <v/>
      </c>
      <c r="DJ876" s="98">
        <f t="shared" si="460"/>
        <v>0</v>
      </c>
      <c r="DK876" s="93" t="e">
        <f>VLOOKUP(H876,'PORT PRODUCTIVITY 1'!$A$25:$G$81,2,FALSE)</f>
        <v>#N/A</v>
      </c>
      <c r="DL876" s="97" t="str">
        <f t="shared" si="466"/>
        <v/>
      </c>
      <c r="DM876" s="97" t="str">
        <f t="shared" si="467"/>
        <v/>
      </c>
      <c r="DN876" s="97" t="str">
        <f t="shared" si="468"/>
        <v/>
      </c>
      <c r="DO876" s="97" t="str">
        <f t="shared" si="469"/>
        <v/>
      </c>
      <c r="DP876" s="94" t="e">
        <f>VLOOKUP(H876,'PORT PRODUCTIVITY 1'!$A$25:$G$83,3,FALSE)</f>
        <v>#N/A</v>
      </c>
      <c r="DQ876" s="276" t="str">
        <f t="shared" si="470"/>
        <v/>
      </c>
      <c r="DR876" s="276" t="str">
        <f t="shared" si="471"/>
        <v/>
      </c>
      <c r="DS876" s="276" t="str">
        <f t="shared" si="472"/>
        <v/>
      </c>
      <c r="DT876" s="276" t="str">
        <f t="shared" si="473"/>
        <v/>
      </c>
      <c r="DU876" s="276" t="str">
        <f t="shared" si="474"/>
        <v/>
      </c>
      <c r="DV876" s="276" t="str">
        <f t="shared" si="475"/>
        <v/>
      </c>
      <c r="DW876" s="277" t="str">
        <f t="shared" si="462"/>
        <v/>
      </c>
      <c r="DX876" s="278" t="str">
        <f t="shared" si="463"/>
        <v>0</v>
      </c>
      <c r="DY876" s="279" t="str">
        <f t="shared" si="464"/>
        <v>0</v>
      </c>
      <c r="DZ876" s="280" t="str">
        <f t="shared" si="465"/>
        <v/>
      </c>
      <c r="EA876" s="335">
        <f t="shared" si="484"/>
        <v>0</v>
      </c>
      <c r="EB876" s="335">
        <f t="shared" si="485"/>
        <v>0</v>
      </c>
      <c r="EC876" s="335">
        <f t="shared" si="486"/>
        <v>0</v>
      </c>
    </row>
    <row r="877" spans="2:133" ht="27.75" customHeight="1" thickBot="1">
      <c r="B877" s="39"/>
      <c r="C877" s="146"/>
      <c r="D877" s="57"/>
      <c r="E877" s="43"/>
      <c r="F877" s="74"/>
      <c r="G877" s="74"/>
      <c r="H877" s="44"/>
      <c r="I877" s="283"/>
      <c r="J877" s="283"/>
      <c r="K877" s="37"/>
      <c r="L877" s="37"/>
      <c r="M877" s="37"/>
      <c r="N877" s="37"/>
      <c r="O877" s="22"/>
      <c r="P877" s="22"/>
      <c r="Q877" s="42"/>
      <c r="R877" s="39"/>
      <c r="S877" s="39"/>
      <c r="T877" s="39"/>
      <c r="U877" s="321"/>
      <c r="V877" s="330"/>
      <c r="W877" s="317" t="str">
        <f t="shared" si="476"/>
        <v>0</v>
      </c>
      <c r="X877" s="40"/>
      <c r="Y877" s="40"/>
      <c r="Z877" s="40"/>
      <c r="AA877" s="40"/>
      <c r="AB877" s="144"/>
      <c r="AC877" s="144"/>
      <c r="AD877" s="40" t="str">
        <f t="shared" si="491"/>
        <v/>
      </c>
      <c r="AE877" s="185"/>
      <c r="AF877" s="106" t="str">
        <f t="shared" si="492"/>
        <v/>
      </c>
      <c r="AG877" s="99">
        <f t="shared" si="487"/>
        <v>0</v>
      </c>
      <c r="AH877" s="105" t="str">
        <f t="shared" si="488"/>
        <v>0</v>
      </c>
      <c r="AI877" s="106" t="str">
        <f t="shared" si="477"/>
        <v>0</v>
      </c>
      <c r="AJ877" s="99" t="str">
        <f t="shared" si="478"/>
        <v/>
      </c>
      <c r="AK877" s="1" t="str">
        <f t="shared" si="479"/>
        <v/>
      </c>
      <c r="AL877" s="1" t="str">
        <f t="shared" si="480"/>
        <v/>
      </c>
      <c r="AM877" s="1" t="str">
        <f t="shared" si="481"/>
        <v/>
      </c>
      <c r="AN877" s="164" t="str">
        <f t="shared" si="482"/>
        <v/>
      </c>
      <c r="AO877" s="337">
        <f t="shared" si="483"/>
        <v>0</v>
      </c>
      <c r="AP877" s="259"/>
      <c r="AQ877" s="273">
        <f t="shared" si="489"/>
        <v>0</v>
      </c>
      <c r="DF877" s="104">
        <f t="shared" si="461"/>
        <v>0</v>
      </c>
      <c r="DG877" s="39" t="str">
        <f t="shared" si="458"/>
        <v/>
      </c>
      <c r="DH877" s="39" t="str">
        <f t="shared" si="459"/>
        <v/>
      </c>
      <c r="DJ877" s="98">
        <f t="shared" si="460"/>
        <v>0</v>
      </c>
      <c r="DK877" s="93" t="e">
        <f>VLOOKUP(H877,'PORT PRODUCTIVITY 1'!$A$25:$G$81,2,FALSE)</f>
        <v>#N/A</v>
      </c>
      <c r="DL877" s="97" t="str">
        <f t="shared" si="466"/>
        <v/>
      </c>
      <c r="DM877" s="97" t="str">
        <f t="shared" si="467"/>
        <v/>
      </c>
      <c r="DN877" s="97" t="str">
        <f t="shared" si="468"/>
        <v/>
      </c>
      <c r="DO877" s="97" t="str">
        <f t="shared" si="469"/>
        <v/>
      </c>
      <c r="DP877" s="94" t="e">
        <f>VLOOKUP(H877,'PORT PRODUCTIVITY 1'!$A$25:$G$83,3,FALSE)</f>
        <v>#N/A</v>
      </c>
      <c r="DQ877" s="276" t="str">
        <f t="shared" si="470"/>
        <v/>
      </c>
      <c r="DR877" s="276" t="str">
        <f t="shared" si="471"/>
        <v/>
      </c>
      <c r="DS877" s="276" t="str">
        <f t="shared" si="472"/>
        <v/>
      </c>
      <c r="DT877" s="276" t="str">
        <f t="shared" si="473"/>
        <v/>
      </c>
      <c r="DU877" s="276" t="str">
        <f t="shared" si="474"/>
        <v/>
      </c>
      <c r="DV877" s="276" t="str">
        <f t="shared" si="475"/>
        <v/>
      </c>
      <c r="DW877" s="277" t="str">
        <f t="shared" si="462"/>
        <v/>
      </c>
      <c r="DX877" s="278" t="str">
        <f t="shared" si="463"/>
        <v>0</v>
      </c>
      <c r="DY877" s="279" t="str">
        <f t="shared" si="464"/>
        <v>0</v>
      </c>
      <c r="DZ877" s="280" t="str">
        <f t="shared" si="465"/>
        <v/>
      </c>
      <c r="EA877" s="335">
        <f t="shared" si="484"/>
        <v>0</v>
      </c>
      <c r="EB877" s="335">
        <f t="shared" si="485"/>
        <v>0</v>
      </c>
      <c r="EC877" s="335">
        <f t="shared" si="486"/>
        <v>0</v>
      </c>
    </row>
    <row r="878" spans="2:133" ht="27.75" customHeight="1" thickBot="1">
      <c r="B878" s="39"/>
      <c r="C878" s="146"/>
      <c r="D878" s="57"/>
      <c r="E878" s="43"/>
      <c r="F878" s="74"/>
      <c r="G878" s="74"/>
      <c r="H878" s="44"/>
      <c r="I878" s="283"/>
      <c r="J878" s="283"/>
      <c r="K878" s="37"/>
      <c r="L878" s="37"/>
      <c r="M878" s="37"/>
      <c r="N878" s="37"/>
      <c r="O878" s="22"/>
      <c r="P878" s="22"/>
      <c r="Q878" s="42"/>
      <c r="R878" s="39"/>
      <c r="S878" s="39"/>
      <c r="T878" s="39"/>
      <c r="U878" s="321"/>
      <c r="V878" s="330"/>
      <c r="W878" s="317" t="str">
        <f t="shared" si="476"/>
        <v>0</v>
      </c>
      <c r="X878" s="40"/>
      <c r="Y878" s="40"/>
      <c r="Z878" s="40"/>
      <c r="AA878" s="40"/>
      <c r="AB878" s="144"/>
      <c r="AC878" s="144"/>
      <c r="AD878" s="40" t="str">
        <f t="shared" si="491"/>
        <v/>
      </c>
      <c r="AE878" s="185"/>
      <c r="AF878" s="106" t="str">
        <f t="shared" si="492"/>
        <v/>
      </c>
      <c r="AG878" s="99">
        <f t="shared" si="487"/>
        <v>0</v>
      </c>
      <c r="AH878" s="105" t="str">
        <f t="shared" si="488"/>
        <v>0</v>
      </c>
      <c r="AI878" s="106" t="str">
        <f t="shared" si="477"/>
        <v>0</v>
      </c>
      <c r="AJ878" s="99" t="str">
        <f t="shared" si="478"/>
        <v/>
      </c>
      <c r="AK878" s="1" t="str">
        <f t="shared" si="479"/>
        <v/>
      </c>
      <c r="AL878" s="1" t="str">
        <f t="shared" si="480"/>
        <v/>
      </c>
      <c r="AM878" s="1" t="str">
        <f t="shared" si="481"/>
        <v/>
      </c>
      <c r="AN878" s="164" t="str">
        <f t="shared" si="482"/>
        <v/>
      </c>
      <c r="AO878" s="337">
        <f t="shared" si="483"/>
        <v>0</v>
      </c>
      <c r="AP878" s="259"/>
      <c r="AQ878" s="273">
        <f t="shared" si="489"/>
        <v>0</v>
      </c>
      <c r="DF878" s="104">
        <f t="shared" si="461"/>
        <v>0</v>
      </c>
      <c r="DG878" s="39" t="str">
        <f t="shared" si="458"/>
        <v/>
      </c>
      <c r="DH878" s="39" t="str">
        <f t="shared" si="459"/>
        <v/>
      </c>
      <c r="DJ878" s="98">
        <f t="shared" si="460"/>
        <v>0</v>
      </c>
      <c r="DK878" s="93" t="e">
        <f>VLOOKUP(H878,'PORT PRODUCTIVITY 1'!$A$25:$G$81,2,FALSE)</f>
        <v>#N/A</v>
      </c>
      <c r="DL878" s="97" t="str">
        <f t="shared" si="466"/>
        <v/>
      </c>
      <c r="DM878" s="97" t="str">
        <f t="shared" si="467"/>
        <v/>
      </c>
      <c r="DN878" s="97" t="str">
        <f t="shared" si="468"/>
        <v/>
      </c>
      <c r="DO878" s="97" t="str">
        <f t="shared" si="469"/>
        <v/>
      </c>
      <c r="DP878" s="94" t="e">
        <f>VLOOKUP(H878,'PORT PRODUCTIVITY 1'!$A$25:$G$83,3,FALSE)</f>
        <v>#N/A</v>
      </c>
      <c r="DQ878" s="276" t="str">
        <f t="shared" si="470"/>
        <v/>
      </c>
      <c r="DR878" s="276" t="str">
        <f t="shared" si="471"/>
        <v/>
      </c>
      <c r="DS878" s="276" t="str">
        <f t="shared" si="472"/>
        <v/>
      </c>
      <c r="DT878" s="276" t="str">
        <f t="shared" si="473"/>
        <v/>
      </c>
      <c r="DU878" s="276" t="str">
        <f t="shared" si="474"/>
        <v/>
      </c>
      <c r="DV878" s="276" t="str">
        <f t="shared" si="475"/>
        <v/>
      </c>
      <c r="DW878" s="277" t="str">
        <f t="shared" si="462"/>
        <v/>
      </c>
      <c r="DX878" s="278" t="str">
        <f t="shared" si="463"/>
        <v>0</v>
      </c>
      <c r="DY878" s="279" t="str">
        <f t="shared" si="464"/>
        <v>0</v>
      </c>
      <c r="DZ878" s="280" t="str">
        <f t="shared" si="465"/>
        <v/>
      </c>
      <c r="EA878" s="335">
        <f t="shared" si="484"/>
        <v>0</v>
      </c>
      <c r="EB878" s="335">
        <f t="shared" si="485"/>
        <v>0</v>
      </c>
      <c r="EC878" s="335">
        <f t="shared" si="486"/>
        <v>0</v>
      </c>
    </row>
    <row r="879" spans="2:133" ht="27.75" customHeight="1" thickBot="1">
      <c r="B879" s="39"/>
      <c r="C879" s="146"/>
      <c r="D879" s="57"/>
      <c r="E879" s="43"/>
      <c r="F879" s="74"/>
      <c r="G879" s="74"/>
      <c r="H879" s="44"/>
      <c r="I879" s="283"/>
      <c r="J879" s="283"/>
      <c r="K879" s="37"/>
      <c r="L879" s="37"/>
      <c r="M879" s="37"/>
      <c r="N879" s="37"/>
      <c r="O879" s="22"/>
      <c r="P879" s="22"/>
      <c r="Q879" s="42"/>
      <c r="R879" s="39"/>
      <c r="S879" s="39"/>
      <c r="T879" s="39"/>
      <c r="U879" s="321"/>
      <c r="V879" s="330"/>
      <c r="W879" s="317" t="str">
        <f t="shared" si="476"/>
        <v>0</v>
      </c>
      <c r="X879" s="40"/>
      <c r="Y879" s="40"/>
      <c r="Z879" s="40"/>
      <c r="AA879" s="40"/>
      <c r="AB879" s="144"/>
      <c r="AC879" s="144"/>
      <c r="AD879" s="40" t="str">
        <f t="shared" si="491"/>
        <v/>
      </c>
      <c r="AE879" s="185"/>
      <c r="AF879" s="106" t="str">
        <f t="shared" si="492"/>
        <v/>
      </c>
      <c r="AG879" s="99">
        <f t="shared" si="487"/>
        <v>0</v>
      </c>
      <c r="AH879" s="105" t="str">
        <f t="shared" si="488"/>
        <v>0</v>
      </c>
      <c r="AI879" s="106" t="str">
        <f t="shared" si="477"/>
        <v>0</v>
      </c>
      <c r="AJ879" s="99" t="str">
        <f t="shared" si="478"/>
        <v/>
      </c>
      <c r="AK879" s="1" t="str">
        <f t="shared" si="479"/>
        <v/>
      </c>
      <c r="AL879" s="1" t="str">
        <f t="shared" si="480"/>
        <v/>
      </c>
      <c r="AM879" s="1" t="str">
        <f t="shared" si="481"/>
        <v/>
      </c>
      <c r="AN879" s="164" t="str">
        <f t="shared" si="482"/>
        <v/>
      </c>
      <c r="AO879" s="337">
        <f t="shared" si="483"/>
        <v>0</v>
      </c>
      <c r="AP879" s="259"/>
      <c r="AQ879" s="273">
        <f t="shared" si="489"/>
        <v>0</v>
      </c>
      <c r="DF879" s="104">
        <f t="shared" si="461"/>
        <v>0</v>
      </c>
      <c r="DG879" s="39" t="str">
        <f t="shared" si="458"/>
        <v/>
      </c>
      <c r="DH879" s="39" t="str">
        <f t="shared" si="459"/>
        <v/>
      </c>
      <c r="DJ879" s="98">
        <f t="shared" si="460"/>
        <v>0</v>
      </c>
      <c r="DK879" s="93" t="e">
        <f>VLOOKUP(H879,'PORT PRODUCTIVITY 1'!$A$25:$G$81,2,FALSE)</f>
        <v>#N/A</v>
      </c>
      <c r="DL879" s="97" t="str">
        <f t="shared" si="466"/>
        <v/>
      </c>
      <c r="DM879" s="97" t="str">
        <f t="shared" si="467"/>
        <v/>
      </c>
      <c r="DN879" s="97" t="str">
        <f t="shared" si="468"/>
        <v/>
      </c>
      <c r="DO879" s="97" t="str">
        <f t="shared" si="469"/>
        <v/>
      </c>
      <c r="DP879" s="94" t="e">
        <f>VLOOKUP(H879,'PORT PRODUCTIVITY 1'!$A$25:$G$83,3,FALSE)</f>
        <v>#N/A</v>
      </c>
      <c r="DQ879" s="276" t="str">
        <f t="shared" si="470"/>
        <v/>
      </c>
      <c r="DR879" s="276" t="str">
        <f t="shared" si="471"/>
        <v/>
      </c>
      <c r="DS879" s="276" t="str">
        <f t="shared" si="472"/>
        <v/>
      </c>
      <c r="DT879" s="276" t="str">
        <f t="shared" si="473"/>
        <v/>
      </c>
      <c r="DU879" s="276" t="str">
        <f t="shared" si="474"/>
        <v/>
      </c>
      <c r="DV879" s="276" t="str">
        <f t="shared" si="475"/>
        <v/>
      </c>
      <c r="DW879" s="277" t="str">
        <f t="shared" si="462"/>
        <v/>
      </c>
      <c r="DX879" s="278" t="str">
        <f t="shared" si="463"/>
        <v>0</v>
      </c>
      <c r="DY879" s="279" t="str">
        <f t="shared" si="464"/>
        <v>0</v>
      </c>
      <c r="DZ879" s="280" t="str">
        <f t="shared" si="465"/>
        <v/>
      </c>
      <c r="EA879" s="335">
        <f t="shared" si="484"/>
        <v>0</v>
      </c>
      <c r="EB879" s="335">
        <f t="shared" si="485"/>
        <v>0</v>
      </c>
      <c r="EC879" s="335">
        <f t="shared" si="486"/>
        <v>0</v>
      </c>
    </row>
    <row r="880" spans="2:133" ht="27.75" customHeight="1" thickBot="1">
      <c r="B880" s="39"/>
      <c r="C880" s="146"/>
      <c r="D880" s="57"/>
      <c r="E880" s="43"/>
      <c r="F880" s="74"/>
      <c r="G880" s="74"/>
      <c r="H880" s="44"/>
      <c r="I880" s="283"/>
      <c r="J880" s="283"/>
      <c r="K880" s="37"/>
      <c r="L880" s="37"/>
      <c r="M880" s="37"/>
      <c r="N880" s="37"/>
      <c r="O880" s="22"/>
      <c r="P880" s="22"/>
      <c r="Q880" s="42"/>
      <c r="R880" s="39"/>
      <c r="S880" s="39"/>
      <c r="T880" s="39"/>
      <c r="U880" s="321"/>
      <c r="V880" s="330"/>
      <c r="W880" s="317" t="str">
        <f t="shared" si="476"/>
        <v>0</v>
      </c>
      <c r="X880" s="40"/>
      <c r="Y880" s="40"/>
      <c r="Z880" s="40"/>
      <c r="AA880" s="40"/>
      <c r="AB880" s="144"/>
      <c r="AC880" s="144"/>
      <c r="AD880" s="40" t="str">
        <f t="shared" si="491"/>
        <v/>
      </c>
      <c r="AE880" s="185"/>
      <c r="AF880" s="106" t="str">
        <f t="shared" si="492"/>
        <v/>
      </c>
      <c r="AG880" s="99">
        <f t="shared" si="487"/>
        <v>0</v>
      </c>
      <c r="AH880" s="105" t="str">
        <f t="shared" si="488"/>
        <v>0</v>
      </c>
      <c r="AI880" s="106" t="str">
        <f t="shared" si="477"/>
        <v>0</v>
      </c>
      <c r="AJ880" s="99" t="str">
        <f t="shared" si="478"/>
        <v/>
      </c>
      <c r="AK880" s="1" t="str">
        <f t="shared" si="479"/>
        <v/>
      </c>
      <c r="AL880" s="1" t="str">
        <f t="shared" si="480"/>
        <v/>
      </c>
      <c r="AM880" s="1" t="str">
        <f t="shared" si="481"/>
        <v/>
      </c>
      <c r="AN880" s="164" t="str">
        <f t="shared" si="482"/>
        <v/>
      </c>
      <c r="AO880" s="337">
        <f t="shared" si="483"/>
        <v>0</v>
      </c>
      <c r="AP880" s="259"/>
      <c r="AQ880" s="273">
        <f t="shared" si="489"/>
        <v>0</v>
      </c>
      <c r="DF880" s="104">
        <f t="shared" si="461"/>
        <v>0</v>
      </c>
      <c r="DG880" s="39" t="str">
        <f t="shared" si="458"/>
        <v/>
      </c>
      <c r="DH880" s="39" t="str">
        <f t="shared" si="459"/>
        <v/>
      </c>
      <c r="DJ880" s="98">
        <f t="shared" si="460"/>
        <v>0</v>
      </c>
      <c r="DK880" s="93" t="e">
        <f>VLOOKUP(H880,'PORT PRODUCTIVITY 1'!$A$25:$G$81,2,FALSE)</f>
        <v>#N/A</v>
      </c>
      <c r="DL880" s="97" t="str">
        <f t="shared" si="466"/>
        <v/>
      </c>
      <c r="DM880" s="97" t="str">
        <f t="shared" si="467"/>
        <v/>
      </c>
      <c r="DN880" s="97" t="str">
        <f t="shared" si="468"/>
        <v/>
      </c>
      <c r="DO880" s="97" t="str">
        <f t="shared" si="469"/>
        <v/>
      </c>
      <c r="DP880" s="94" t="e">
        <f>VLOOKUP(H880,'PORT PRODUCTIVITY 1'!$A$25:$G$83,3,FALSE)</f>
        <v>#N/A</v>
      </c>
      <c r="DQ880" s="276" t="str">
        <f t="shared" si="470"/>
        <v/>
      </c>
      <c r="DR880" s="276" t="str">
        <f t="shared" si="471"/>
        <v/>
      </c>
      <c r="DS880" s="276" t="str">
        <f t="shared" si="472"/>
        <v/>
      </c>
      <c r="DT880" s="276" t="str">
        <f t="shared" si="473"/>
        <v/>
      </c>
      <c r="DU880" s="276" t="str">
        <f t="shared" si="474"/>
        <v/>
      </c>
      <c r="DV880" s="276" t="str">
        <f t="shared" si="475"/>
        <v/>
      </c>
      <c r="DW880" s="277" t="str">
        <f t="shared" si="462"/>
        <v/>
      </c>
      <c r="DX880" s="278" t="str">
        <f t="shared" si="463"/>
        <v>0</v>
      </c>
      <c r="DY880" s="279" t="str">
        <f t="shared" si="464"/>
        <v>0</v>
      </c>
      <c r="DZ880" s="280" t="str">
        <f t="shared" si="465"/>
        <v/>
      </c>
      <c r="EA880" s="335">
        <f t="shared" si="484"/>
        <v>0</v>
      </c>
      <c r="EB880" s="335">
        <f t="shared" si="485"/>
        <v>0</v>
      </c>
      <c r="EC880" s="335">
        <f t="shared" si="486"/>
        <v>0</v>
      </c>
    </row>
    <row r="881" spans="2:133" ht="27.75" customHeight="1" thickBot="1">
      <c r="B881" s="39"/>
      <c r="C881" s="146"/>
      <c r="D881" s="57"/>
      <c r="E881" s="43"/>
      <c r="F881" s="74"/>
      <c r="G881" s="74"/>
      <c r="H881" s="44"/>
      <c r="I881" s="283"/>
      <c r="J881" s="283"/>
      <c r="K881" s="37"/>
      <c r="L881" s="37"/>
      <c r="M881" s="37"/>
      <c r="N881" s="37"/>
      <c r="O881" s="22"/>
      <c r="P881" s="22"/>
      <c r="Q881" s="42"/>
      <c r="R881" s="39"/>
      <c r="S881" s="39"/>
      <c r="T881" s="39"/>
      <c r="U881" s="321"/>
      <c r="V881" s="330"/>
      <c r="W881" s="317" t="str">
        <f t="shared" si="476"/>
        <v>0</v>
      </c>
      <c r="X881" s="40"/>
      <c r="Y881" s="40"/>
      <c r="Z881" s="40"/>
      <c r="AA881" s="40"/>
      <c r="AB881" s="144"/>
      <c r="AC881" s="144"/>
      <c r="AD881" s="40" t="str">
        <f t="shared" si="491"/>
        <v/>
      </c>
      <c r="AE881" s="185"/>
      <c r="AF881" s="106" t="str">
        <f t="shared" si="492"/>
        <v/>
      </c>
      <c r="AG881" s="99">
        <f t="shared" si="487"/>
        <v>0</v>
      </c>
      <c r="AH881" s="105" t="str">
        <f t="shared" si="488"/>
        <v>0</v>
      </c>
      <c r="AI881" s="106" t="str">
        <f t="shared" si="477"/>
        <v>0</v>
      </c>
      <c r="AJ881" s="99" t="str">
        <f t="shared" si="478"/>
        <v/>
      </c>
      <c r="AK881" s="1" t="str">
        <f t="shared" si="479"/>
        <v/>
      </c>
      <c r="AL881" s="1" t="str">
        <f t="shared" si="480"/>
        <v/>
      </c>
      <c r="AM881" s="1" t="str">
        <f t="shared" si="481"/>
        <v/>
      </c>
      <c r="AN881" s="164" t="str">
        <f t="shared" si="482"/>
        <v/>
      </c>
      <c r="AO881" s="337">
        <f t="shared" si="483"/>
        <v>0</v>
      </c>
      <c r="AP881" s="259"/>
      <c r="AQ881" s="273">
        <f t="shared" si="489"/>
        <v>0</v>
      </c>
      <c r="DF881" s="104">
        <f t="shared" si="461"/>
        <v>0</v>
      </c>
      <c r="DG881" s="39" t="str">
        <f t="shared" si="458"/>
        <v/>
      </c>
      <c r="DH881" s="39" t="str">
        <f t="shared" si="459"/>
        <v/>
      </c>
      <c r="DJ881" s="98">
        <f t="shared" si="460"/>
        <v>0</v>
      </c>
      <c r="DK881" s="93" t="e">
        <f>VLOOKUP(H881,'PORT PRODUCTIVITY 1'!$A$25:$G$81,2,FALSE)</f>
        <v>#N/A</v>
      </c>
      <c r="DL881" s="97" t="str">
        <f t="shared" si="466"/>
        <v/>
      </c>
      <c r="DM881" s="97" t="str">
        <f t="shared" si="467"/>
        <v/>
      </c>
      <c r="DN881" s="97" t="str">
        <f t="shared" si="468"/>
        <v/>
      </c>
      <c r="DO881" s="97" t="str">
        <f t="shared" si="469"/>
        <v/>
      </c>
      <c r="DP881" s="94" t="e">
        <f>VLOOKUP(H881,'PORT PRODUCTIVITY 1'!$A$25:$G$83,3,FALSE)</f>
        <v>#N/A</v>
      </c>
      <c r="DQ881" s="276" t="str">
        <f t="shared" si="470"/>
        <v/>
      </c>
      <c r="DR881" s="276" t="str">
        <f t="shared" si="471"/>
        <v/>
      </c>
      <c r="DS881" s="276" t="str">
        <f t="shared" si="472"/>
        <v/>
      </c>
      <c r="DT881" s="276" t="str">
        <f t="shared" si="473"/>
        <v/>
      </c>
      <c r="DU881" s="276" t="str">
        <f t="shared" si="474"/>
        <v/>
      </c>
      <c r="DV881" s="276" t="str">
        <f t="shared" si="475"/>
        <v/>
      </c>
      <c r="DW881" s="277" t="str">
        <f t="shared" si="462"/>
        <v/>
      </c>
      <c r="DX881" s="278" t="str">
        <f t="shared" si="463"/>
        <v>0</v>
      </c>
      <c r="DY881" s="279" t="str">
        <f t="shared" si="464"/>
        <v>0</v>
      </c>
      <c r="DZ881" s="280" t="str">
        <f t="shared" si="465"/>
        <v/>
      </c>
      <c r="EA881" s="335">
        <f t="shared" si="484"/>
        <v>0</v>
      </c>
      <c r="EB881" s="335">
        <f t="shared" si="485"/>
        <v>0</v>
      </c>
      <c r="EC881" s="335">
        <f t="shared" si="486"/>
        <v>0</v>
      </c>
    </row>
    <row r="882" spans="2:133" ht="27.75" customHeight="1" thickBot="1">
      <c r="B882" s="39"/>
      <c r="C882" s="146"/>
      <c r="D882" s="57"/>
      <c r="E882" s="43"/>
      <c r="F882" s="74"/>
      <c r="G882" s="74"/>
      <c r="H882" s="44"/>
      <c r="I882" s="283"/>
      <c r="J882" s="283"/>
      <c r="K882" s="37"/>
      <c r="L882" s="37"/>
      <c r="M882" s="37"/>
      <c r="N882" s="37"/>
      <c r="O882" s="22"/>
      <c r="P882" s="22"/>
      <c r="Q882" s="42"/>
      <c r="R882" s="39"/>
      <c r="S882" s="39"/>
      <c r="T882" s="39"/>
      <c r="U882" s="321"/>
      <c r="V882" s="330"/>
      <c r="W882" s="317" t="str">
        <f t="shared" si="476"/>
        <v>0</v>
      </c>
      <c r="X882" s="40"/>
      <c r="Y882" s="40"/>
      <c r="Z882" s="40"/>
      <c r="AA882" s="40"/>
      <c r="AB882" s="144"/>
      <c r="AC882" s="144"/>
      <c r="AD882" s="40" t="str">
        <f t="shared" si="491"/>
        <v/>
      </c>
      <c r="AE882" s="185"/>
      <c r="AF882" s="106" t="str">
        <f t="shared" si="492"/>
        <v/>
      </c>
      <c r="AG882" s="99">
        <f t="shared" si="487"/>
        <v>0</v>
      </c>
      <c r="AH882" s="105" t="str">
        <f t="shared" si="488"/>
        <v>0</v>
      </c>
      <c r="AI882" s="106" t="str">
        <f t="shared" si="477"/>
        <v>0</v>
      </c>
      <c r="AJ882" s="99" t="str">
        <f t="shared" si="478"/>
        <v/>
      </c>
      <c r="AK882" s="1" t="str">
        <f t="shared" si="479"/>
        <v/>
      </c>
      <c r="AL882" s="1" t="str">
        <f t="shared" si="480"/>
        <v/>
      </c>
      <c r="AM882" s="1" t="str">
        <f t="shared" si="481"/>
        <v/>
      </c>
      <c r="AN882" s="164" t="str">
        <f t="shared" si="482"/>
        <v/>
      </c>
      <c r="AO882" s="337">
        <f t="shared" si="483"/>
        <v>0</v>
      </c>
      <c r="AP882" s="259"/>
      <c r="AQ882" s="273">
        <f t="shared" si="489"/>
        <v>0</v>
      </c>
      <c r="DF882" s="104">
        <f t="shared" si="461"/>
        <v>0</v>
      </c>
      <c r="DG882" s="39" t="str">
        <f t="shared" si="458"/>
        <v/>
      </c>
      <c r="DH882" s="39" t="str">
        <f t="shared" si="459"/>
        <v/>
      </c>
      <c r="DJ882" s="98">
        <f t="shared" si="460"/>
        <v>0</v>
      </c>
      <c r="DK882" s="93" t="e">
        <f>VLOOKUP(H882,'PORT PRODUCTIVITY 1'!$A$25:$G$81,2,FALSE)</f>
        <v>#N/A</v>
      </c>
      <c r="DL882" s="97" t="str">
        <f t="shared" si="466"/>
        <v/>
      </c>
      <c r="DM882" s="97" t="str">
        <f t="shared" si="467"/>
        <v/>
      </c>
      <c r="DN882" s="97" t="str">
        <f t="shared" si="468"/>
        <v/>
      </c>
      <c r="DO882" s="97" t="str">
        <f t="shared" si="469"/>
        <v/>
      </c>
      <c r="DP882" s="94" t="e">
        <f>VLOOKUP(H882,'PORT PRODUCTIVITY 1'!$A$25:$G$83,3,FALSE)</f>
        <v>#N/A</v>
      </c>
      <c r="DQ882" s="276" t="str">
        <f t="shared" si="470"/>
        <v/>
      </c>
      <c r="DR882" s="276" t="str">
        <f t="shared" si="471"/>
        <v/>
      </c>
      <c r="DS882" s="276" t="str">
        <f t="shared" si="472"/>
        <v/>
      </c>
      <c r="DT882" s="276" t="str">
        <f t="shared" si="473"/>
        <v/>
      </c>
      <c r="DU882" s="276" t="str">
        <f t="shared" si="474"/>
        <v/>
      </c>
      <c r="DV882" s="276" t="str">
        <f t="shared" si="475"/>
        <v/>
      </c>
      <c r="DW882" s="277" t="str">
        <f t="shared" si="462"/>
        <v/>
      </c>
      <c r="DX882" s="278" t="str">
        <f t="shared" si="463"/>
        <v>0</v>
      </c>
      <c r="DY882" s="279" t="str">
        <f t="shared" si="464"/>
        <v>0</v>
      </c>
      <c r="DZ882" s="280" t="str">
        <f t="shared" si="465"/>
        <v/>
      </c>
      <c r="EA882" s="335">
        <f t="shared" si="484"/>
        <v>0</v>
      </c>
      <c r="EB882" s="335">
        <f t="shared" si="485"/>
        <v>0</v>
      </c>
      <c r="EC882" s="335">
        <f t="shared" si="486"/>
        <v>0</v>
      </c>
    </row>
    <row r="883" spans="2:133" ht="27.75" customHeight="1" thickBot="1">
      <c r="B883" s="39"/>
      <c r="C883" s="146"/>
      <c r="D883" s="57"/>
      <c r="E883" s="43"/>
      <c r="F883" s="74"/>
      <c r="G883" s="74"/>
      <c r="H883" s="44"/>
      <c r="I883" s="283"/>
      <c r="J883" s="283"/>
      <c r="K883" s="37"/>
      <c r="L883" s="37"/>
      <c r="M883" s="37"/>
      <c r="N883" s="37"/>
      <c r="O883" s="22"/>
      <c r="P883" s="22"/>
      <c r="Q883" s="42"/>
      <c r="R883" s="39"/>
      <c r="S883" s="39"/>
      <c r="T883" s="39"/>
      <c r="U883" s="321"/>
      <c r="V883" s="330"/>
      <c r="W883" s="317" t="str">
        <f t="shared" si="476"/>
        <v>0</v>
      </c>
      <c r="X883" s="40"/>
      <c r="Y883" s="40"/>
      <c r="Z883" s="40"/>
      <c r="AA883" s="40"/>
      <c r="AB883" s="144"/>
      <c r="AC883" s="144"/>
      <c r="AD883" s="40" t="str">
        <f t="shared" si="491"/>
        <v/>
      </c>
      <c r="AE883" s="185"/>
      <c r="AF883" s="106" t="str">
        <f t="shared" si="492"/>
        <v/>
      </c>
      <c r="AG883" s="99">
        <f t="shared" si="487"/>
        <v>0</v>
      </c>
      <c r="AH883" s="105" t="str">
        <f t="shared" si="488"/>
        <v>0</v>
      </c>
      <c r="AI883" s="106" t="str">
        <f t="shared" si="477"/>
        <v>0</v>
      </c>
      <c r="AJ883" s="99" t="str">
        <f t="shared" si="478"/>
        <v/>
      </c>
      <c r="AK883" s="1" t="str">
        <f t="shared" si="479"/>
        <v/>
      </c>
      <c r="AL883" s="1" t="str">
        <f t="shared" si="480"/>
        <v/>
      </c>
      <c r="AM883" s="1" t="str">
        <f t="shared" si="481"/>
        <v/>
      </c>
      <c r="AN883" s="164" t="str">
        <f t="shared" si="482"/>
        <v/>
      </c>
      <c r="AO883" s="337">
        <f t="shared" si="483"/>
        <v>0</v>
      </c>
      <c r="AP883" s="259"/>
      <c r="AQ883" s="273">
        <f t="shared" si="489"/>
        <v>0</v>
      </c>
      <c r="DF883" s="104">
        <f t="shared" si="461"/>
        <v>0</v>
      </c>
      <c r="DG883" s="39" t="str">
        <f t="shared" si="458"/>
        <v/>
      </c>
      <c r="DH883" s="39" t="str">
        <f t="shared" si="459"/>
        <v/>
      </c>
      <c r="DJ883" s="98">
        <f t="shared" si="460"/>
        <v>0</v>
      </c>
      <c r="DK883" s="93" t="e">
        <f>VLOOKUP(H883,'PORT PRODUCTIVITY 1'!$A$25:$G$81,2,FALSE)</f>
        <v>#N/A</v>
      </c>
      <c r="DL883" s="97" t="str">
        <f t="shared" si="466"/>
        <v/>
      </c>
      <c r="DM883" s="97" t="str">
        <f t="shared" si="467"/>
        <v/>
      </c>
      <c r="DN883" s="97" t="str">
        <f t="shared" si="468"/>
        <v/>
      </c>
      <c r="DO883" s="97" t="str">
        <f t="shared" si="469"/>
        <v/>
      </c>
      <c r="DP883" s="94" t="e">
        <f>VLOOKUP(H883,'PORT PRODUCTIVITY 1'!$A$25:$G$83,3,FALSE)</f>
        <v>#N/A</v>
      </c>
      <c r="DQ883" s="276" t="str">
        <f t="shared" si="470"/>
        <v/>
      </c>
      <c r="DR883" s="276" t="str">
        <f t="shared" si="471"/>
        <v/>
      </c>
      <c r="DS883" s="276" t="str">
        <f t="shared" si="472"/>
        <v/>
      </c>
      <c r="DT883" s="276" t="str">
        <f t="shared" si="473"/>
        <v/>
      </c>
      <c r="DU883" s="276" t="str">
        <f t="shared" si="474"/>
        <v/>
      </c>
      <c r="DV883" s="276" t="str">
        <f t="shared" si="475"/>
        <v/>
      </c>
      <c r="DW883" s="277" t="str">
        <f t="shared" si="462"/>
        <v/>
      </c>
      <c r="DX883" s="278" t="str">
        <f t="shared" si="463"/>
        <v>0</v>
      </c>
      <c r="DY883" s="279" t="str">
        <f t="shared" si="464"/>
        <v>0</v>
      </c>
      <c r="DZ883" s="280" t="str">
        <f t="shared" si="465"/>
        <v/>
      </c>
      <c r="EA883" s="335">
        <f t="shared" si="484"/>
        <v>0</v>
      </c>
      <c r="EB883" s="335">
        <f t="shared" si="485"/>
        <v>0</v>
      </c>
      <c r="EC883" s="335">
        <f t="shared" si="486"/>
        <v>0</v>
      </c>
    </row>
    <row r="884" spans="2:133" ht="27.75" customHeight="1" thickBot="1">
      <c r="B884" s="39"/>
      <c r="C884" s="146"/>
      <c r="D884" s="57"/>
      <c r="E884" s="43"/>
      <c r="F884" s="74"/>
      <c r="G884" s="74"/>
      <c r="H884" s="44"/>
      <c r="I884" s="283"/>
      <c r="J884" s="283"/>
      <c r="K884" s="37"/>
      <c r="L884" s="37"/>
      <c r="M884" s="37"/>
      <c r="N884" s="37"/>
      <c r="O884" s="22"/>
      <c r="P884" s="22"/>
      <c r="Q884" s="42"/>
      <c r="R884" s="39"/>
      <c r="S884" s="39"/>
      <c r="T884" s="39"/>
      <c r="U884" s="321"/>
      <c r="V884" s="330"/>
      <c r="W884" s="317" t="str">
        <f t="shared" si="476"/>
        <v>0</v>
      </c>
      <c r="X884" s="40"/>
      <c r="Y884" s="40"/>
      <c r="Z884" s="40"/>
      <c r="AA884" s="40"/>
      <c r="AB884" s="144"/>
      <c r="AC884" s="144"/>
      <c r="AD884" s="40" t="str">
        <f t="shared" si="491"/>
        <v/>
      </c>
      <c r="AE884" s="185"/>
      <c r="AF884" s="106" t="str">
        <f t="shared" si="492"/>
        <v/>
      </c>
      <c r="AG884" s="99">
        <f t="shared" si="487"/>
        <v>0</v>
      </c>
      <c r="AH884" s="105" t="str">
        <f t="shared" si="488"/>
        <v>0</v>
      </c>
      <c r="AI884" s="106" t="str">
        <f t="shared" si="477"/>
        <v>0</v>
      </c>
      <c r="AJ884" s="99" t="str">
        <f t="shared" si="478"/>
        <v/>
      </c>
      <c r="AK884" s="1" t="str">
        <f t="shared" si="479"/>
        <v/>
      </c>
      <c r="AL884" s="1" t="str">
        <f t="shared" si="480"/>
        <v/>
      </c>
      <c r="AM884" s="1" t="str">
        <f t="shared" si="481"/>
        <v/>
      </c>
      <c r="AN884" s="164" t="str">
        <f t="shared" si="482"/>
        <v/>
      </c>
      <c r="AO884" s="337">
        <f t="shared" si="483"/>
        <v>0</v>
      </c>
      <c r="AP884" s="259"/>
      <c r="AQ884" s="273">
        <f t="shared" si="489"/>
        <v>0</v>
      </c>
      <c r="DF884" s="104">
        <f t="shared" si="461"/>
        <v>0</v>
      </c>
      <c r="DG884" s="39" t="str">
        <f t="shared" si="458"/>
        <v/>
      </c>
      <c r="DH884" s="39" t="str">
        <f t="shared" si="459"/>
        <v/>
      </c>
      <c r="DJ884" s="98">
        <f t="shared" si="460"/>
        <v>0</v>
      </c>
      <c r="DK884" s="93" t="e">
        <f>VLOOKUP(H884,'PORT PRODUCTIVITY 1'!$A$25:$G$81,2,FALSE)</f>
        <v>#N/A</v>
      </c>
      <c r="DL884" s="97" t="str">
        <f t="shared" si="466"/>
        <v/>
      </c>
      <c r="DM884" s="97" t="str">
        <f t="shared" si="467"/>
        <v/>
      </c>
      <c r="DN884" s="97" t="str">
        <f t="shared" si="468"/>
        <v/>
      </c>
      <c r="DO884" s="97" t="str">
        <f t="shared" si="469"/>
        <v/>
      </c>
      <c r="DP884" s="94" t="e">
        <f>VLOOKUP(H884,'PORT PRODUCTIVITY 1'!$A$25:$G$83,3,FALSE)</f>
        <v>#N/A</v>
      </c>
      <c r="DQ884" s="276" t="str">
        <f t="shared" si="470"/>
        <v/>
      </c>
      <c r="DR884" s="276" t="str">
        <f t="shared" si="471"/>
        <v/>
      </c>
      <c r="DS884" s="276" t="str">
        <f t="shared" si="472"/>
        <v/>
      </c>
      <c r="DT884" s="276" t="str">
        <f t="shared" si="473"/>
        <v/>
      </c>
      <c r="DU884" s="276" t="str">
        <f t="shared" si="474"/>
        <v/>
      </c>
      <c r="DV884" s="276" t="str">
        <f t="shared" si="475"/>
        <v/>
      </c>
      <c r="DW884" s="277" t="str">
        <f t="shared" si="462"/>
        <v/>
      </c>
      <c r="DX884" s="278" t="str">
        <f t="shared" si="463"/>
        <v>0</v>
      </c>
      <c r="DY884" s="279" t="str">
        <f t="shared" si="464"/>
        <v>0</v>
      </c>
      <c r="DZ884" s="280" t="str">
        <f t="shared" si="465"/>
        <v/>
      </c>
      <c r="EA884" s="335">
        <f t="shared" si="484"/>
        <v>0</v>
      </c>
      <c r="EB884" s="335">
        <f t="shared" si="485"/>
        <v>0</v>
      </c>
      <c r="EC884" s="335">
        <f t="shared" si="486"/>
        <v>0</v>
      </c>
    </row>
    <row r="885" spans="2:133" ht="27.75" customHeight="1" thickBot="1">
      <c r="B885" s="39"/>
      <c r="C885" s="146"/>
      <c r="D885" s="57"/>
      <c r="E885" s="43"/>
      <c r="F885" s="74"/>
      <c r="G885" s="74"/>
      <c r="H885" s="44"/>
      <c r="I885" s="283"/>
      <c r="J885" s="283"/>
      <c r="K885" s="37"/>
      <c r="L885" s="37"/>
      <c r="M885" s="37"/>
      <c r="N885" s="37"/>
      <c r="O885" s="22"/>
      <c r="P885" s="22"/>
      <c r="Q885" s="42"/>
      <c r="R885" s="39"/>
      <c r="S885" s="39"/>
      <c r="T885" s="39"/>
      <c r="U885" s="321"/>
      <c r="V885" s="330"/>
      <c r="W885" s="317" t="str">
        <f t="shared" si="476"/>
        <v>0</v>
      </c>
      <c r="X885" s="40"/>
      <c r="Y885" s="40"/>
      <c r="Z885" s="40"/>
      <c r="AA885" s="40"/>
      <c r="AB885" s="144"/>
      <c r="AC885" s="144"/>
      <c r="AD885" s="40" t="str">
        <f t="shared" ref="AD885:AD948" si="493">IF(AE885&gt;0, AE885*2,"")</f>
        <v/>
      </c>
      <c r="AE885" s="185"/>
      <c r="AF885" s="106" t="str">
        <f t="shared" ref="AF885:AF948" si="494">IFERROR((STDEV(X885:AD885)/100),"")</f>
        <v/>
      </c>
      <c r="AG885" s="99">
        <f t="shared" si="487"/>
        <v>0</v>
      </c>
      <c r="AH885" s="105" t="str">
        <f t="shared" si="488"/>
        <v>0</v>
      </c>
      <c r="AI885" s="106" t="str">
        <f t="shared" si="477"/>
        <v>0</v>
      </c>
      <c r="AJ885" s="99" t="str">
        <f t="shared" si="478"/>
        <v/>
      </c>
      <c r="AK885" s="1" t="str">
        <f t="shared" si="479"/>
        <v/>
      </c>
      <c r="AL885" s="1" t="str">
        <f t="shared" si="480"/>
        <v/>
      </c>
      <c r="AM885" s="1" t="str">
        <f t="shared" si="481"/>
        <v/>
      </c>
      <c r="AN885" s="164" t="str">
        <f t="shared" si="482"/>
        <v/>
      </c>
      <c r="AO885" s="337">
        <f t="shared" si="483"/>
        <v>0</v>
      </c>
      <c r="AP885" s="259"/>
      <c r="AQ885" s="273">
        <f t="shared" si="489"/>
        <v>0</v>
      </c>
      <c r="DF885" s="104">
        <f t="shared" si="461"/>
        <v>0</v>
      </c>
      <c r="DG885" s="39" t="str">
        <f t="shared" si="458"/>
        <v/>
      </c>
      <c r="DH885" s="39" t="str">
        <f t="shared" si="459"/>
        <v/>
      </c>
      <c r="DJ885" s="98">
        <f t="shared" si="460"/>
        <v>0</v>
      </c>
      <c r="DK885" s="93" t="e">
        <f>VLOOKUP(H885,'PORT PRODUCTIVITY 1'!$A$25:$G$81,2,FALSE)</f>
        <v>#N/A</v>
      </c>
      <c r="DL885" s="97" t="str">
        <f t="shared" si="466"/>
        <v/>
      </c>
      <c r="DM885" s="97" t="str">
        <f t="shared" si="467"/>
        <v/>
      </c>
      <c r="DN885" s="97" t="str">
        <f t="shared" si="468"/>
        <v/>
      </c>
      <c r="DO885" s="97" t="str">
        <f t="shared" si="469"/>
        <v/>
      </c>
      <c r="DP885" s="94" t="e">
        <f>VLOOKUP(H885,'PORT PRODUCTIVITY 1'!$A$25:$G$83,3,FALSE)</f>
        <v>#N/A</v>
      </c>
      <c r="DQ885" s="276" t="str">
        <f t="shared" si="470"/>
        <v/>
      </c>
      <c r="DR885" s="276" t="str">
        <f t="shared" si="471"/>
        <v/>
      </c>
      <c r="DS885" s="276" t="str">
        <f t="shared" si="472"/>
        <v/>
      </c>
      <c r="DT885" s="276" t="str">
        <f t="shared" si="473"/>
        <v/>
      </c>
      <c r="DU885" s="276" t="str">
        <f t="shared" si="474"/>
        <v/>
      </c>
      <c r="DV885" s="276" t="str">
        <f t="shared" si="475"/>
        <v/>
      </c>
      <c r="DW885" s="277" t="str">
        <f t="shared" si="462"/>
        <v/>
      </c>
      <c r="DX885" s="278" t="str">
        <f t="shared" si="463"/>
        <v>0</v>
      </c>
      <c r="DY885" s="279" t="str">
        <f t="shared" si="464"/>
        <v>0</v>
      </c>
      <c r="DZ885" s="280" t="str">
        <f t="shared" si="465"/>
        <v/>
      </c>
      <c r="EA885" s="335">
        <f t="shared" si="484"/>
        <v>0</v>
      </c>
      <c r="EB885" s="335">
        <f t="shared" si="485"/>
        <v>0</v>
      </c>
      <c r="EC885" s="335">
        <f t="shared" si="486"/>
        <v>0</v>
      </c>
    </row>
    <row r="886" spans="2:133" ht="27.75" customHeight="1" thickBot="1">
      <c r="B886" s="39"/>
      <c r="C886" s="146"/>
      <c r="D886" s="57"/>
      <c r="E886" s="43"/>
      <c r="F886" s="74"/>
      <c r="G886" s="74"/>
      <c r="H886" s="44"/>
      <c r="I886" s="283"/>
      <c r="J886" s="283"/>
      <c r="K886" s="37"/>
      <c r="L886" s="37"/>
      <c r="M886" s="37"/>
      <c r="N886" s="37"/>
      <c r="O886" s="22"/>
      <c r="P886" s="22"/>
      <c r="Q886" s="42"/>
      <c r="R886" s="39"/>
      <c r="S886" s="39"/>
      <c r="T886" s="39"/>
      <c r="U886" s="321"/>
      <c r="V886" s="330"/>
      <c r="W886" s="317" t="str">
        <f t="shared" si="476"/>
        <v>0</v>
      </c>
      <c r="X886" s="40"/>
      <c r="Y886" s="40"/>
      <c r="Z886" s="40"/>
      <c r="AA886" s="40"/>
      <c r="AB886" s="144"/>
      <c r="AC886" s="144"/>
      <c r="AD886" s="40" t="str">
        <f t="shared" si="493"/>
        <v/>
      </c>
      <c r="AE886" s="185"/>
      <c r="AF886" s="106" t="str">
        <f t="shared" si="494"/>
        <v/>
      </c>
      <c r="AG886" s="99">
        <f t="shared" si="487"/>
        <v>0</v>
      </c>
      <c r="AH886" s="105" t="str">
        <f t="shared" si="488"/>
        <v>0</v>
      </c>
      <c r="AI886" s="106" t="str">
        <f t="shared" si="477"/>
        <v>0</v>
      </c>
      <c r="AJ886" s="99" t="str">
        <f t="shared" si="478"/>
        <v/>
      </c>
      <c r="AK886" s="1" t="str">
        <f t="shared" si="479"/>
        <v/>
      </c>
      <c r="AL886" s="1" t="str">
        <f t="shared" si="480"/>
        <v/>
      </c>
      <c r="AM886" s="1" t="str">
        <f t="shared" si="481"/>
        <v/>
      </c>
      <c r="AN886" s="164" t="str">
        <f t="shared" si="482"/>
        <v/>
      </c>
      <c r="AO886" s="337">
        <f t="shared" si="483"/>
        <v>0</v>
      </c>
      <c r="AP886" s="259"/>
      <c r="AQ886" s="273">
        <f t="shared" si="489"/>
        <v>0</v>
      </c>
      <c r="DF886" s="104">
        <f t="shared" si="461"/>
        <v>0</v>
      </c>
      <c r="DG886" s="39" t="str">
        <f t="shared" si="458"/>
        <v/>
      </c>
      <c r="DH886" s="39" t="str">
        <f t="shared" si="459"/>
        <v/>
      </c>
      <c r="DJ886" s="98">
        <f t="shared" si="460"/>
        <v>0</v>
      </c>
      <c r="DK886" s="93" t="e">
        <f>VLOOKUP(H886,'PORT PRODUCTIVITY 1'!$A$25:$G$81,2,FALSE)</f>
        <v>#N/A</v>
      </c>
      <c r="DL886" s="97" t="str">
        <f t="shared" si="466"/>
        <v/>
      </c>
      <c r="DM886" s="97" t="str">
        <f t="shared" si="467"/>
        <v/>
      </c>
      <c r="DN886" s="97" t="str">
        <f t="shared" si="468"/>
        <v/>
      </c>
      <c r="DO886" s="97" t="str">
        <f t="shared" si="469"/>
        <v/>
      </c>
      <c r="DP886" s="94" t="e">
        <f>VLOOKUP(H886,'PORT PRODUCTIVITY 1'!$A$25:$G$83,3,FALSE)</f>
        <v>#N/A</v>
      </c>
      <c r="DQ886" s="276" t="str">
        <f t="shared" si="470"/>
        <v/>
      </c>
      <c r="DR886" s="276" t="str">
        <f t="shared" si="471"/>
        <v/>
      </c>
      <c r="DS886" s="276" t="str">
        <f t="shared" si="472"/>
        <v/>
      </c>
      <c r="DT886" s="276" t="str">
        <f t="shared" si="473"/>
        <v/>
      </c>
      <c r="DU886" s="276" t="str">
        <f t="shared" si="474"/>
        <v/>
      </c>
      <c r="DV886" s="276" t="str">
        <f t="shared" si="475"/>
        <v/>
      </c>
      <c r="DW886" s="277" t="str">
        <f t="shared" si="462"/>
        <v/>
      </c>
      <c r="DX886" s="278" t="str">
        <f t="shared" si="463"/>
        <v>0</v>
      </c>
      <c r="DY886" s="279" t="str">
        <f t="shared" si="464"/>
        <v>0</v>
      </c>
      <c r="DZ886" s="280" t="str">
        <f t="shared" si="465"/>
        <v/>
      </c>
      <c r="EA886" s="335">
        <f t="shared" si="484"/>
        <v>0</v>
      </c>
      <c r="EB886" s="335">
        <f t="shared" si="485"/>
        <v>0</v>
      </c>
      <c r="EC886" s="335">
        <f t="shared" si="486"/>
        <v>0</v>
      </c>
    </row>
    <row r="887" spans="2:133" ht="27.75" customHeight="1" thickBot="1">
      <c r="B887" s="39"/>
      <c r="C887" s="146"/>
      <c r="D887" s="57"/>
      <c r="E887" s="43"/>
      <c r="F887" s="74"/>
      <c r="G887" s="74"/>
      <c r="H887" s="44"/>
      <c r="I887" s="283"/>
      <c r="J887" s="283"/>
      <c r="K887" s="37"/>
      <c r="L887" s="37"/>
      <c r="M887" s="37"/>
      <c r="N887" s="37"/>
      <c r="O887" s="22"/>
      <c r="P887" s="22"/>
      <c r="Q887" s="42"/>
      <c r="R887" s="39"/>
      <c r="S887" s="39"/>
      <c r="T887" s="39"/>
      <c r="U887" s="321"/>
      <c r="V887" s="330"/>
      <c r="W887" s="317" t="str">
        <f t="shared" si="476"/>
        <v>0</v>
      </c>
      <c r="X887" s="40"/>
      <c r="Y887" s="40"/>
      <c r="Z887" s="40"/>
      <c r="AA887" s="40"/>
      <c r="AB887" s="144"/>
      <c r="AC887" s="144"/>
      <c r="AD887" s="40" t="str">
        <f t="shared" si="493"/>
        <v/>
      </c>
      <c r="AE887" s="185"/>
      <c r="AF887" s="106" t="str">
        <f t="shared" si="494"/>
        <v/>
      </c>
      <c r="AG887" s="99">
        <f t="shared" si="487"/>
        <v>0</v>
      </c>
      <c r="AH887" s="105" t="str">
        <f t="shared" si="488"/>
        <v>0</v>
      </c>
      <c r="AI887" s="106" t="str">
        <f t="shared" si="477"/>
        <v>0</v>
      </c>
      <c r="AJ887" s="99" t="str">
        <f t="shared" si="478"/>
        <v/>
      </c>
      <c r="AK887" s="1" t="str">
        <f t="shared" si="479"/>
        <v/>
      </c>
      <c r="AL887" s="1" t="str">
        <f t="shared" si="480"/>
        <v/>
      </c>
      <c r="AM887" s="1" t="str">
        <f t="shared" si="481"/>
        <v/>
      </c>
      <c r="AN887" s="164" t="str">
        <f t="shared" si="482"/>
        <v/>
      </c>
      <c r="AO887" s="337">
        <f t="shared" si="483"/>
        <v>0</v>
      </c>
      <c r="AP887" s="259"/>
      <c r="AQ887" s="273">
        <f t="shared" si="489"/>
        <v>0</v>
      </c>
      <c r="DF887" s="104">
        <f t="shared" si="461"/>
        <v>0</v>
      </c>
      <c r="DG887" s="39" t="str">
        <f t="shared" si="458"/>
        <v/>
      </c>
      <c r="DH887" s="39" t="str">
        <f t="shared" si="459"/>
        <v/>
      </c>
      <c r="DJ887" s="98">
        <f t="shared" si="460"/>
        <v>0</v>
      </c>
      <c r="DK887" s="93" t="e">
        <f>VLOOKUP(H887,'PORT PRODUCTIVITY 1'!$A$25:$G$81,2,FALSE)</f>
        <v>#N/A</v>
      </c>
      <c r="DL887" s="97" t="str">
        <f t="shared" si="466"/>
        <v/>
      </c>
      <c r="DM887" s="97" t="str">
        <f t="shared" si="467"/>
        <v/>
      </c>
      <c r="DN887" s="97" t="str">
        <f t="shared" si="468"/>
        <v/>
      </c>
      <c r="DO887" s="97" t="str">
        <f t="shared" si="469"/>
        <v/>
      </c>
      <c r="DP887" s="94" t="e">
        <f>VLOOKUP(H887,'PORT PRODUCTIVITY 1'!$A$25:$G$83,3,FALSE)</f>
        <v>#N/A</v>
      </c>
      <c r="DQ887" s="276" t="str">
        <f t="shared" si="470"/>
        <v/>
      </c>
      <c r="DR887" s="276" t="str">
        <f t="shared" si="471"/>
        <v/>
      </c>
      <c r="DS887" s="276" t="str">
        <f t="shared" si="472"/>
        <v/>
      </c>
      <c r="DT887" s="276" t="str">
        <f t="shared" si="473"/>
        <v/>
      </c>
      <c r="DU887" s="276" t="str">
        <f t="shared" si="474"/>
        <v/>
      </c>
      <c r="DV887" s="276" t="str">
        <f t="shared" si="475"/>
        <v/>
      </c>
      <c r="DW887" s="277" t="str">
        <f t="shared" si="462"/>
        <v/>
      </c>
      <c r="DX887" s="278" t="str">
        <f t="shared" si="463"/>
        <v>0</v>
      </c>
      <c r="DY887" s="279" t="str">
        <f t="shared" si="464"/>
        <v>0</v>
      </c>
      <c r="DZ887" s="280" t="str">
        <f t="shared" si="465"/>
        <v/>
      </c>
      <c r="EA887" s="335">
        <f t="shared" si="484"/>
        <v>0</v>
      </c>
      <c r="EB887" s="335">
        <f t="shared" si="485"/>
        <v>0</v>
      </c>
      <c r="EC887" s="335">
        <f t="shared" si="486"/>
        <v>0</v>
      </c>
    </row>
    <row r="888" spans="2:133" ht="27.75" customHeight="1" thickBot="1">
      <c r="B888" s="39"/>
      <c r="C888" s="146"/>
      <c r="D888" s="57"/>
      <c r="E888" s="43"/>
      <c r="F888" s="74"/>
      <c r="G888" s="74"/>
      <c r="H888" s="44"/>
      <c r="I888" s="283"/>
      <c r="J888" s="283"/>
      <c r="K888" s="37"/>
      <c r="L888" s="37"/>
      <c r="M888" s="37"/>
      <c r="N888" s="37"/>
      <c r="O888" s="22"/>
      <c r="P888" s="22"/>
      <c r="Q888" s="42"/>
      <c r="R888" s="39"/>
      <c r="S888" s="39"/>
      <c r="T888" s="39"/>
      <c r="U888" s="321"/>
      <c r="V888" s="330"/>
      <c r="W888" s="317" t="str">
        <f t="shared" si="476"/>
        <v>0</v>
      </c>
      <c r="X888" s="40"/>
      <c r="Y888" s="40"/>
      <c r="Z888" s="40"/>
      <c r="AA888" s="40"/>
      <c r="AB888" s="144"/>
      <c r="AC888" s="144"/>
      <c r="AD888" s="40" t="str">
        <f t="shared" si="493"/>
        <v/>
      </c>
      <c r="AE888" s="185"/>
      <c r="AF888" s="106" t="str">
        <f t="shared" si="494"/>
        <v/>
      </c>
      <c r="AG888" s="99">
        <f t="shared" si="487"/>
        <v>0</v>
      </c>
      <c r="AH888" s="105" t="str">
        <f t="shared" si="488"/>
        <v>0</v>
      </c>
      <c r="AI888" s="106" t="str">
        <f t="shared" si="477"/>
        <v>0</v>
      </c>
      <c r="AJ888" s="99" t="str">
        <f t="shared" si="478"/>
        <v/>
      </c>
      <c r="AK888" s="1" t="str">
        <f t="shared" si="479"/>
        <v/>
      </c>
      <c r="AL888" s="1" t="str">
        <f t="shared" si="480"/>
        <v/>
      </c>
      <c r="AM888" s="1" t="str">
        <f t="shared" si="481"/>
        <v/>
      </c>
      <c r="AN888" s="164" t="str">
        <f t="shared" si="482"/>
        <v/>
      </c>
      <c r="AO888" s="337">
        <f t="shared" si="483"/>
        <v>0</v>
      </c>
      <c r="AP888" s="259"/>
      <c r="AQ888" s="273">
        <f t="shared" si="489"/>
        <v>0</v>
      </c>
      <c r="DF888" s="104">
        <f t="shared" si="461"/>
        <v>0</v>
      </c>
      <c r="DG888" s="39" t="str">
        <f t="shared" si="458"/>
        <v/>
      </c>
      <c r="DH888" s="39" t="str">
        <f t="shared" si="459"/>
        <v/>
      </c>
      <c r="DJ888" s="98">
        <f t="shared" si="460"/>
        <v>0</v>
      </c>
      <c r="DK888" s="93" t="e">
        <f>VLOOKUP(H888,'PORT PRODUCTIVITY 1'!$A$25:$G$81,2,FALSE)</f>
        <v>#N/A</v>
      </c>
      <c r="DL888" s="97" t="str">
        <f t="shared" si="466"/>
        <v/>
      </c>
      <c r="DM888" s="97" t="str">
        <f t="shared" si="467"/>
        <v/>
      </c>
      <c r="DN888" s="97" t="str">
        <f t="shared" si="468"/>
        <v/>
      </c>
      <c r="DO888" s="97" t="str">
        <f t="shared" si="469"/>
        <v/>
      </c>
      <c r="DP888" s="94" t="e">
        <f>VLOOKUP(H888,'PORT PRODUCTIVITY 1'!$A$25:$G$83,3,FALSE)</f>
        <v>#N/A</v>
      </c>
      <c r="DQ888" s="276" t="str">
        <f t="shared" si="470"/>
        <v/>
      </c>
      <c r="DR888" s="276" t="str">
        <f t="shared" si="471"/>
        <v/>
      </c>
      <c r="DS888" s="276" t="str">
        <f t="shared" si="472"/>
        <v/>
      </c>
      <c r="DT888" s="276" t="str">
        <f t="shared" si="473"/>
        <v/>
      </c>
      <c r="DU888" s="276" t="str">
        <f t="shared" si="474"/>
        <v/>
      </c>
      <c r="DV888" s="276" t="str">
        <f t="shared" si="475"/>
        <v/>
      </c>
      <c r="DW888" s="277" t="str">
        <f t="shared" si="462"/>
        <v/>
      </c>
      <c r="DX888" s="278" t="str">
        <f t="shared" si="463"/>
        <v>0</v>
      </c>
      <c r="DY888" s="279" t="str">
        <f t="shared" si="464"/>
        <v>0</v>
      </c>
      <c r="DZ888" s="280" t="str">
        <f t="shared" si="465"/>
        <v/>
      </c>
      <c r="EA888" s="335">
        <f t="shared" si="484"/>
        <v>0</v>
      </c>
      <c r="EB888" s="335">
        <f t="shared" si="485"/>
        <v>0</v>
      </c>
      <c r="EC888" s="335">
        <f t="shared" si="486"/>
        <v>0</v>
      </c>
    </row>
    <row r="889" spans="2:133" ht="27.75" customHeight="1" thickBot="1">
      <c r="B889" s="39"/>
      <c r="C889" s="146"/>
      <c r="D889" s="57"/>
      <c r="E889" s="43"/>
      <c r="F889" s="74"/>
      <c r="G889" s="74"/>
      <c r="H889" s="44"/>
      <c r="I889" s="283"/>
      <c r="J889" s="283"/>
      <c r="K889" s="37"/>
      <c r="L889" s="37"/>
      <c r="M889" s="37"/>
      <c r="N889" s="37"/>
      <c r="O889" s="22"/>
      <c r="P889" s="22"/>
      <c r="Q889" s="42"/>
      <c r="R889" s="39"/>
      <c r="S889" s="39"/>
      <c r="T889" s="39"/>
      <c r="U889" s="321"/>
      <c r="V889" s="330"/>
      <c r="W889" s="317" t="str">
        <f t="shared" si="476"/>
        <v>0</v>
      </c>
      <c r="X889" s="40"/>
      <c r="Y889" s="40"/>
      <c r="Z889" s="40"/>
      <c r="AA889" s="40"/>
      <c r="AB889" s="144"/>
      <c r="AC889" s="144"/>
      <c r="AD889" s="40" t="str">
        <f t="shared" si="493"/>
        <v/>
      </c>
      <c r="AE889" s="185"/>
      <c r="AF889" s="106" t="str">
        <f t="shared" si="494"/>
        <v/>
      </c>
      <c r="AG889" s="99">
        <f t="shared" si="487"/>
        <v>0</v>
      </c>
      <c r="AH889" s="105" t="str">
        <f t="shared" si="488"/>
        <v>0</v>
      </c>
      <c r="AI889" s="106" t="str">
        <f t="shared" si="477"/>
        <v>0</v>
      </c>
      <c r="AJ889" s="99" t="str">
        <f t="shared" si="478"/>
        <v/>
      </c>
      <c r="AK889" s="1" t="str">
        <f t="shared" si="479"/>
        <v/>
      </c>
      <c r="AL889" s="1" t="str">
        <f t="shared" si="480"/>
        <v/>
      </c>
      <c r="AM889" s="1" t="str">
        <f t="shared" si="481"/>
        <v/>
      </c>
      <c r="AN889" s="164" t="str">
        <f t="shared" si="482"/>
        <v/>
      </c>
      <c r="AO889" s="337">
        <f t="shared" si="483"/>
        <v>0</v>
      </c>
      <c r="AP889" s="259"/>
      <c r="AQ889" s="273">
        <f t="shared" si="489"/>
        <v>0</v>
      </c>
      <c r="DF889" s="104">
        <f t="shared" si="461"/>
        <v>0</v>
      </c>
      <c r="DG889" s="39" t="str">
        <f t="shared" si="458"/>
        <v/>
      </c>
      <c r="DH889" s="39" t="str">
        <f t="shared" si="459"/>
        <v/>
      </c>
      <c r="DJ889" s="98">
        <f t="shared" si="460"/>
        <v>0</v>
      </c>
      <c r="DK889" s="93" t="e">
        <f>VLOOKUP(H889,'PORT PRODUCTIVITY 1'!$A$25:$G$81,2,FALSE)</f>
        <v>#N/A</v>
      </c>
      <c r="DL889" s="97" t="str">
        <f t="shared" si="466"/>
        <v/>
      </c>
      <c r="DM889" s="97" t="str">
        <f t="shared" si="467"/>
        <v/>
      </c>
      <c r="DN889" s="97" t="str">
        <f t="shared" si="468"/>
        <v/>
      </c>
      <c r="DO889" s="97" t="str">
        <f t="shared" si="469"/>
        <v/>
      </c>
      <c r="DP889" s="94" t="e">
        <f>VLOOKUP(H889,'PORT PRODUCTIVITY 1'!$A$25:$G$83,3,FALSE)</f>
        <v>#N/A</v>
      </c>
      <c r="DQ889" s="276" t="str">
        <f t="shared" si="470"/>
        <v/>
      </c>
      <c r="DR889" s="276" t="str">
        <f t="shared" si="471"/>
        <v/>
      </c>
      <c r="DS889" s="276" t="str">
        <f t="shared" si="472"/>
        <v/>
      </c>
      <c r="DT889" s="276" t="str">
        <f t="shared" si="473"/>
        <v/>
      </c>
      <c r="DU889" s="276" t="str">
        <f t="shared" si="474"/>
        <v/>
      </c>
      <c r="DV889" s="276" t="str">
        <f t="shared" si="475"/>
        <v/>
      </c>
      <c r="DW889" s="277" t="str">
        <f t="shared" si="462"/>
        <v/>
      </c>
      <c r="DX889" s="278" t="str">
        <f t="shared" si="463"/>
        <v>0</v>
      </c>
      <c r="DY889" s="279" t="str">
        <f t="shared" si="464"/>
        <v>0</v>
      </c>
      <c r="DZ889" s="280" t="str">
        <f t="shared" si="465"/>
        <v/>
      </c>
      <c r="EA889" s="335">
        <f t="shared" si="484"/>
        <v>0</v>
      </c>
      <c r="EB889" s="335">
        <f t="shared" si="485"/>
        <v>0</v>
      </c>
      <c r="EC889" s="335">
        <f t="shared" si="486"/>
        <v>0</v>
      </c>
    </row>
    <row r="890" spans="2:133" ht="27.75" customHeight="1" thickBot="1">
      <c r="B890" s="39"/>
      <c r="C890" s="146"/>
      <c r="D890" s="57"/>
      <c r="E890" s="43"/>
      <c r="F890" s="74"/>
      <c r="G890" s="74"/>
      <c r="H890" s="44"/>
      <c r="I890" s="283"/>
      <c r="J890" s="283"/>
      <c r="K890" s="37"/>
      <c r="L890" s="37"/>
      <c r="M890" s="37"/>
      <c r="N890" s="37"/>
      <c r="O890" s="22"/>
      <c r="P890" s="22"/>
      <c r="Q890" s="42"/>
      <c r="R890" s="39"/>
      <c r="S890" s="39"/>
      <c r="T890" s="39"/>
      <c r="U890" s="321"/>
      <c r="V890" s="330"/>
      <c r="W890" s="317" t="str">
        <f t="shared" si="476"/>
        <v>0</v>
      </c>
      <c r="X890" s="40"/>
      <c r="Y890" s="40"/>
      <c r="Z890" s="40"/>
      <c r="AA890" s="40"/>
      <c r="AB890" s="144"/>
      <c r="AC890" s="144"/>
      <c r="AD890" s="40" t="str">
        <f t="shared" si="493"/>
        <v/>
      </c>
      <c r="AE890" s="185"/>
      <c r="AF890" s="106" t="str">
        <f t="shared" si="494"/>
        <v/>
      </c>
      <c r="AG890" s="99">
        <f t="shared" si="487"/>
        <v>0</v>
      </c>
      <c r="AH890" s="105" t="str">
        <f t="shared" si="488"/>
        <v>0</v>
      </c>
      <c r="AI890" s="106" t="str">
        <f t="shared" si="477"/>
        <v>0</v>
      </c>
      <c r="AJ890" s="99" t="str">
        <f t="shared" si="478"/>
        <v/>
      </c>
      <c r="AK890" s="1" t="str">
        <f t="shared" si="479"/>
        <v/>
      </c>
      <c r="AL890" s="1" t="str">
        <f t="shared" si="480"/>
        <v/>
      </c>
      <c r="AM890" s="1" t="str">
        <f t="shared" si="481"/>
        <v/>
      </c>
      <c r="AN890" s="164" t="str">
        <f t="shared" si="482"/>
        <v/>
      </c>
      <c r="AO890" s="337">
        <f t="shared" si="483"/>
        <v>0</v>
      </c>
      <c r="AP890" s="259"/>
      <c r="AQ890" s="273">
        <f t="shared" si="489"/>
        <v>0</v>
      </c>
      <c r="DF890" s="104">
        <f t="shared" si="461"/>
        <v>0</v>
      </c>
      <c r="DG890" s="39" t="str">
        <f t="shared" si="458"/>
        <v/>
      </c>
      <c r="DH890" s="39" t="str">
        <f t="shared" si="459"/>
        <v/>
      </c>
      <c r="DJ890" s="98">
        <f t="shared" si="460"/>
        <v>0</v>
      </c>
      <c r="DK890" s="93" t="e">
        <f>VLOOKUP(H890,'PORT PRODUCTIVITY 1'!$A$25:$G$81,2,FALSE)</f>
        <v>#N/A</v>
      </c>
      <c r="DL890" s="97" t="str">
        <f t="shared" si="466"/>
        <v/>
      </c>
      <c r="DM890" s="97" t="str">
        <f t="shared" si="467"/>
        <v/>
      </c>
      <c r="DN890" s="97" t="str">
        <f t="shared" si="468"/>
        <v/>
      </c>
      <c r="DO890" s="97" t="str">
        <f t="shared" si="469"/>
        <v/>
      </c>
      <c r="DP890" s="94" t="e">
        <f>VLOOKUP(H890,'PORT PRODUCTIVITY 1'!$A$25:$G$83,3,FALSE)</f>
        <v>#N/A</v>
      </c>
      <c r="DQ890" s="276" t="str">
        <f t="shared" si="470"/>
        <v/>
      </c>
      <c r="DR890" s="276" t="str">
        <f t="shared" si="471"/>
        <v/>
      </c>
      <c r="DS890" s="276" t="str">
        <f t="shared" si="472"/>
        <v/>
      </c>
      <c r="DT890" s="276" t="str">
        <f t="shared" si="473"/>
        <v/>
      </c>
      <c r="DU890" s="276" t="str">
        <f t="shared" si="474"/>
        <v/>
      </c>
      <c r="DV890" s="276" t="str">
        <f t="shared" si="475"/>
        <v/>
      </c>
      <c r="DW890" s="277" t="str">
        <f t="shared" si="462"/>
        <v/>
      </c>
      <c r="DX890" s="278" t="str">
        <f t="shared" si="463"/>
        <v>0</v>
      </c>
      <c r="DY890" s="279" t="str">
        <f t="shared" si="464"/>
        <v>0</v>
      </c>
      <c r="DZ890" s="280" t="str">
        <f t="shared" si="465"/>
        <v/>
      </c>
      <c r="EA890" s="335">
        <f t="shared" si="484"/>
        <v>0</v>
      </c>
      <c r="EB890" s="335">
        <f t="shared" si="485"/>
        <v>0</v>
      </c>
      <c r="EC890" s="335">
        <f t="shared" si="486"/>
        <v>0</v>
      </c>
    </row>
    <row r="891" spans="2:133" ht="27.75" customHeight="1" thickBot="1">
      <c r="B891" s="39"/>
      <c r="C891" s="146"/>
      <c r="D891" s="57"/>
      <c r="E891" s="43"/>
      <c r="F891" s="74"/>
      <c r="G891" s="74"/>
      <c r="H891" s="44"/>
      <c r="I891" s="283"/>
      <c r="J891" s="283"/>
      <c r="K891" s="37"/>
      <c r="L891" s="37"/>
      <c r="M891" s="37"/>
      <c r="N891" s="37"/>
      <c r="O891" s="22"/>
      <c r="P891" s="22"/>
      <c r="Q891" s="42"/>
      <c r="R891" s="39"/>
      <c r="S891" s="39"/>
      <c r="T891" s="39"/>
      <c r="U891" s="321"/>
      <c r="V891" s="330"/>
      <c r="W891" s="317" t="str">
        <f t="shared" si="476"/>
        <v>0</v>
      </c>
      <c r="X891" s="40"/>
      <c r="Y891" s="40"/>
      <c r="Z891" s="40"/>
      <c r="AA891" s="40"/>
      <c r="AB891" s="144"/>
      <c r="AC891" s="144"/>
      <c r="AD891" s="40" t="str">
        <f t="shared" si="493"/>
        <v/>
      </c>
      <c r="AE891" s="185"/>
      <c r="AF891" s="106" t="str">
        <f t="shared" si="494"/>
        <v/>
      </c>
      <c r="AG891" s="99">
        <f t="shared" si="487"/>
        <v>0</v>
      </c>
      <c r="AH891" s="105" t="str">
        <f t="shared" si="488"/>
        <v>0</v>
      </c>
      <c r="AI891" s="106" t="str">
        <f t="shared" si="477"/>
        <v>0</v>
      </c>
      <c r="AJ891" s="99" t="str">
        <f t="shared" si="478"/>
        <v/>
      </c>
      <c r="AK891" s="1" t="str">
        <f t="shared" si="479"/>
        <v/>
      </c>
      <c r="AL891" s="1" t="str">
        <f t="shared" si="480"/>
        <v/>
      </c>
      <c r="AM891" s="1" t="str">
        <f t="shared" si="481"/>
        <v/>
      </c>
      <c r="AN891" s="164" t="str">
        <f t="shared" si="482"/>
        <v/>
      </c>
      <c r="AO891" s="337">
        <f t="shared" si="483"/>
        <v>0</v>
      </c>
      <c r="AP891" s="259"/>
      <c r="AQ891" s="273">
        <f t="shared" si="489"/>
        <v>0</v>
      </c>
      <c r="DF891" s="104">
        <f t="shared" si="461"/>
        <v>0</v>
      </c>
      <c r="DG891" s="39" t="str">
        <f t="shared" si="458"/>
        <v/>
      </c>
      <c r="DH891" s="39" t="str">
        <f t="shared" si="459"/>
        <v/>
      </c>
      <c r="DJ891" s="98">
        <f t="shared" si="460"/>
        <v>0</v>
      </c>
      <c r="DK891" s="93" t="e">
        <f>VLOOKUP(H891,'PORT PRODUCTIVITY 1'!$A$25:$G$81,2,FALSE)</f>
        <v>#N/A</v>
      </c>
      <c r="DL891" s="97" t="str">
        <f t="shared" si="466"/>
        <v/>
      </c>
      <c r="DM891" s="97" t="str">
        <f t="shared" si="467"/>
        <v/>
      </c>
      <c r="DN891" s="97" t="str">
        <f t="shared" si="468"/>
        <v/>
      </c>
      <c r="DO891" s="97" t="str">
        <f t="shared" si="469"/>
        <v/>
      </c>
      <c r="DP891" s="94" t="e">
        <f>VLOOKUP(H891,'PORT PRODUCTIVITY 1'!$A$25:$G$83,3,FALSE)</f>
        <v>#N/A</v>
      </c>
      <c r="DQ891" s="276" t="str">
        <f t="shared" si="470"/>
        <v/>
      </c>
      <c r="DR891" s="276" t="str">
        <f t="shared" si="471"/>
        <v/>
      </c>
      <c r="DS891" s="276" t="str">
        <f t="shared" si="472"/>
        <v/>
      </c>
      <c r="DT891" s="276" t="str">
        <f t="shared" si="473"/>
        <v/>
      </c>
      <c r="DU891" s="276" t="str">
        <f t="shared" si="474"/>
        <v/>
      </c>
      <c r="DV891" s="276" t="str">
        <f t="shared" si="475"/>
        <v/>
      </c>
      <c r="DW891" s="277" t="str">
        <f t="shared" si="462"/>
        <v/>
      </c>
      <c r="DX891" s="278" t="str">
        <f t="shared" si="463"/>
        <v>0</v>
      </c>
      <c r="DY891" s="279" t="str">
        <f t="shared" si="464"/>
        <v>0</v>
      </c>
      <c r="DZ891" s="280" t="str">
        <f t="shared" si="465"/>
        <v/>
      </c>
      <c r="EA891" s="335">
        <f t="shared" si="484"/>
        <v>0</v>
      </c>
      <c r="EB891" s="335">
        <f t="shared" si="485"/>
        <v>0</v>
      </c>
      <c r="EC891" s="335">
        <f t="shared" si="486"/>
        <v>0</v>
      </c>
    </row>
    <row r="892" spans="2:133" ht="27.75" customHeight="1" thickBot="1">
      <c r="B892" s="39"/>
      <c r="C892" s="146"/>
      <c r="D892" s="57"/>
      <c r="E892" s="43"/>
      <c r="F892" s="74"/>
      <c r="G892" s="74"/>
      <c r="H892" s="44"/>
      <c r="I892" s="283"/>
      <c r="J892" s="283"/>
      <c r="K892" s="37"/>
      <c r="L892" s="37"/>
      <c r="M892" s="37"/>
      <c r="N892" s="37"/>
      <c r="O892" s="22"/>
      <c r="P892" s="22"/>
      <c r="Q892" s="42"/>
      <c r="R892" s="39"/>
      <c r="S892" s="39"/>
      <c r="T892" s="39"/>
      <c r="U892" s="321"/>
      <c r="V892" s="330"/>
      <c r="W892" s="317" t="str">
        <f t="shared" si="476"/>
        <v>0</v>
      </c>
      <c r="X892" s="40"/>
      <c r="Y892" s="40"/>
      <c r="Z892" s="40"/>
      <c r="AA892" s="40"/>
      <c r="AB892" s="144"/>
      <c r="AC892" s="144"/>
      <c r="AD892" s="40" t="str">
        <f t="shared" si="493"/>
        <v/>
      </c>
      <c r="AE892" s="185"/>
      <c r="AF892" s="106" t="str">
        <f t="shared" si="494"/>
        <v/>
      </c>
      <c r="AG892" s="99">
        <f t="shared" si="487"/>
        <v>0</v>
      </c>
      <c r="AH892" s="105" t="str">
        <f t="shared" si="488"/>
        <v>0</v>
      </c>
      <c r="AI892" s="106" t="str">
        <f t="shared" si="477"/>
        <v>0</v>
      </c>
      <c r="AJ892" s="99" t="str">
        <f t="shared" si="478"/>
        <v/>
      </c>
      <c r="AK892" s="1" t="str">
        <f t="shared" si="479"/>
        <v/>
      </c>
      <c r="AL892" s="1" t="str">
        <f t="shared" si="480"/>
        <v/>
      </c>
      <c r="AM892" s="1" t="str">
        <f t="shared" si="481"/>
        <v/>
      </c>
      <c r="AN892" s="164" t="str">
        <f t="shared" si="482"/>
        <v/>
      </c>
      <c r="AO892" s="337">
        <f t="shared" si="483"/>
        <v>0</v>
      </c>
      <c r="AP892" s="259"/>
      <c r="AQ892" s="273">
        <f t="shared" si="489"/>
        <v>0</v>
      </c>
      <c r="DF892" s="104">
        <f t="shared" si="461"/>
        <v>0</v>
      </c>
      <c r="DG892" s="39" t="str">
        <f t="shared" si="458"/>
        <v/>
      </c>
      <c r="DH892" s="39" t="str">
        <f t="shared" si="459"/>
        <v/>
      </c>
      <c r="DJ892" s="98">
        <f t="shared" si="460"/>
        <v>0</v>
      </c>
      <c r="DK892" s="93" t="e">
        <f>VLOOKUP(H892,'PORT PRODUCTIVITY 1'!$A$25:$G$81,2,FALSE)</f>
        <v>#N/A</v>
      </c>
      <c r="DL892" s="97" t="str">
        <f t="shared" si="466"/>
        <v/>
      </c>
      <c r="DM892" s="97" t="str">
        <f t="shared" si="467"/>
        <v/>
      </c>
      <c r="DN892" s="97" t="str">
        <f t="shared" si="468"/>
        <v/>
      </c>
      <c r="DO892" s="97" t="str">
        <f t="shared" si="469"/>
        <v/>
      </c>
      <c r="DP892" s="94" t="e">
        <f>VLOOKUP(H892,'PORT PRODUCTIVITY 1'!$A$25:$G$83,3,FALSE)</f>
        <v>#N/A</v>
      </c>
      <c r="DQ892" s="276" t="str">
        <f t="shared" si="470"/>
        <v/>
      </c>
      <c r="DR892" s="276" t="str">
        <f t="shared" si="471"/>
        <v/>
      </c>
      <c r="DS892" s="276" t="str">
        <f t="shared" si="472"/>
        <v/>
      </c>
      <c r="DT892" s="276" t="str">
        <f t="shared" si="473"/>
        <v/>
      </c>
      <c r="DU892" s="276" t="str">
        <f t="shared" si="474"/>
        <v/>
      </c>
      <c r="DV892" s="276" t="str">
        <f t="shared" si="475"/>
        <v/>
      </c>
      <c r="DW892" s="277" t="str">
        <f t="shared" si="462"/>
        <v/>
      </c>
      <c r="DX892" s="278" t="str">
        <f t="shared" si="463"/>
        <v>0</v>
      </c>
      <c r="DY892" s="279" t="str">
        <f t="shared" si="464"/>
        <v>0</v>
      </c>
      <c r="DZ892" s="280" t="str">
        <f t="shared" si="465"/>
        <v/>
      </c>
      <c r="EA892" s="335">
        <f t="shared" si="484"/>
        <v>0</v>
      </c>
      <c r="EB892" s="335">
        <f t="shared" si="485"/>
        <v>0</v>
      </c>
      <c r="EC892" s="335">
        <f t="shared" si="486"/>
        <v>0</v>
      </c>
    </row>
    <row r="893" spans="2:133" ht="27.75" customHeight="1" thickBot="1">
      <c r="B893" s="39"/>
      <c r="C893" s="146"/>
      <c r="D893" s="57"/>
      <c r="E893" s="43"/>
      <c r="F893" s="74"/>
      <c r="G893" s="74"/>
      <c r="H893" s="44"/>
      <c r="I893" s="283"/>
      <c r="J893" s="283"/>
      <c r="K893" s="37"/>
      <c r="L893" s="37"/>
      <c r="M893" s="37"/>
      <c r="N893" s="37"/>
      <c r="O893" s="22"/>
      <c r="P893" s="22"/>
      <c r="Q893" s="42"/>
      <c r="R893" s="39"/>
      <c r="S893" s="39"/>
      <c r="T893" s="39"/>
      <c r="U893" s="321"/>
      <c r="V893" s="330"/>
      <c r="W893" s="317" t="str">
        <f t="shared" si="476"/>
        <v>0</v>
      </c>
      <c r="X893" s="40"/>
      <c r="Y893" s="40"/>
      <c r="Z893" s="40"/>
      <c r="AA893" s="40"/>
      <c r="AB893" s="144"/>
      <c r="AC893" s="144"/>
      <c r="AD893" s="40" t="str">
        <f t="shared" si="493"/>
        <v/>
      </c>
      <c r="AE893" s="185"/>
      <c r="AF893" s="106" t="str">
        <f t="shared" si="494"/>
        <v/>
      </c>
      <c r="AG893" s="99">
        <f t="shared" si="487"/>
        <v>0</v>
      </c>
      <c r="AH893" s="105" t="str">
        <f t="shared" si="488"/>
        <v>0</v>
      </c>
      <c r="AI893" s="106" t="str">
        <f t="shared" si="477"/>
        <v>0</v>
      </c>
      <c r="AJ893" s="99" t="str">
        <f t="shared" si="478"/>
        <v/>
      </c>
      <c r="AK893" s="1" t="str">
        <f t="shared" si="479"/>
        <v/>
      </c>
      <c r="AL893" s="1" t="str">
        <f t="shared" si="480"/>
        <v/>
      </c>
      <c r="AM893" s="1" t="str">
        <f t="shared" si="481"/>
        <v/>
      </c>
      <c r="AN893" s="164" t="str">
        <f t="shared" si="482"/>
        <v/>
      </c>
      <c r="AO893" s="337">
        <f t="shared" si="483"/>
        <v>0</v>
      </c>
      <c r="AP893" s="259"/>
      <c r="AQ893" s="273">
        <f t="shared" si="489"/>
        <v>0</v>
      </c>
      <c r="DF893" s="104">
        <f t="shared" si="461"/>
        <v>0</v>
      </c>
      <c r="DG893" s="39" t="str">
        <f t="shared" ref="DG893:DG956" si="495">IF(SUM(S893:V893)&lt;1,"",1)</f>
        <v/>
      </c>
      <c r="DH893" s="39" t="str">
        <f t="shared" ref="DH893:DH956" si="496">IF(SUM(X893:AC893)&lt;1,"",1)</f>
        <v/>
      </c>
      <c r="DJ893" s="98">
        <f t="shared" ref="DJ893:DJ956" si="497">AG893</f>
        <v>0</v>
      </c>
      <c r="DK893" s="93" t="e">
        <f>VLOOKUP(H893,'PORT PRODUCTIVITY 1'!$A$25:$G$81,2,FALSE)</f>
        <v>#N/A</v>
      </c>
      <c r="DL893" s="97" t="str">
        <f t="shared" si="466"/>
        <v/>
      </c>
      <c r="DM893" s="97" t="str">
        <f t="shared" si="467"/>
        <v/>
      </c>
      <c r="DN893" s="97" t="str">
        <f t="shared" si="468"/>
        <v/>
      </c>
      <c r="DO893" s="97" t="str">
        <f t="shared" si="469"/>
        <v/>
      </c>
      <c r="DP893" s="94" t="e">
        <f>VLOOKUP(H893,'PORT PRODUCTIVITY 1'!$A$25:$G$83,3,FALSE)</f>
        <v>#N/A</v>
      </c>
      <c r="DQ893" s="276" t="str">
        <f t="shared" si="470"/>
        <v/>
      </c>
      <c r="DR893" s="276" t="str">
        <f t="shared" si="471"/>
        <v/>
      </c>
      <c r="DS893" s="276" t="str">
        <f t="shared" si="472"/>
        <v/>
      </c>
      <c r="DT893" s="276" t="str">
        <f t="shared" si="473"/>
        <v/>
      </c>
      <c r="DU893" s="276" t="str">
        <f t="shared" si="474"/>
        <v/>
      </c>
      <c r="DV893" s="276" t="str">
        <f t="shared" si="475"/>
        <v/>
      </c>
      <c r="DW893" s="277" t="str">
        <f t="shared" si="462"/>
        <v/>
      </c>
      <c r="DX893" s="278" t="str">
        <f t="shared" si="463"/>
        <v>0</v>
      </c>
      <c r="DY893" s="279" t="str">
        <f t="shared" si="464"/>
        <v>0</v>
      </c>
      <c r="DZ893" s="280" t="str">
        <f t="shared" si="465"/>
        <v/>
      </c>
      <c r="EA893" s="335">
        <f t="shared" si="484"/>
        <v>0</v>
      </c>
      <c r="EB893" s="335">
        <f t="shared" si="485"/>
        <v>0</v>
      </c>
      <c r="EC893" s="335">
        <f t="shared" si="486"/>
        <v>0</v>
      </c>
    </row>
    <row r="894" spans="2:133" ht="27.75" customHeight="1" thickBot="1">
      <c r="B894" s="39"/>
      <c r="C894" s="146"/>
      <c r="D894" s="57"/>
      <c r="E894" s="43"/>
      <c r="F894" s="74"/>
      <c r="G894" s="74"/>
      <c r="H894" s="44"/>
      <c r="I894" s="283"/>
      <c r="J894" s="283"/>
      <c r="K894" s="37"/>
      <c r="L894" s="37"/>
      <c r="M894" s="37"/>
      <c r="N894" s="37"/>
      <c r="O894" s="22"/>
      <c r="P894" s="22"/>
      <c r="Q894" s="42"/>
      <c r="R894" s="39"/>
      <c r="S894" s="39"/>
      <c r="T894" s="39"/>
      <c r="U894" s="321"/>
      <c r="V894" s="330"/>
      <c r="W894" s="317" t="str">
        <f t="shared" si="476"/>
        <v>0</v>
      </c>
      <c r="X894" s="40"/>
      <c r="Y894" s="40"/>
      <c r="Z894" s="40"/>
      <c r="AA894" s="40"/>
      <c r="AB894" s="144"/>
      <c r="AC894" s="144"/>
      <c r="AD894" s="40" t="str">
        <f t="shared" si="493"/>
        <v/>
      </c>
      <c r="AE894" s="185"/>
      <c r="AF894" s="106" t="str">
        <f t="shared" si="494"/>
        <v/>
      </c>
      <c r="AG894" s="99">
        <f t="shared" si="487"/>
        <v>0</v>
      </c>
      <c r="AH894" s="105" t="str">
        <f t="shared" si="488"/>
        <v>0</v>
      </c>
      <c r="AI894" s="106" t="str">
        <f t="shared" si="477"/>
        <v>0</v>
      </c>
      <c r="AJ894" s="99" t="str">
        <f t="shared" si="478"/>
        <v/>
      </c>
      <c r="AK894" s="1" t="str">
        <f t="shared" si="479"/>
        <v/>
      </c>
      <c r="AL894" s="1" t="str">
        <f t="shared" si="480"/>
        <v/>
      </c>
      <c r="AM894" s="1" t="str">
        <f t="shared" si="481"/>
        <v/>
      </c>
      <c r="AN894" s="164" t="str">
        <f t="shared" si="482"/>
        <v/>
      </c>
      <c r="AO894" s="337">
        <f t="shared" si="483"/>
        <v>0</v>
      </c>
      <c r="AP894" s="259"/>
      <c r="AQ894" s="273">
        <f t="shared" si="489"/>
        <v>0</v>
      </c>
      <c r="DF894" s="104">
        <f t="shared" ref="DF894:DF957" si="498">SUM(DG894:DH894)</f>
        <v>0</v>
      </c>
      <c r="DG894" s="39" t="str">
        <f t="shared" si="495"/>
        <v/>
      </c>
      <c r="DH894" s="39" t="str">
        <f t="shared" si="496"/>
        <v/>
      </c>
      <c r="DJ894" s="98">
        <f t="shared" si="497"/>
        <v>0</v>
      </c>
      <c r="DK894" s="93" t="e">
        <f>VLOOKUP(H894,'PORT PRODUCTIVITY 1'!$A$25:$G$81,2,FALSE)</f>
        <v>#N/A</v>
      </c>
      <c r="DL894" s="97" t="str">
        <f t="shared" si="466"/>
        <v/>
      </c>
      <c r="DM894" s="97" t="str">
        <f t="shared" si="467"/>
        <v/>
      </c>
      <c r="DN894" s="97" t="str">
        <f t="shared" si="468"/>
        <v/>
      </c>
      <c r="DO894" s="97" t="str">
        <f t="shared" si="469"/>
        <v/>
      </c>
      <c r="DP894" s="94" t="e">
        <f>VLOOKUP(H894,'PORT PRODUCTIVITY 1'!$A$25:$G$83,3,FALSE)</f>
        <v>#N/A</v>
      </c>
      <c r="DQ894" s="276" t="str">
        <f t="shared" si="470"/>
        <v/>
      </c>
      <c r="DR894" s="276" t="str">
        <f t="shared" si="471"/>
        <v/>
      </c>
      <c r="DS894" s="276" t="str">
        <f t="shared" si="472"/>
        <v/>
      </c>
      <c r="DT894" s="276" t="str">
        <f t="shared" si="473"/>
        <v/>
      </c>
      <c r="DU894" s="276" t="str">
        <f t="shared" si="474"/>
        <v/>
      </c>
      <c r="DV894" s="276" t="str">
        <f t="shared" si="475"/>
        <v/>
      </c>
      <c r="DW894" s="277" t="str">
        <f t="shared" ref="DW894:DW957" si="499">IFERROR(AVERAGE(DQ894:DV894,DL894:DO894),"")</f>
        <v/>
      </c>
      <c r="DX894" s="278" t="str">
        <f t="shared" ref="DX894:DX957" si="500">IFERROR(STDEV(DL894:DO894)/10,"0")</f>
        <v>0</v>
      </c>
      <c r="DY894" s="279" t="str">
        <f t="shared" ref="DY894:DY957" si="501">IFERROR(STDEV(DQ894:DV894)/10,"0")</f>
        <v>0</v>
      </c>
      <c r="DZ894" s="280" t="str">
        <f t="shared" ref="DZ894:DZ957" si="502">IFERROR((STDEV(DL894:DO894,DQ894:DV894)/10),"")</f>
        <v/>
      </c>
      <c r="EA894" s="335">
        <f t="shared" si="484"/>
        <v>0</v>
      </c>
      <c r="EB894" s="335">
        <f t="shared" si="485"/>
        <v>0</v>
      </c>
      <c r="EC894" s="335">
        <f t="shared" si="486"/>
        <v>0</v>
      </c>
    </row>
    <row r="895" spans="2:133" ht="27.75" customHeight="1" thickBot="1">
      <c r="B895" s="39"/>
      <c r="C895" s="146"/>
      <c r="D895" s="57"/>
      <c r="E895" s="43"/>
      <c r="F895" s="74"/>
      <c r="G895" s="74"/>
      <c r="H895" s="44"/>
      <c r="I895" s="283"/>
      <c r="J895" s="283"/>
      <c r="K895" s="37"/>
      <c r="L895" s="37"/>
      <c r="M895" s="37"/>
      <c r="N895" s="37"/>
      <c r="O895" s="22"/>
      <c r="P895" s="22"/>
      <c r="Q895" s="42"/>
      <c r="R895" s="39"/>
      <c r="S895" s="39"/>
      <c r="T895" s="39"/>
      <c r="U895" s="321"/>
      <c r="V895" s="330"/>
      <c r="W895" s="317" t="str">
        <f t="shared" si="476"/>
        <v>0</v>
      </c>
      <c r="X895" s="40"/>
      <c r="Y895" s="40"/>
      <c r="Z895" s="40"/>
      <c r="AA895" s="40"/>
      <c r="AB895" s="144"/>
      <c r="AC895" s="144"/>
      <c r="AD895" s="40" t="str">
        <f t="shared" si="493"/>
        <v/>
      </c>
      <c r="AE895" s="185"/>
      <c r="AF895" s="106" t="str">
        <f t="shared" si="494"/>
        <v/>
      </c>
      <c r="AG895" s="99">
        <f t="shared" si="487"/>
        <v>0</v>
      </c>
      <c r="AH895" s="105" t="str">
        <f t="shared" si="488"/>
        <v>0</v>
      </c>
      <c r="AI895" s="106" t="str">
        <f t="shared" si="477"/>
        <v>0</v>
      </c>
      <c r="AJ895" s="99" t="str">
        <f t="shared" si="478"/>
        <v/>
      </c>
      <c r="AK895" s="1" t="str">
        <f t="shared" si="479"/>
        <v/>
      </c>
      <c r="AL895" s="1" t="str">
        <f t="shared" si="480"/>
        <v/>
      </c>
      <c r="AM895" s="1" t="str">
        <f t="shared" si="481"/>
        <v/>
      </c>
      <c r="AN895" s="164" t="str">
        <f t="shared" si="482"/>
        <v/>
      </c>
      <c r="AO895" s="337">
        <f t="shared" si="483"/>
        <v>0</v>
      </c>
      <c r="AP895" s="259"/>
      <c r="AQ895" s="273">
        <f t="shared" si="489"/>
        <v>0</v>
      </c>
      <c r="DF895" s="104">
        <f t="shared" si="498"/>
        <v>0</v>
      </c>
      <c r="DG895" s="39" t="str">
        <f t="shared" si="495"/>
        <v/>
      </c>
      <c r="DH895" s="39" t="str">
        <f t="shared" si="496"/>
        <v/>
      </c>
      <c r="DJ895" s="98">
        <f t="shared" si="497"/>
        <v>0</v>
      </c>
      <c r="DK895" s="93" t="e">
        <f>VLOOKUP(H895,'PORT PRODUCTIVITY 1'!$A$25:$G$81,2,FALSE)</f>
        <v>#N/A</v>
      </c>
      <c r="DL895" s="97" t="str">
        <f t="shared" si="466"/>
        <v/>
      </c>
      <c r="DM895" s="97" t="str">
        <f t="shared" si="467"/>
        <v/>
      </c>
      <c r="DN895" s="97" t="str">
        <f t="shared" si="468"/>
        <v/>
      </c>
      <c r="DO895" s="97" t="str">
        <f t="shared" si="469"/>
        <v/>
      </c>
      <c r="DP895" s="94" t="e">
        <f>VLOOKUP(H895,'PORT PRODUCTIVITY 1'!$A$25:$G$83,3,FALSE)</f>
        <v>#N/A</v>
      </c>
      <c r="DQ895" s="276" t="str">
        <f t="shared" si="470"/>
        <v/>
      </c>
      <c r="DR895" s="276" t="str">
        <f t="shared" si="471"/>
        <v/>
      </c>
      <c r="DS895" s="276" t="str">
        <f t="shared" si="472"/>
        <v/>
      </c>
      <c r="DT895" s="276" t="str">
        <f t="shared" si="473"/>
        <v/>
      </c>
      <c r="DU895" s="276" t="str">
        <f t="shared" si="474"/>
        <v/>
      </c>
      <c r="DV895" s="276" t="str">
        <f t="shared" si="475"/>
        <v/>
      </c>
      <c r="DW895" s="277" t="str">
        <f t="shared" si="499"/>
        <v/>
      </c>
      <c r="DX895" s="278" t="str">
        <f t="shared" si="500"/>
        <v>0</v>
      </c>
      <c r="DY895" s="279" t="str">
        <f t="shared" si="501"/>
        <v>0</v>
      </c>
      <c r="DZ895" s="280" t="str">
        <f t="shared" si="502"/>
        <v/>
      </c>
      <c r="EA895" s="335">
        <f t="shared" si="484"/>
        <v>0</v>
      </c>
      <c r="EB895" s="335">
        <f t="shared" si="485"/>
        <v>0</v>
      </c>
      <c r="EC895" s="335">
        <f t="shared" si="486"/>
        <v>0</v>
      </c>
    </row>
    <row r="896" spans="2:133" ht="27.75" customHeight="1" thickBot="1">
      <c r="B896" s="39"/>
      <c r="C896" s="146"/>
      <c r="D896" s="57"/>
      <c r="E896" s="43"/>
      <c r="F896" s="74"/>
      <c r="G896" s="74"/>
      <c r="H896" s="44"/>
      <c r="I896" s="283"/>
      <c r="J896" s="283"/>
      <c r="K896" s="37"/>
      <c r="L896" s="37"/>
      <c r="M896" s="37"/>
      <c r="N896" s="37"/>
      <c r="O896" s="22"/>
      <c r="P896" s="22"/>
      <c r="Q896" s="42"/>
      <c r="R896" s="39"/>
      <c r="S896" s="39"/>
      <c r="T896" s="39"/>
      <c r="U896" s="321"/>
      <c r="V896" s="330"/>
      <c r="W896" s="317" t="str">
        <f t="shared" si="476"/>
        <v>0</v>
      </c>
      <c r="X896" s="40"/>
      <c r="Y896" s="40"/>
      <c r="Z896" s="40"/>
      <c r="AA896" s="40"/>
      <c r="AB896" s="144"/>
      <c r="AC896" s="144"/>
      <c r="AD896" s="40" t="str">
        <f t="shared" si="493"/>
        <v/>
      </c>
      <c r="AE896" s="185"/>
      <c r="AF896" s="106" t="str">
        <f t="shared" si="494"/>
        <v/>
      </c>
      <c r="AG896" s="99">
        <f t="shared" si="487"/>
        <v>0</v>
      </c>
      <c r="AH896" s="105" t="str">
        <f t="shared" si="488"/>
        <v>0</v>
      </c>
      <c r="AI896" s="106" t="str">
        <f t="shared" si="477"/>
        <v>0</v>
      </c>
      <c r="AJ896" s="99" t="str">
        <f t="shared" si="478"/>
        <v/>
      </c>
      <c r="AK896" s="1" t="str">
        <f t="shared" si="479"/>
        <v/>
      </c>
      <c r="AL896" s="1" t="str">
        <f t="shared" si="480"/>
        <v/>
      </c>
      <c r="AM896" s="1" t="str">
        <f t="shared" si="481"/>
        <v/>
      </c>
      <c r="AN896" s="164" t="str">
        <f t="shared" si="482"/>
        <v/>
      </c>
      <c r="AO896" s="337">
        <f t="shared" si="483"/>
        <v>0</v>
      </c>
      <c r="AP896" s="259"/>
      <c r="AQ896" s="273">
        <f t="shared" si="489"/>
        <v>0</v>
      </c>
      <c r="DF896" s="104">
        <f t="shared" si="498"/>
        <v>0</v>
      </c>
      <c r="DG896" s="39" t="str">
        <f t="shared" si="495"/>
        <v/>
      </c>
      <c r="DH896" s="39" t="str">
        <f t="shared" si="496"/>
        <v/>
      </c>
      <c r="DJ896" s="98">
        <f t="shared" si="497"/>
        <v>0</v>
      </c>
      <c r="DK896" s="93" t="e">
        <f>VLOOKUP(H896,'PORT PRODUCTIVITY 1'!$A$25:$G$81,2,FALSE)</f>
        <v>#N/A</v>
      </c>
      <c r="DL896" s="97" t="str">
        <f t="shared" si="466"/>
        <v/>
      </c>
      <c r="DM896" s="97" t="str">
        <f t="shared" si="467"/>
        <v/>
      </c>
      <c r="DN896" s="97" t="str">
        <f t="shared" si="468"/>
        <v/>
      </c>
      <c r="DO896" s="97" t="str">
        <f t="shared" si="469"/>
        <v/>
      </c>
      <c r="DP896" s="94" t="e">
        <f>VLOOKUP(H896,'PORT PRODUCTIVITY 1'!$A$25:$G$83,3,FALSE)</f>
        <v>#N/A</v>
      </c>
      <c r="DQ896" s="276" t="str">
        <f t="shared" si="470"/>
        <v/>
      </c>
      <c r="DR896" s="276" t="str">
        <f t="shared" si="471"/>
        <v/>
      </c>
      <c r="DS896" s="276" t="str">
        <f t="shared" si="472"/>
        <v/>
      </c>
      <c r="DT896" s="276" t="str">
        <f t="shared" si="473"/>
        <v/>
      </c>
      <c r="DU896" s="276" t="str">
        <f t="shared" si="474"/>
        <v/>
      </c>
      <c r="DV896" s="276" t="str">
        <f t="shared" si="475"/>
        <v/>
      </c>
      <c r="DW896" s="277" t="str">
        <f t="shared" si="499"/>
        <v/>
      </c>
      <c r="DX896" s="278" t="str">
        <f t="shared" si="500"/>
        <v>0</v>
      </c>
      <c r="DY896" s="279" t="str">
        <f t="shared" si="501"/>
        <v>0</v>
      </c>
      <c r="DZ896" s="280" t="str">
        <f t="shared" si="502"/>
        <v/>
      </c>
      <c r="EA896" s="335">
        <f t="shared" si="484"/>
        <v>0</v>
      </c>
      <c r="EB896" s="335">
        <f t="shared" si="485"/>
        <v>0</v>
      </c>
      <c r="EC896" s="335">
        <f t="shared" si="486"/>
        <v>0</v>
      </c>
    </row>
    <row r="897" spans="2:133" ht="27.75" customHeight="1" thickBot="1">
      <c r="B897" s="39"/>
      <c r="C897" s="146"/>
      <c r="D897" s="57"/>
      <c r="E897" s="43"/>
      <c r="F897" s="74"/>
      <c r="G897" s="74"/>
      <c r="H897" s="44"/>
      <c r="I897" s="283"/>
      <c r="J897" s="283"/>
      <c r="K897" s="37"/>
      <c r="L897" s="37"/>
      <c r="M897" s="37"/>
      <c r="N897" s="37"/>
      <c r="O897" s="22"/>
      <c r="P897" s="22"/>
      <c r="Q897" s="42"/>
      <c r="R897" s="39"/>
      <c r="S897" s="39"/>
      <c r="T897" s="39"/>
      <c r="U897" s="321"/>
      <c r="V897" s="330"/>
      <c r="W897" s="317" t="str">
        <f t="shared" si="476"/>
        <v>0</v>
      </c>
      <c r="X897" s="40"/>
      <c r="Y897" s="40"/>
      <c r="Z897" s="40"/>
      <c r="AA897" s="40"/>
      <c r="AB897" s="144"/>
      <c r="AC897" s="144"/>
      <c r="AD897" s="40" t="str">
        <f t="shared" si="493"/>
        <v/>
      </c>
      <c r="AE897" s="185"/>
      <c r="AF897" s="106" t="str">
        <f t="shared" si="494"/>
        <v/>
      </c>
      <c r="AG897" s="99">
        <f t="shared" si="487"/>
        <v>0</v>
      </c>
      <c r="AH897" s="105" t="str">
        <f t="shared" si="488"/>
        <v>0</v>
      </c>
      <c r="AI897" s="106" t="str">
        <f t="shared" si="477"/>
        <v>0</v>
      </c>
      <c r="AJ897" s="99" t="str">
        <f t="shared" si="478"/>
        <v/>
      </c>
      <c r="AK897" s="1" t="str">
        <f t="shared" si="479"/>
        <v/>
      </c>
      <c r="AL897" s="1" t="str">
        <f t="shared" si="480"/>
        <v/>
      </c>
      <c r="AM897" s="1" t="str">
        <f t="shared" si="481"/>
        <v/>
      </c>
      <c r="AN897" s="164" t="str">
        <f t="shared" si="482"/>
        <v/>
      </c>
      <c r="AO897" s="337">
        <f t="shared" si="483"/>
        <v>0</v>
      </c>
      <c r="AP897" s="259"/>
      <c r="AQ897" s="273">
        <f t="shared" si="489"/>
        <v>0</v>
      </c>
      <c r="DF897" s="104">
        <f t="shared" si="498"/>
        <v>0</v>
      </c>
      <c r="DG897" s="39" t="str">
        <f t="shared" si="495"/>
        <v/>
      </c>
      <c r="DH897" s="39" t="str">
        <f t="shared" si="496"/>
        <v/>
      </c>
      <c r="DJ897" s="98">
        <f t="shared" si="497"/>
        <v>0</v>
      </c>
      <c r="DK897" s="93" t="e">
        <f>VLOOKUP(H897,'PORT PRODUCTIVITY 1'!$A$25:$G$81,2,FALSE)</f>
        <v>#N/A</v>
      </c>
      <c r="DL897" s="97" t="str">
        <f t="shared" si="466"/>
        <v/>
      </c>
      <c r="DM897" s="97" t="str">
        <f t="shared" si="467"/>
        <v/>
      </c>
      <c r="DN897" s="97" t="str">
        <f t="shared" si="468"/>
        <v/>
      </c>
      <c r="DO897" s="97" t="str">
        <f t="shared" si="469"/>
        <v/>
      </c>
      <c r="DP897" s="94" t="e">
        <f>VLOOKUP(H897,'PORT PRODUCTIVITY 1'!$A$25:$G$83,3,FALSE)</f>
        <v>#N/A</v>
      </c>
      <c r="DQ897" s="276" t="str">
        <f t="shared" si="470"/>
        <v/>
      </c>
      <c r="DR897" s="276" t="str">
        <f t="shared" si="471"/>
        <v/>
      </c>
      <c r="DS897" s="276" t="str">
        <f t="shared" si="472"/>
        <v/>
      </c>
      <c r="DT897" s="276" t="str">
        <f t="shared" si="473"/>
        <v/>
      </c>
      <c r="DU897" s="276" t="str">
        <f t="shared" si="474"/>
        <v/>
      </c>
      <c r="DV897" s="276" t="str">
        <f t="shared" si="475"/>
        <v/>
      </c>
      <c r="DW897" s="277" t="str">
        <f t="shared" si="499"/>
        <v/>
      </c>
      <c r="DX897" s="278" t="str">
        <f t="shared" si="500"/>
        <v>0</v>
      </c>
      <c r="DY897" s="279" t="str">
        <f t="shared" si="501"/>
        <v>0</v>
      </c>
      <c r="DZ897" s="280" t="str">
        <f t="shared" si="502"/>
        <v/>
      </c>
      <c r="EA897" s="335">
        <f t="shared" si="484"/>
        <v>0</v>
      </c>
      <c r="EB897" s="335">
        <f t="shared" si="485"/>
        <v>0</v>
      </c>
      <c r="EC897" s="335">
        <f t="shared" si="486"/>
        <v>0</v>
      </c>
    </row>
    <row r="898" spans="2:133" ht="27.75" customHeight="1" thickBot="1">
      <c r="B898" s="39"/>
      <c r="C898" s="146"/>
      <c r="D898" s="57"/>
      <c r="E898" s="43"/>
      <c r="F898" s="74"/>
      <c r="G898" s="74"/>
      <c r="H898" s="44"/>
      <c r="I898" s="283"/>
      <c r="J898" s="283"/>
      <c r="K898" s="37"/>
      <c r="L898" s="37"/>
      <c r="M898" s="37"/>
      <c r="N898" s="37"/>
      <c r="O898" s="22"/>
      <c r="P898" s="22"/>
      <c r="Q898" s="42"/>
      <c r="R898" s="39"/>
      <c r="S898" s="39"/>
      <c r="T898" s="39"/>
      <c r="U898" s="321"/>
      <c r="V898" s="330"/>
      <c r="W898" s="317" t="str">
        <f t="shared" si="476"/>
        <v>0</v>
      </c>
      <c r="X898" s="40"/>
      <c r="Y898" s="40"/>
      <c r="Z898" s="40"/>
      <c r="AA898" s="40"/>
      <c r="AB898" s="144"/>
      <c r="AC898" s="144"/>
      <c r="AD898" s="40" t="str">
        <f t="shared" si="493"/>
        <v/>
      </c>
      <c r="AE898" s="185"/>
      <c r="AF898" s="106" t="str">
        <f t="shared" si="494"/>
        <v/>
      </c>
      <c r="AG898" s="99">
        <f t="shared" si="487"/>
        <v>0</v>
      </c>
      <c r="AH898" s="105" t="str">
        <f t="shared" si="488"/>
        <v>0</v>
      </c>
      <c r="AI898" s="106" t="str">
        <f t="shared" si="477"/>
        <v>0</v>
      </c>
      <c r="AJ898" s="99" t="str">
        <f t="shared" si="478"/>
        <v/>
      </c>
      <c r="AK898" s="1" t="str">
        <f t="shared" si="479"/>
        <v/>
      </c>
      <c r="AL898" s="1" t="str">
        <f t="shared" si="480"/>
        <v/>
      </c>
      <c r="AM898" s="1" t="str">
        <f t="shared" si="481"/>
        <v/>
      </c>
      <c r="AN898" s="164" t="str">
        <f t="shared" si="482"/>
        <v/>
      </c>
      <c r="AO898" s="337">
        <f t="shared" si="483"/>
        <v>0</v>
      </c>
      <c r="AP898" s="259"/>
      <c r="AQ898" s="273">
        <f t="shared" si="489"/>
        <v>0</v>
      </c>
      <c r="DF898" s="104">
        <f t="shared" si="498"/>
        <v>0</v>
      </c>
      <c r="DG898" s="39" t="str">
        <f t="shared" si="495"/>
        <v/>
      </c>
      <c r="DH898" s="39" t="str">
        <f t="shared" si="496"/>
        <v/>
      </c>
      <c r="DJ898" s="98">
        <f t="shared" si="497"/>
        <v>0</v>
      </c>
      <c r="DK898" s="93" t="e">
        <f>VLOOKUP(H898,'PORT PRODUCTIVITY 1'!$A$25:$G$81,2,FALSE)</f>
        <v>#N/A</v>
      </c>
      <c r="DL898" s="97" t="str">
        <f t="shared" si="466"/>
        <v/>
      </c>
      <c r="DM898" s="97" t="str">
        <f t="shared" si="467"/>
        <v/>
      </c>
      <c r="DN898" s="97" t="str">
        <f t="shared" si="468"/>
        <v/>
      </c>
      <c r="DO898" s="97" t="str">
        <f t="shared" si="469"/>
        <v/>
      </c>
      <c r="DP898" s="94" t="e">
        <f>VLOOKUP(H898,'PORT PRODUCTIVITY 1'!$A$25:$G$83,3,FALSE)</f>
        <v>#N/A</v>
      </c>
      <c r="DQ898" s="276" t="str">
        <f t="shared" si="470"/>
        <v/>
      </c>
      <c r="DR898" s="276" t="str">
        <f t="shared" si="471"/>
        <v/>
      </c>
      <c r="DS898" s="276" t="str">
        <f t="shared" si="472"/>
        <v/>
      </c>
      <c r="DT898" s="276" t="str">
        <f t="shared" si="473"/>
        <v/>
      </c>
      <c r="DU898" s="276" t="str">
        <f t="shared" si="474"/>
        <v/>
      </c>
      <c r="DV898" s="276" t="str">
        <f t="shared" si="475"/>
        <v/>
      </c>
      <c r="DW898" s="277" t="str">
        <f t="shared" si="499"/>
        <v/>
      </c>
      <c r="DX898" s="278" t="str">
        <f t="shared" si="500"/>
        <v>0</v>
      </c>
      <c r="DY898" s="279" t="str">
        <f t="shared" si="501"/>
        <v>0</v>
      </c>
      <c r="DZ898" s="280" t="str">
        <f t="shared" si="502"/>
        <v/>
      </c>
      <c r="EA898" s="335">
        <f t="shared" si="484"/>
        <v>0</v>
      </c>
      <c r="EB898" s="335">
        <f t="shared" si="485"/>
        <v>0</v>
      </c>
      <c r="EC898" s="335">
        <f t="shared" si="486"/>
        <v>0</v>
      </c>
    </row>
    <row r="899" spans="2:133" ht="27.75" customHeight="1" thickBot="1">
      <c r="B899" s="39"/>
      <c r="C899" s="146"/>
      <c r="D899" s="57"/>
      <c r="E899" s="43"/>
      <c r="F899" s="74"/>
      <c r="G899" s="74"/>
      <c r="H899" s="44"/>
      <c r="I899" s="283"/>
      <c r="J899" s="283"/>
      <c r="K899" s="37"/>
      <c r="L899" s="37"/>
      <c r="M899" s="37"/>
      <c r="N899" s="37"/>
      <c r="O899" s="22"/>
      <c r="P899" s="22"/>
      <c r="Q899" s="42"/>
      <c r="R899" s="39"/>
      <c r="S899" s="39"/>
      <c r="T899" s="39"/>
      <c r="U899" s="321"/>
      <c r="V899" s="330"/>
      <c r="W899" s="317" t="str">
        <f t="shared" si="476"/>
        <v>0</v>
      </c>
      <c r="X899" s="40"/>
      <c r="Y899" s="40"/>
      <c r="Z899" s="40"/>
      <c r="AA899" s="40"/>
      <c r="AB899" s="144"/>
      <c r="AC899" s="144"/>
      <c r="AD899" s="40" t="str">
        <f t="shared" si="493"/>
        <v/>
      </c>
      <c r="AE899" s="185"/>
      <c r="AF899" s="106" t="str">
        <f t="shared" si="494"/>
        <v/>
      </c>
      <c r="AG899" s="99">
        <f t="shared" si="487"/>
        <v>0</v>
      </c>
      <c r="AH899" s="105" t="str">
        <f t="shared" si="488"/>
        <v>0</v>
      </c>
      <c r="AI899" s="106" t="str">
        <f t="shared" si="477"/>
        <v>0</v>
      </c>
      <c r="AJ899" s="99" t="str">
        <f t="shared" si="478"/>
        <v/>
      </c>
      <c r="AK899" s="1" t="str">
        <f t="shared" si="479"/>
        <v/>
      </c>
      <c r="AL899" s="1" t="str">
        <f t="shared" si="480"/>
        <v/>
      </c>
      <c r="AM899" s="1" t="str">
        <f t="shared" si="481"/>
        <v/>
      </c>
      <c r="AN899" s="164" t="str">
        <f t="shared" si="482"/>
        <v/>
      </c>
      <c r="AO899" s="337">
        <f t="shared" si="483"/>
        <v>0</v>
      </c>
      <c r="AP899" s="259"/>
      <c r="AQ899" s="273">
        <f t="shared" si="489"/>
        <v>0</v>
      </c>
      <c r="DF899" s="104">
        <f t="shared" si="498"/>
        <v>0</v>
      </c>
      <c r="DG899" s="39" t="str">
        <f t="shared" si="495"/>
        <v/>
      </c>
      <c r="DH899" s="39" t="str">
        <f t="shared" si="496"/>
        <v/>
      </c>
      <c r="DJ899" s="98">
        <f t="shared" si="497"/>
        <v>0</v>
      </c>
      <c r="DK899" s="93" t="e">
        <f>VLOOKUP(H899,'PORT PRODUCTIVITY 1'!$A$25:$G$81,2,FALSE)</f>
        <v>#N/A</v>
      </c>
      <c r="DL899" s="97" t="str">
        <f t="shared" si="466"/>
        <v/>
      </c>
      <c r="DM899" s="97" t="str">
        <f t="shared" si="467"/>
        <v/>
      </c>
      <c r="DN899" s="97" t="str">
        <f t="shared" si="468"/>
        <v/>
      </c>
      <c r="DO899" s="97" t="str">
        <f t="shared" si="469"/>
        <v/>
      </c>
      <c r="DP899" s="94" t="e">
        <f>VLOOKUP(H899,'PORT PRODUCTIVITY 1'!$A$25:$G$83,3,FALSE)</f>
        <v>#N/A</v>
      </c>
      <c r="DQ899" s="276" t="str">
        <f t="shared" si="470"/>
        <v/>
      </c>
      <c r="DR899" s="276" t="str">
        <f t="shared" si="471"/>
        <v/>
      </c>
      <c r="DS899" s="276" t="str">
        <f t="shared" si="472"/>
        <v/>
      </c>
      <c r="DT899" s="276" t="str">
        <f t="shared" si="473"/>
        <v/>
      </c>
      <c r="DU899" s="276" t="str">
        <f t="shared" si="474"/>
        <v/>
      </c>
      <c r="DV899" s="276" t="str">
        <f t="shared" si="475"/>
        <v/>
      </c>
      <c r="DW899" s="277" t="str">
        <f t="shared" si="499"/>
        <v/>
      </c>
      <c r="DX899" s="278" t="str">
        <f t="shared" si="500"/>
        <v>0</v>
      </c>
      <c r="DY899" s="279" t="str">
        <f t="shared" si="501"/>
        <v>0</v>
      </c>
      <c r="DZ899" s="280" t="str">
        <f t="shared" si="502"/>
        <v/>
      </c>
      <c r="EA899" s="335">
        <f t="shared" si="484"/>
        <v>0</v>
      </c>
      <c r="EB899" s="335">
        <f t="shared" si="485"/>
        <v>0</v>
      </c>
      <c r="EC899" s="335">
        <f t="shared" si="486"/>
        <v>0</v>
      </c>
    </row>
    <row r="900" spans="2:133" ht="27.75" customHeight="1" thickBot="1">
      <c r="B900" s="39"/>
      <c r="C900" s="146"/>
      <c r="D900" s="57"/>
      <c r="E900" s="43"/>
      <c r="F900" s="74"/>
      <c r="G900" s="74"/>
      <c r="H900" s="44"/>
      <c r="I900" s="283"/>
      <c r="J900" s="283"/>
      <c r="K900" s="37"/>
      <c r="L900" s="37"/>
      <c r="M900" s="37"/>
      <c r="N900" s="37"/>
      <c r="O900" s="22"/>
      <c r="P900" s="22"/>
      <c r="Q900" s="42"/>
      <c r="R900" s="39"/>
      <c r="S900" s="39"/>
      <c r="T900" s="39"/>
      <c r="U900" s="321"/>
      <c r="V900" s="330"/>
      <c r="W900" s="317" t="str">
        <f t="shared" si="476"/>
        <v>0</v>
      </c>
      <c r="X900" s="40"/>
      <c r="Y900" s="40"/>
      <c r="Z900" s="40"/>
      <c r="AA900" s="40"/>
      <c r="AB900" s="144"/>
      <c r="AC900" s="144"/>
      <c r="AD900" s="40" t="str">
        <f t="shared" si="493"/>
        <v/>
      </c>
      <c r="AE900" s="185"/>
      <c r="AF900" s="106" t="str">
        <f t="shared" si="494"/>
        <v/>
      </c>
      <c r="AG900" s="99">
        <f t="shared" si="487"/>
        <v>0</v>
      </c>
      <c r="AH900" s="105" t="str">
        <f t="shared" si="488"/>
        <v>0</v>
      </c>
      <c r="AI900" s="106" t="str">
        <f t="shared" si="477"/>
        <v>0</v>
      </c>
      <c r="AJ900" s="99" t="str">
        <f t="shared" si="478"/>
        <v/>
      </c>
      <c r="AK900" s="1" t="str">
        <f t="shared" si="479"/>
        <v/>
      </c>
      <c r="AL900" s="1" t="str">
        <f t="shared" si="480"/>
        <v/>
      </c>
      <c r="AM900" s="1" t="str">
        <f t="shared" si="481"/>
        <v/>
      </c>
      <c r="AN900" s="164" t="str">
        <f t="shared" si="482"/>
        <v/>
      </c>
      <c r="AO900" s="337">
        <f t="shared" si="483"/>
        <v>0</v>
      </c>
      <c r="AP900" s="259"/>
      <c r="AQ900" s="273">
        <f t="shared" si="489"/>
        <v>0</v>
      </c>
      <c r="DF900" s="104">
        <f t="shared" si="498"/>
        <v>0</v>
      </c>
      <c r="DG900" s="39" t="str">
        <f t="shared" si="495"/>
        <v/>
      </c>
      <c r="DH900" s="39" t="str">
        <f t="shared" si="496"/>
        <v/>
      </c>
      <c r="DJ900" s="98">
        <f t="shared" si="497"/>
        <v>0</v>
      </c>
      <c r="DK900" s="93" t="e">
        <f>VLOOKUP(H900,'PORT PRODUCTIVITY 1'!$A$25:$G$81,2,FALSE)</f>
        <v>#N/A</v>
      </c>
      <c r="DL900" s="97" t="str">
        <f t="shared" si="466"/>
        <v/>
      </c>
      <c r="DM900" s="97" t="str">
        <f t="shared" si="467"/>
        <v/>
      </c>
      <c r="DN900" s="97" t="str">
        <f t="shared" si="468"/>
        <v/>
      </c>
      <c r="DO900" s="97" t="str">
        <f t="shared" si="469"/>
        <v/>
      </c>
      <c r="DP900" s="94" t="e">
        <f>VLOOKUP(H900,'PORT PRODUCTIVITY 1'!$A$25:$G$83,3,FALSE)</f>
        <v>#N/A</v>
      </c>
      <c r="DQ900" s="276" t="str">
        <f t="shared" si="470"/>
        <v/>
      </c>
      <c r="DR900" s="276" t="str">
        <f t="shared" si="471"/>
        <v/>
      </c>
      <c r="DS900" s="276" t="str">
        <f t="shared" si="472"/>
        <v/>
      </c>
      <c r="DT900" s="276" t="str">
        <f t="shared" si="473"/>
        <v/>
      </c>
      <c r="DU900" s="276" t="str">
        <f t="shared" si="474"/>
        <v/>
      </c>
      <c r="DV900" s="276" t="str">
        <f t="shared" si="475"/>
        <v/>
      </c>
      <c r="DW900" s="277" t="str">
        <f t="shared" si="499"/>
        <v/>
      </c>
      <c r="DX900" s="278" t="str">
        <f t="shared" si="500"/>
        <v>0</v>
      </c>
      <c r="DY900" s="279" t="str">
        <f t="shared" si="501"/>
        <v>0</v>
      </c>
      <c r="DZ900" s="280" t="str">
        <f t="shared" si="502"/>
        <v/>
      </c>
      <c r="EA900" s="335">
        <f t="shared" si="484"/>
        <v>0</v>
      </c>
      <c r="EB900" s="335">
        <f t="shared" si="485"/>
        <v>0</v>
      </c>
      <c r="EC900" s="335">
        <f t="shared" si="486"/>
        <v>0</v>
      </c>
    </row>
    <row r="901" spans="2:133" ht="27.75" customHeight="1" thickBot="1">
      <c r="B901" s="39"/>
      <c r="C901" s="146"/>
      <c r="D901" s="57"/>
      <c r="E901" s="43"/>
      <c r="F901" s="74"/>
      <c r="G901" s="74"/>
      <c r="H901" s="44"/>
      <c r="I901" s="283"/>
      <c r="J901" s="283"/>
      <c r="K901" s="37"/>
      <c r="L901" s="37"/>
      <c r="M901" s="37"/>
      <c r="N901" s="37"/>
      <c r="O901" s="22"/>
      <c r="P901" s="22"/>
      <c r="Q901" s="42"/>
      <c r="R901" s="39"/>
      <c r="S901" s="39"/>
      <c r="T901" s="39"/>
      <c r="U901" s="321"/>
      <c r="V901" s="330"/>
      <c r="W901" s="317" t="str">
        <f t="shared" si="476"/>
        <v>0</v>
      </c>
      <c r="X901" s="40"/>
      <c r="Y901" s="40"/>
      <c r="Z901" s="40"/>
      <c r="AA901" s="40"/>
      <c r="AB901" s="144"/>
      <c r="AC901" s="144"/>
      <c r="AD901" s="40" t="str">
        <f t="shared" si="493"/>
        <v/>
      </c>
      <c r="AE901" s="185"/>
      <c r="AF901" s="106" t="str">
        <f t="shared" si="494"/>
        <v/>
      </c>
      <c r="AG901" s="99">
        <f t="shared" si="487"/>
        <v>0</v>
      </c>
      <c r="AH901" s="105" t="str">
        <f t="shared" si="488"/>
        <v>0</v>
      </c>
      <c r="AI901" s="106" t="str">
        <f t="shared" si="477"/>
        <v>0</v>
      </c>
      <c r="AJ901" s="99" t="str">
        <f t="shared" si="478"/>
        <v/>
      </c>
      <c r="AK901" s="1" t="str">
        <f t="shared" si="479"/>
        <v/>
      </c>
      <c r="AL901" s="1" t="str">
        <f t="shared" si="480"/>
        <v/>
      </c>
      <c r="AM901" s="1" t="str">
        <f t="shared" si="481"/>
        <v/>
      </c>
      <c r="AN901" s="164" t="str">
        <f t="shared" si="482"/>
        <v/>
      </c>
      <c r="AO901" s="337">
        <f t="shared" si="483"/>
        <v>0</v>
      </c>
      <c r="AP901" s="259"/>
      <c r="AQ901" s="273">
        <f t="shared" si="489"/>
        <v>0</v>
      </c>
      <c r="DF901" s="104">
        <f t="shared" si="498"/>
        <v>0</v>
      </c>
      <c r="DG901" s="39" t="str">
        <f t="shared" si="495"/>
        <v/>
      </c>
      <c r="DH901" s="39" t="str">
        <f t="shared" si="496"/>
        <v/>
      </c>
      <c r="DJ901" s="98">
        <f t="shared" si="497"/>
        <v>0</v>
      </c>
      <c r="DK901" s="93" t="e">
        <f>VLOOKUP(H901,'PORT PRODUCTIVITY 1'!$A$25:$G$81,2,FALSE)</f>
        <v>#N/A</v>
      </c>
      <c r="DL901" s="97" t="str">
        <f t="shared" si="466"/>
        <v/>
      </c>
      <c r="DM901" s="97" t="str">
        <f t="shared" si="467"/>
        <v/>
      </c>
      <c r="DN901" s="97" t="str">
        <f t="shared" si="468"/>
        <v/>
      </c>
      <c r="DO901" s="97" t="str">
        <f t="shared" si="469"/>
        <v/>
      </c>
      <c r="DP901" s="94" t="e">
        <f>VLOOKUP(H901,'PORT PRODUCTIVITY 1'!$A$25:$G$83,3,FALSE)</f>
        <v>#N/A</v>
      </c>
      <c r="DQ901" s="276" t="str">
        <f t="shared" si="470"/>
        <v/>
      </c>
      <c r="DR901" s="276" t="str">
        <f t="shared" si="471"/>
        <v/>
      </c>
      <c r="DS901" s="276" t="str">
        <f t="shared" si="472"/>
        <v/>
      </c>
      <c r="DT901" s="276" t="str">
        <f t="shared" si="473"/>
        <v/>
      </c>
      <c r="DU901" s="276" t="str">
        <f t="shared" si="474"/>
        <v/>
      </c>
      <c r="DV901" s="276" t="str">
        <f t="shared" si="475"/>
        <v/>
      </c>
      <c r="DW901" s="277" t="str">
        <f t="shared" si="499"/>
        <v/>
      </c>
      <c r="DX901" s="278" t="str">
        <f t="shared" si="500"/>
        <v>0</v>
      </c>
      <c r="DY901" s="279" t="str">
        <f t="shared" si="501"/>
        <v>0</v>
      </c>
      <c r="DZ901" s="280" t="str">
        <f t="shared" si="502"/>
        <v/>
      </c>
      <c r="EA901" s="335">
        <f t="shared" si="484"/>
        <v>0</v>
      </c>
      <c r="EB901" s="335">
        <f t="shared" si="485"/>
        <v>0</v>
      </c>
      <c r="EC901" s="335">
        <f t="shared" si="486"/>
        <v>0</v>
      </c>
    </row>
    <row r="902" spans="2:133" ht="27.75" customHeight="1" thickBot="1">
      <c r="B902" s="39"/>
      <c r="C902" s="146"/>
      <c r="D902" s="57"/>
      <c r="E902" s="43"/>
      <c r="F902" s="74"/>
      <c r="G902" s="74"/>
      <c r="H902" s="44"/>
      <c r="I902" s="283"/>
      <c r="J902" s="283"/>
      <c r="K902" s="37"/>
      <c r="L902" s="37"/>
      <c r="M902" s="37"/>
      <c r="N902" s="37"/>
      <c r="O902" s="22"/>
      <c r="P902" s="22"/>
      <c r="Q902" s="42"/>
      <c r="R902" s="39"/>
      <c r="S902" s="39"/>
      <c r="T902" s="39"/>
      <c r="U902" s="321"/>
      <c r="V902" s="330"/>
      <c r="W902" s="317" t="str">
        <f t="shared" si="476"/>
        <v>0</v>
      </c>
      <c r="X902" s="40"/>
      <c r="Y902" s="40"/>
      <c r="Z902" s="40"/>
      <c r="AA902" s="40"/>
      <c r="AB902" s="144"/>
      <c r="AC902" s="144"/>
      <c r="AD902" s="40" t="str">
        <f t="shared" si="493"/>
        <v/>
      </c>
      <c r="AE902" s="185"/>
      <c r="AF902" s="106" t="str">
        <f t="shared" si="494"/>
        <v/>
      </c>
      <c r="AG902" s="99">
        <f t="shared" si="487"/>
        <v>0</v>
      </c>
      <c r="AH902" s="105" t="str">
        <f t="shared" si="488"/>
        <v>0</v>
      </c>
      <c r="AI902" s="106" t="str">
        <f t="shared" si="477"/>
        <v>0</v>
      </c>
      <c r="AJ902" s="99" t="str">
        <f t="shared" si="478"/>
        <v/>
      </c>
      <c r="AK902" s="1" t="str">
        <f t="shared" si="479"/>
        <v/>
      </c>
      <c r="AL902" s="1" t="str">
        <f t="shared" si="480"/>
        <v/>
      </c>
      <c r="AM902" s="1" t="str">
        <f t="shared" si="481"/>
        <v/>
      </c>
      <c r="AN902" s="164" t="str">
        <f t="shared" si="482"/>
        <v/>
      </c>
      <c r="AO902" s="337">
        <f t="shared" si="483"/>
        <v>0</v>
      </c>
      <c r="AP902" s="259"/>
      <c r="AQ902" s="273">
        <f t="shared" si="489"/>
        <v>0</v>
      </c>
      <c r="DF902" s="104">
        <f t="shared" si="498"/>
        <v>0</v>
      </c>
      <c r="DG902" s="39" t="str">
        <f t="shared" si="495"/>
        <v/>
      </c>
      <c r="DH902" s="39" t="str">
        <f t="shared" si="496"/>
        <v/>
      </c>
      <c r="DJ902" s="98">
        <f t="shared" si="497"/>
        <v>0</v>
      </c>
      <c r="DK902" s="93" t="e">
        <f>VLOOKUP(H902,'PORT PRODUCTIVITY 1'!$A$25:$G$81,2,FALSE)</f>
        <v>#N/A</v>
      </c>
      <c r="DL902" s="97" t="str">
        <f t="shared" si="466"/>
        <v/>
      </c>
      <c r="DM902" s="97" t="str">
        <f t="shared" si="467"/>
        <v/>
      </c>
      <c r="DN902" s="97" t="str">
        <f t="shared" si="468"/>
        <v/>
      </c>
      <c r="DO902" s="97" t="str">
        <f t="shared" si="469"/>
        <v/>
      </c>
      <c r="DP902" s="94" t="e">
        <f>VLOOKUP(H902,'PORT PRODUCTIVITY 1'!$A$25:$G$83,3,FALSE)</f>
        <v>#N/A</v>
      </c>
      <c r="DQ902" s="276" t="str">
        <f t="shared" si="470"/>
        <v/>
      </c>
      <c r="DR902" s="276" t="str">
        <f t="shared" si="471"/>
        <v/>
      </c>
      <c r="DS902" s="276" t="str">
        <f t="shared" si="472"/>
        <v/>
      </c>
      <c r="DT902" s="276" t="str">
        <f t="shared" si="473"/>
        <v/>
      </c>
      <c r="DU902" s="276" t="str">
        <f t="shared" si="474"/>
        <v/>
      </c>
      <c r="DV902" s="276" t="str">
        <f t="shared" si="475"/>
        <v/>
      </c>
      <c r="DW902" s="277" t="str">
        <f t="shared" si="499"/>
        <v/>
      </c>
      <c r="DX902" s="278" t="str">
        <f t="shared" si="500"/>
        <v>0</v>
      </c>
      <c r="DY902" s="279" t="str">
        <f t="shared" si="501"/>
        <v>0</v>
      </c>
      <c r="DZ902" s="280" t="str">
        <f t="shared" si="502"/>
        <v/>
      </c>
      <c r="EA902" s="335">
        <f t="shared" si="484"/>
        <v>0</v>
      </c>
      <c r="EB902" s="335">
        <f t="shared" si="485"/>
        <v>0</v>
      </c>
      <c r="EC902" s="335">
        <f t="shared" si="486"/>
        <v>0</v>
      </c>
    </row>
    <row r="903" spans="2:133" ht="27.75" customHeight="1" thickBot="1">
      <c r="B903" s="39"/>
      <c r="C903" s="146"/>
      <c r="D903" s="57"/>
      <c r="E903" s="43"/>
      <c r="F903" s="74"/>
      <c r="G903" s="74"/>
      <c r="H903" s="44"/>
      <c r="I903" s="283"/>
      <c r="J903" s="283"/>
      <c r="K903" s="37"/>
      <c r="L903" s="37"/>
      <c r="M903" s="37"/>
      <c r="N903" s="37"/>
      <c r="O903" s="22"/>
      <c r="P903" s="22"/>
      <c r="Q903" s="42"/>
      <c r="R903" s="39"/>
      <c r="S903" s="39"/>
      <c r="T903" s="39"/>
      <c r="U903" s="321"/>
      <c r="V903" s="330"/>
      <c r="W903" s="317" t="str">
        <f t="shared" si="476"/>
        <v>0</v>
      </c>
      <c r="X903" s="40"/>
      <c r="Y903" s="40"/>
      <c r="Z903" s="40"/>
      <c r="AA903" s="40"/>
      <c r="AB903" s="144"/>
      <c r="AC903" s="144"/>
      <c r="AD903" s="40" t="str">
        <f t="shared" si="493"/>
        <v/>
      </c>
      <c r="AE903" s="185"/>
      <c r="AF903" s="106" t="str">
        <f t="shared" si="494"/>
        <v/>
      </c>
      <c r="AG903" s="99">
        <f t="shared" si="487"/>
        <v>0</v>
      </c>
      <c r="AH903" s="105" t="str">
        <f t="shared" si="488"/>
        <v>0</v>
      </c>
      <c r="AI903" s="106" t="str">
        <f t="shared" si="477"/>
        <v>0</v>
      </c>
      <c r="AJ903" s="99" t="str">
        <f t="shared" si="478"/>
        <v/>
      </c>
      <c r="AK903" s="1" t="str">
        <f t="shared" si="479"/>
        <v/>
      </c>
      <c r="AL903" s="1" t="str">
        <f t="shared" si="480"/>
        <v/>
      </c>
      <c r="AM903" s="1" t="str">
        <f t="shared" si="481"/>
        <v/>
      </c>
      <c r="AN903" s="164" t="str">
        <f t="shared" si="482"/>
        <v/>
      </c>
      <c r="AO903" s="337">
        <f t="shared" si="483"/>
        <v>0</v>
      </c>
      <c r="AP903" s="259"/>
      <c r="AQ903" s="273">
        <f t="shared" si="489"/>
        <v>0</v>
      </c>
      <c r="DF903" s="104">
        <f t="shared" si="498"/>
        <v>0</v>
      </c>
      <c r="DG903" s="39" t="str">
        <f t="shared" si="495"/>
        <v/>
      </c>
      <c r="DH903" s="39" t="str">
        <f t="shared" si="496"/>
        <v/>
      </c>
      <c r="DJ903" s="98">
        <f t="shared" si="497"/>
        <v>0</v>
      </c>
      <c r="DK903" s="93" t="e">
        <f>VLOOKUP(H903,'PORT PRODUCTIVITY 1'!$A$25:$G$81,2,FALSE)</f>
        <v>#N/A</v>
      </c>
      <c r="DL903" s="97" t="str">
        <f t="shared" si="466"/>
        <v/>
      </c>
      <c r="DM903" s="97" t="str">
        <f t="shared" si="467"/>
        <v/>
      </c>
      <c r="DN903" s="97" t="str">
        <f t="shared" si="468"/>
        <v/>
      </c>
      <c r="DO903" s="97" t="str">
        <f t="shared" si="469"/>
        <v/>
      </c>
      <c r="DP903" s="94" t="e">
        <f>VLOOKUP(H903,'PORT PRODUCTIVITY 1'!$A$25:$G$83,3,FALSE)</f>
        <v>#N/A</v>
      </c>
      <c r="DQ903" s="276" t="str">
        <f t="shared" si="470"/>
        <v/>
      </c>
      <c r="DR903" s="276" t="str">
        <f t="shared" si="471"/>
        <v/>
      </c>
      <c r="DS903" s="276" t="str">
        <f t="shared" si="472"/>
        <v/>
      </c>
      <c r="DT903" s="276" t="str">
        <f t="shared" si="473"/>
        <v/>
      </c>
      <c r="DU903" s="276" t="str">
        <f t="shared" si="474"/>
        <v/>
      </c>
      <c r="DV903" s="276" t="str">
        <f t="shared" si="475"/>
        <v/>
      </c>
      <c r="DW903" s="277" t="str">
        <f t="shared" si="499"/>
        <v/>
      </c>
      <c r="DX903" s="278" t="str">
        <f t="shared" si="500"/>
        <v>0</v>
      </c>
      <c r="DY903" s="279" t="str">
        <f t="shared" si="501"/>
        <v>0</v>
      </c>
      <c r="DZ903" s="280" t="str">
        <f t="shared" si="502"/>
        <v/>
      </c>
      <c r="EA903" s="335">
        <f t="shared" si="484"/>
        <v>0</v>
      </c>
      <c r="EB903" s="335">
        <f t="shared" si="485"/>
        <v>0</v>
      </c>
      <c r="EC903" s="335">
        <f t="shared" si="486"/>
        <v>0</v>
      </c>
    </row>
    <row r="904" spans="2:133" ht="27.75" customHeight="1" thickBot="1">
      <c r="B904" s="39"/>
      <c r="C904" s="146"/>
      <c r="D904" s="57"/>
      <c r="E904" s="43"/>
      <c r="F904" s="74"/>
      <c r="G904" s="74"/>
      <c r="H904" s="44"/>
      <c r="I904" s="283"/>
      <c r="J904" s="283"/>
      <c r="K904" s="37"/>
      <c r="L904" s="37"/>
      <c r="M904" s="37"/>
      <c r="N904" s="37"/>
      <c r="O904" s="22"/>
      <c r="P904" s="22"/>
      <c r="Q904" s="42"/>
      <c r="R904" s="39"/>
      <c r="S904" s="39"/>
      <c r="T904" s="39"/>
      <c r="U904" s="321"/>
      <c r="V904" s="330"/>
      <c r="W904" s="317" t="str">
        <f t="shared" si="476"/>
        <v>0</v>
      </c>
      <c r="X904" s="40"/>
      <c r="Y904" s="40"/>
      <c r="Z904" s="40"/>
      <c r="AA904" s="40"/>
      <c r="AB904" s="144"/>
      <c r="AC904" s="144"/>
      <c r="AD904" s="40" t="str">
        <f t="shared" si="493"/>
        <v/>
      </c>
      <c r="AE904" s="185"/>
      <c r="AF904" s="106" t="str">
        <f t="shared" si="494"/>
        <v/>
      </c>
      <c r="AG904" s="99">
        <f t="shared" si="487"/>
        <v>0</v>
      </c>
      <c r="AH904" s="105" t="str">
        <f t="shared" si="488"/>
        <v>0</v>
      </c>
      <c r="AI904" s="106" t="str">
        <f t="shared" si="477"/>
        <v>0</v>
      </c>
      <c r="AJ904" s="99" t="str">
        <f t="shared" si="478"/>
        <v/>
      </c>
      <c r="AK904" s="1" t="str">
        <f t="shared" si="479"/>
        <v/>
      </c>
      <c r="AL904" s="1" t="str">
        <f t="shared" si="480"/>
        <v/>
      </c>
      <c r="AM904" s="1" t="str">
        <f t="shared" si="481"/>
        <v/>
      </c>
      <c r="AN904" s="164" t="str">
        <f t="shared" si="482"/>
        <v/>
      </c>
      <c r="AO904" s="337">
        <f t="shared" si="483"/>
        <v>0</v>
      </c>
      <c r="AP904" s="259"/>
      <c r="AQ904" s="273">
        <f t="shared" si="489"/>
        <v>0</v>
      </c>
      <c r="DF904" s="104">
        <f t="shared" si="498"/>
        <v>0</v>
      </c>
      <c r="DG904" s="39" t="str">
        <f t="shared" si="495"/>
        <v/>
      </c>
      <c r="DH904" s="39" t="str">
        <f t="shared" si="496"/>
        <v/>
      </c>
      <c r="DJ904" s="98">
        <f t="shared" si="497"/>
        <v>0</v>
      </c>
      <c r="DK904" s="93" t="e">
        <f>VLOOKUP(H904,'PORT PRODUCTIVITY 1'!$A$25:$G$81,2,FALSE)</f>
        <v>#N/A</v>
      </c>
      <c r="DL904" s="97" t="str">
        <f t="shared" ref="DL904:DL967" si="503">IF(S904=0,"",(S904/$DK904))</f>
        <v/>
      </c>
      <c r="DM904" s="97" t="str">
        <f t="shared" ref="DM904:DM967" si="504">IF(T904=0,"",(T904/$DK904))</f>
        <v/>
      </c>
      <c r="DN904" s="97" t="str">
        <f t="shared" ref="DN904:DN967" si="505">IF(U904=0,"",(U904/$DK904))</f>
        <v/>
      </c>
      <c r="DO904" s="97" t="str">
        <f t="shared" ref="DO904:DO967" si="506">IF(V904=0,"",(V904/$DK904))</f>
        <v/>
      </c>
      <c r="DP904" s="94" t="e">
        <f>VLOOKUP(H904,'PORT PRODUCTIVITY 1'!$A$25:$G$83,3,FALSE)</f>
        <v>#N/A</v>
      </c>
      <c r="DQ904" s="276" t="str">
        <f t="shared" si="470"/>
        <v/>
      </c>
      <c r="DR904" s="276" t="str">
        <f t="shared" si="471"/>
        <v/>
      </c>
      <c r="DS904" s="276" t="str">
        <f t="shared" si="472"/>
        <v/>
      </c>
      <c r="DT904" s="276" t="str">
        <f t="shared" si="473"/>
        <v/>
      </c>
      <c r="DU904" s="276" t="str">
        <f t="shared" si="474"/>
        <v/>
      </c>
      <c r="DV904" s="276" t="str">
        <f t="shared" si="475"/>
        <v/>
      </c>
      <c r="DW904" s="277" t="str">
        <f t="shared" si="499"/>
        <v/>
      </c>
      <c r="DX904" s="278" t="str">
        <f t="shared" si="500"/>
        <v>0</v>
      </c>
      <c r="DY904" s="279" t="str">
        <f t="shared" si="501"/>
        <v>0</v>
      </c>
      <c r="DZ904" s="280" t="str">
        <f t="shared" si="502"/>
        <v/>
      </c>
      <c r="EA904" s="335">
        <f t="shared" si="484"/>
        <v>0</v>
      </c>
      <c r="EB904" s="335">
        <f t="shared" si="485"/>
        <v>0</v>
      </c>
      <c r="EC904" s="335">
        <f t="shared" si="486"/>
        <v>0</v>
      </c>
    </row>
    <row r="905" spans="2:133" ht="27.75" customHeight="1" thickBot="1">
      <c r="B905" s="39"/>
      <c r="C905" s="146"/>
      <c r="D905" s="57"/>
      <c r="E905" s="43"/>
      <c r="F905" s="74"/>
      <c r="G905" s="74"/>
      <c r="H905" s="44"/>
      <c r="I905" s="283"/>
      <c r="J905" s="283"/>
      <c r="K905" s="37"/>
      <c r="L905" s="37"/>
      <c r="M905" s="37"/>
      <c r="N905" s="37"/>
      <c r="O905" s="22"/>
      <c r="P905" s="22"/>
      <c r="Q905" s="42"/>
      <c r="R905" s="39"/>
      <c r="S905" s="39"/>
      <c r="T905" s="39"/>
      <c r="U905" s="321"/>
      <c r="V905" s="330"/>
      <c r="W905" s="317" t="str">
        <f t="shared" si="476"/>
        <v>0</v>
      </c>
      <c r="X905" s="40"/>
      <c r="Y905" s="40"/>
      <c r="Z905" s="40"/>
      <c r="AA905" s="40"/>
      <c r="AB905" s="144"/>
      <c r="AC905" s="144"/>
      <c r="AD905" s="40" t="str">
        <f t="shared" si="493"/>
        <v/>
      </c>
      <c r="AE905" s="185"/>
      <c r="AF905" s="106" t="str">
        <f t="shared" si="494"/>
        <v/>
      </c>
      <c r="AG905" s="99">
        <f t="shared" si="487"/>
        <v>0</v>
      </c>
      <c r="AH905" s="105" t="str">
        <f t="shared" si="488"/>
        <v>0</v>
      </c>
      <c r="AI905" s="106" t="str">
        <f t="shared" si="477"/>
        <v>0</v>
      </c>
      <c r="AJ905" s="99" t="str">
        <f t="shared" si="478"/>
        <v/>
      </c>
      <c r="AK905" s="1" t="str">
        <f t="shared" si="479"/>
        <v/>
      </c>
      <c r="AL905" s="1" t="str">
        <f t="shared" si="480"/>
        <v/>
      </c>
      <c r="AM905" s="1" t="str">
        <f t="shared" si="481"/>
        <v/>
      </c>
      <c r="AN905" s="164" t="str">
        <f t="shared" si="482"/>
        <v/>
      </c>
      <c r="AO905" s="337">
        <f t="shared" si="483"/>
        <v>0</v>
      </c>
      <c r="AP905" s="259"/>
      <c r="AQ905" s="273">
        <f t="shared" si="489"/>
        <v>0</v>
      </c>
      <c r="DF905" s="104">
        <f t="shared" si="498"/>
        <v>0</v>
      </c>
      <c r="DG905" s="39" t="str">
        <f t="shared" si="495"/>
        <v/>
      </c>
      <c r="DH905" s="39" t="str">
        <f t="shared" si="496"/>
        <v/>
      </c>
      <c r="DJ905" s="98">
        <f t="shared" si="497"/>
        <v>0</v>
      </c>
      <c r="DK905" s="93" t="e">
        <f>VLOOKUP(H905,'PORT PRODUCTIVITY 1'!$A$25:$G$81,2,FALSE)</f>
        <v>#N/A</v>
      </c>
      <c r="DL905" s="97" t="str">
        <f t="shared" si="503"/>
        <v/>
      </c>
      <c r="DM905" s="97" t="str">
        <f t="shared" si="504"/>
        <v/>
      </c>
      <c r="DN905" s="97" t="str">
        <f t="shared" si="505"/>
        <v/>
      </c>
      <c r="DO905" s="97" t="str">
        <f t="shared" si="506"/>
        <v/>
      </c>
      <c r="DP905" s="94" t="e">
        <f>VLOOKUP(H905,'PORT PRODUCTIVITY 1'!$A$25:$G$83,3,FALSE)</f>
        <v>#N/A</v>
      </c>
      <c r="DQ905" s="276" t="str">
        <f t="shared" ref="DQ905:DQ968" si="507">IF(X905=0,"",(X905/$DP905))</f>
        <v/>
      </c>
      <c r="DR905" s="276" t="str">
        <f t="shared" ref="DR905:DR968" si="508">IF(Y905=0,"",(Y905/$DP905))</f>
        <v/>
      </c>
      <c r="DS905" s="276" t="str">
        <f t="shared" ref="DS905:DS968" si="509">IF(Z905=0,"",(Z905/$DP905))</f>
        <v/>
      </c>
      <c r="DT905" s="276" t="str">
        <f t="shared" ref="DT905:DT968" si="510">IF(AA905=0,"",(AA905/$DP905))</f>
        <v/>
      </c>
      <c r="DU905" s="276" t="str">
        <f t="shared" ref="DU905:DU968" si="511">IF(AB905=0,"",(AB905/$DP905))</f>
        <v/>
      </c>
      <c r="DV905" s="276" t="str">
        <f t="shared" ref="DV905:DV968" si="512">IF(AC905=0,"",(AC905/$DP905))</f>
        <v/>
      </c>
      <c r="DW905" s="277" t="str">
        <f t="shared" si="499"/>
        <v/>
      </c>
      <c r="DX905" s="278" t="str">
        <f t="shared" si="500"/>
        <v>0</v>
      </c>
      <c r="DY905" s="279" t="str">
        <f t="shared" si="501"/>
        <v>0</v>
      </c>
      <c r="DZ905" s="280" t="str">
        <f t="shared" si="502"/>
        <v/>
      </c>
      <c r="EA905" s="335">
        <f t="shared" si="484"/>
        <v>0</v>
      </c>
      <c r="EB905" s="335">
        <f t="shared" si="485"/>
        <v>0</v>
      </c>
      <c r="EC905" s="335">
        <f t="shared" si="486"/>
        <v>0</v>
      </c>
    </row>
    <row r="906" spans="2:133" ht="27.75" customHeight="1" thickBot="1">
      <c r="B906" s="39"/>
      <c r="C906" s="146"/>
      <c r="D906" s="57"/>
      <c r="E906" s="43"/>
      <c r="F906" s="74"/>
      <c r="G906" s="74"/>
      <c r="H906" s="44"/>
      <c r="I906" s="283"/>
      <c r="J906" s="283"/>
      <c r="K906" s="37"/>
      <c r="L906" s="37"/>
      <c r="M906" s="37"/>
      <c r="N906" s="37"/>
      <c r="O906" s="22"/>
      <c r="P906" s="22"/>
      <c r="Q906" s="42"/>
      <c r="R906" s="39"/>
      <c r="S906" s="39"/>
      <c r="T906" s="39"/>
      <c r="U906" s="321"/>
      <c r="V906" s="330"/>
      <c r="W906" s="317" t="str">
        <f t="shared" ref="W906:W969" si="513">IFERROR(IF(OR(G906="15A CRX",G906="84K ECUBEX"),(STDEV(S906:U906)/100), IF(G906="84A SPONDYLUS",(STDEV(S906:T906)/100),(STDEV(S906:V906)/100))),"0")</f>
        <v>0</v>
      </c>
      <c r="X906" s="40"/>
      <c r="Y906" s="40"/>
      <c r="Z906" s="40"/>
      <c r="AA906" s="40"/>
      <c r="AB906" s="144"/>
      <c r="AC906" s="144"/>
      <c r="AD906" s="40" t="str">
        <f t="shared" si="493"/>
        <v/>
      </c>
      <c r="AE906" s="185"/>
      <c r="AF906" s="106" t="str">
        <f t="shared" si="494"/>
        <v/>
      </c>
      <c r="AG906" s="99">
        <f t="shared" si="487"/>
        <v>0</v>
      </c>
      <c r="AH906" s="105" t="str">
        <f t="shared" si="488"/>
        <v>0</v>
      </c>
      <c r="AI906" s="106" t="str">
        <f t="shared" ref="AI906:AI969" si="514">IF(DF906=2,"S&amp;S",IF(DG906=1,W906,IF(DH906=1,AF906,"0")))</f>
        <v>0</v>
      </c>
      <c r="AJ906" s="99" t="str">
        <f t="shared" ref="AJ906:AJ969" si="515">IF(AI906="0","",IF(AI906&gt;15%,1,0))</f>
        <v/>
      </c>
      <c r="AK906" s="1" t="str">
        <f t="shared" ref="AK906:AK969" si="516">IF(AI906="0","",IF(AJ906=1,0,IF(AI906&gt;10%,1,0)))</f>
        <v/>
      </c>
      <c r="AL906" s="1" t="str">
        <f t="shared" ref="AL906:AL969" si="517">IF(AI906="0","",IF(AJ906=1,0,IF(AK906=1,0,IF(AI906&gt;5%,1,0))))</f>
        <v/>
      </c>
      <c r="AM906" s="1" t="str">
        <f t="shared" ref="AM906:AM969" si="518">IF(AI906="0","",IF(AJ906=1,0,IF(AK906=1,0,IF(AL906=1,0,IF(AI906&gt;=0%,1,0)))))</f>
        <v/>
      </c>
      <c r="AN906" s="164" t="str">
        <f t="shared" ref="AN906:AN969" si="519">IF(AG906=0,"",IF(AQ906=2,"SHIP &amp; SHORE CRANE",IF(AJ906=1,"PLS INSERT COMMENT",IF(AK906=1,"CAN YOU IMPROVE IT?",IF(AL906=1,"GOOD JOB &amp; HOW GET BETTER?",IF(AM906=1,"EXCELENT-BE CONSISTENT AND SHARE BEST PRACTICES","SINGLE CRANE"))))))</f>
        <v/>
      </c>
      <c r="AO906" s="337">
        <f t="shared" ref="AO906:AO969" si="520">IFERROR(EC906,"")</f>
        <v>0</v>
      </c>
      <c r="AP906" s="259"/>
      <c r="AQ906" s="273">
        <f t="shared" si="489"/>
        <v>0</v>
      </c>
      <c r="DF906" s="104">
        <f t="shared" si="498"/>
        <v>0</v>
      </c>
      <c r="DG906" s="39" t="str">
        <f t="shared" si="495"/>
        <v/>
      </c>
      <c r="DH906" s="39" t="str">
        <f t="shared" si="496"/>
        <v/>
      </c>
      <c r="DJ906" s="98">
        <f t="shared" si="497"/>
        <v>0</v>
      </c>
      <c r="DK906" s="93" t="e">
        <f>VLOOKUP(H906,'PORT PRODUCTIVITY 1'!$A$25:$G$81,2,FALSE)</f>
        <v>#N/A</v>
      </c>
      <c r="DL906" s="97" t="str">
        <f t="shared" si="503"/>
        <v/>
      </c>
      <c r="DM906" s="97" t="str">
        <f t="shared" si="504"/>
        <v/>
      </c>
      <c r="DN906" s="97" t="str">
        <f t="shared" si="505"/>
        <v/>
      </c>
      <c r="DO906" s="97" t="str">
        <f t="shared" si="506"/>
        <v/>
      </c>
      <c r="DP906" s="94" t="e">
        <f>VLOOKUP(H906,'PORT PRODUCTIVITY 1'!$A$25:$G$83,3,FALSE)</f>
        <v>#N/A</v>
      </c>
      <c r="DQ906" s="276" t="str">
        <f t="shared" si="507"/>
        <v/>
      </c>
      <c r="DR906" s="276" t="str">
        <f t="shared" si="508"/>
        <v/>
      </c>
      <c r="DS906" s="276" t="str">
        <f t="shared" si="509"/>
        <v/>
      </c>
      <c r="DT906" s="276" t="str">
        <f t="shared" si="510"/>
        <v/>
      </c>
      <c r="DU906" s="276" t="str">
        <f t="shared" si="511"/>
        <v/>
      </c>
      <c r="DV906" s="276" t="str">
        <f t="shared" si="512"/>
        <v/>
      </c>
      <c r="DW906" s="277" t="str">
        <f t="shared" si="499"/>
        <v/>
      </c>
      <c r="DX906" s="278" t="str">
        <f t="shared" si="500"/>
        <v>0</v>
      </c>
      <c r="DY906" s="279" t="str">
        <f t="shared" si="501"/>
        <v>0</v>
      </c>
      <c r="DZ906" s="280" t="str">
        <f t="shared" si="502"/>
        <v/>
      </c>
      <c r="EA906" s="335">
        <f t="shared" ref="EA906:EA969" si="521">MAX(DL906:DO906,DQ906:DV906)</f>
        <v>0</v>
      </c>
      <c r="EB906" s="335">
        <f t="shared" ref="EB906:EB969" si="522">MIN(DL906:DO906,DQ906:DV906)</f>
        <v>0</v>
      </c>
      <c r="EC906" s="335">
        <f t="shared" ref="EC906:EC969" si="523">EA906-EB906</f>
        <v>0</v>
      </c>
    </row>
    <row r="907" spans="2:133" ht="27.75" customHeight="1" thickBot="1">
      <c r="B907" s="39"/>
      <c r="C907" s="146"/>
      <c r="D907" s="57"/>
      <c r="E907" s="43"/>
      <c r="F907" s="74"/>
      <c r="G907" s="74"/>
      <c r="H907" s="44"/>
      <c r="I907" s="283"/>
      <c r="J907" s="283"/>
      <c r="K907" s="37"/>
      <c r="L907" s="37"/>
      <c r="M907" s="37"/>
      <c r="N907" s="37"/>
      <c r="O907" s="22"/>
      <c r="P907" s="22"/>
      <c r="Q907" s="42"/>
      <c r="R907" s="39"/>
      <c r="S907" s="39"/>
      <c r="T907" s="39"/>
      <c r="U907" s="321"/>
      <c r="V907" s="330"/>
      <c r="W907" s="317" t="str">
        <f t="shared" si="513"/>
        <v>0</v>
      </c>
      <c r="X907" s="40"/>
      <c r="Y907" s="40"/>
      <c r="Z907" s="40"/>
      <c r="AA907" s="40"/>
      <c r="AB907" s="144"/>
      <c r="AC907" s="144"/>
      <c r="AD907" s="40" t="str">
        <f t="shared" si="493"/>
        <v/>
      </c>
      <c r="AE907" s="185"/>
      <c r="AF907" s="106" t="str">
        <f t="shared" si="494"/>
        <v/>
      </c>
      <c r="AG907" s="99">
        <f t="shared" si="487"/>
        <v>0</v>
      </c>
      <c r="AH907" s="105" t="str">
        <f t="shared" si="488"/>
        <v>0</v>
      </c>
      <c r="AI907" s="106" t="str">
        <f t="shared" si="514"/>
        <v>0</v>
      </c>
      <c r="AJ907" s="99" t="str">
        <f t="shared" si="515"/>
        <v/>
      </c>
      <c r="AK907" s="1" t="str">
        <f t="shared" si="516"/>
        <v/>
      </c>
      <c r="AL907" s="1" t="str">
        <f t="shared" si="517"/>
        <v/>
      </c>
      <c r="AM907" s="1" t="str">
        <f t="shared" si="518"/>
        <v/>
      </c>
      <c r="AN907" s="164" t="str">
        <f t="shared" si="519"/>
        <v/>
      </c>
      <c r="AO907" s="337">
        <f t="shared" si="520"/>
        <v>0</v>
      </c>
      <c r="AP907" s="259"/>
      <c r="AQ907" s="273">
        <f t="shared" si="489"/>
        <v>0</v>
      </c>
      <c r="DF907" s="104">
        <f t="shared" si="498"/>
        <v>0</v>
      </c>
      <c r="DG907" s="39" t="str">
        <f t="shared" si="495"/>
        <v/>
      </c>
      <c r="DH907" s="39" t="str">
        <f t="shared" si="496"/>
        <v/>
      </c>
      <c r="DJ907" s="98">
        <f t="shared" si="497"/>
        <v>0</v>
      </c>
      <c r="DK907" s="93" t="e">
        <f>VLOOKUP(H907,'PORT PRODUCTIVITY 1'!$A$25:$G$81,2,FALSE)</f>
        <v>#N/A</v>
      </c>
      <c r="DL907" s="97" t="str">
        <f t="shared" si="503"/>
        <v/>
      </c>
      <c r="DM907" s="97" t="str">
        <f t="shared" si="504"/>
        <v/>
      </c>
      <c r="DN907" s="97" t="str">
        <f t="shared" si="505"/>
        <v/>
      </c>
      <c r="DO907" s="97" t="str">
        <f t="shared" si="506"/>
        <v/>
      </c>
      <c r="DP907" s="94" t="e">
        <f>VLOOKUP(H907,'PORT PRODUCTIVITY 1'!$A$25:$G$83,3,FALSE)</f>
        <v>#N/A</v>
      </c>
      <c r="DQ907" s="276" t="str">
        <f t="shared" si="507"/>
        <v/>
      </c>
      <c r="DR907" s="276" t="str">
        <f t="shared" si="508"/>
        <v/>
      </c>
      <c r="DS907" s="276" t="str">
        <f t="shared" si="509"/>
        <v/>
      </c>
      <c r="DT907" s="276" t="str">
        <f t="shared" si="510"/>
        <v/>
      </c>
      <c r="DU907" s="276" t="str">
        <f t="shared" si="511"/>
        <v/>
      </c>
      <c r="DV907" s="276" t="str">
        <f t="shared" si="512"/>
        <v/>
      </c>
      <c r="DW907" s="277" t="str">
        <f t="shared" si="499"/>
        <v/>
      </c>
      <c r="DX907" s="278" t="str">
        <f t="shared" si="500"/>
        <v>0</v>
      </c>
      <c r="DY907" s="279" t="str">
        <f t="shared" si="501"/>
        <v>0</v>
      </c>
      <c r="DZ907" s="280" t="str">
        <f t="shared" si="502"/>
        <v/>
      </c>
      <c r="EA907" s="335">
        <f t="shared" si="521"/>
        <v>0</v>
      </c>
      <c r="EB907" s="335">
        <f t="shared" si="522"/>
        <v>0</v>
      </c>
      <c r="EC907" s="335">
        <f t="shared" si="523"/>
        <v>0</v>
      </c>
    </row>
    <row r="908" spans="2:133" ht="27.75" customHeight="1" thickBot="1">
      <c r="B908" s="39"/>
      <c r="C908" s="146"/>
      <c r="D908" s="57"/>
      <c r="E908" s="43"/>
      <c r="F908" s="74"/>
      <c r="G908" s="74"/>
      <c r="H908" s="44"/>
      <c r="I908" s="283"/>
      <c r="J908" s="283"/>
      <c r="K908" s="37"/>
      <c r="L908" s="37"/>
      <c r="M908" s="37"/>
      <c r="N908" s="37"/>
      <c r="O908" s="22"/>
      <c r="P908" s="22"/>
      <c r="Q908" s="42"/>
      <c r="R908" s="39"/>
      <c r="S908" s="39"/>
      <c r="T908" s="39"/>
      <c r="U908" s="321"/>
      <c r="V908" s="330"/>
      <c r="W908" s="317" t="str">
        <f t="shared" si="513"/>
        <v>0</v>
      </c>
      <c r="X908" s="40"/>
      <c r="Y908" s="40"/>
      <c r="Z908" s="40"/>
      <c r="AA908" s="40"/>
      <c r="AB908" s="144"/>
      <c r="AC908" s="144"/>
      <c r="AD908" s="40" t="str">
        <f t="shared" si="493"/>
        <v/>
      </c>
      <c r="AE908" s="185"/>
      <c r="AF908" s="106" t="str">
        <f t="shared" si="494"/>
        <v/>
      </c>
      <c r="AG908" s="99">
        <f t="shared" si="487"/>
        <v>0</v>
      </c>
      <c r="AH908" s="105" t="str">
        <f t="shared" si="488"/>
        <v>0</v>
      </c>
      <c r="AI908" s="106" t="str">
        <f t="shared" si="514"/>
        <v>0</v>
      </c>
      <c r="AJ908" s="99" t="str">
        <f t="shared" si="515"/>
        <v/>
      </c>
      <c r="AK908" s="1" t="str">
        <f t="shared" si="516"/>
        <v/>
      </c>
      <c r="AL908" s="1" t="str">
        <f t="shared" si="517"/>
        <v/>
      </c>
      <c r="AM908" s="1" t="str">
        <f t="shared" si="518"/>
        <v/>
      </c>
      <c r="AN908" s="164" t="str">
        <f t="shared" si="519"/>
        <v/>
      </c>
      <c r="AO908" s="337">
        <f t="shared" si="520"/>
        <v>0</v>
      </c>
      <c r="AP908" s="259"/>
      <c r="AQ908" s="273">
        <f t="shared" si="489"/>
        <v>0</v>
      </c>
      <c r="DF908" s="104">
        <f t="shared" si="498"/>
        <v>0</v>
      </c>
      <c r="DG908" s="39" t="str">
        <f t="shared" si="495"/>
        <v/>
      </c>
      <c r="DH908" s="39" t="str">
        <f t="shared" si="496"/>
        <v/>
      </c>
      <c r="DJ908" s="98">
        <f t="shared" si="497"/>
        <v>0</v>
      </c>
      <c r="DK908" s="93" t="e">
        <f>VLOOKUP(H908,'PORT PRODUCTIVITY 1'!$A$25:$G$81,2,FALSE)</f>
        <v>#N/A</v>
      </c>
      <c r="DL908" s="97" t="str">
        <f t="shared" si="503"/>
        <v/>
      </c>
      <c r="DM908" s="97" t="str">
        <f t="shared" si="504"/>
        <v/>
      </c>
      <c r="DN908" s="97" t="str">
        <f t="shared" si="505"/>
        <v/>
      </c>
      <c r="DO908" s="97" t="str">
        <f t="shared" si="506"/>
        <v/>
      </c>
      <c r="DP908" s="94" t="e">
        <f>VLOOKUP(H908,'PORT PRODUCTIVITY 1'!$A$25:$G$83,3,FALSE)</f>
        <v>#N/A</v>
      </c>
      <c r="DQ908" s="276" t="str">
        <f t="shared" si="507"/>
        <v/>
      </c>
      <c r="DR908" s="276" t="str">
        <f t="shared" si="508"/>
        <v/>
      </c>
      <c r="DS908" s="276" t="str">
        <f t="shared" si="509"/>
        <v/>
      </c>
      <c r="DT908" s="276" t="str">
        <f t="shared" si="510"/>
        <v/>
      </c>
      <c r="DU908" s="276" t="str">
        <f t="shared" si="511"/>
        <v/>
      </c>
      <c r="DV908" s="276" t="str">
        <f t="shared" si="512"/>
        <v/>
      </c>
      <c r="DW908" s="277" t="str">
        <f t="shared" si="499"/>
        <v/>
      </c>
      <c r="DX908" s="278" t="str">
        <f t="shared" si="500"/>
        <v>0</v>
      </c>
      <c r="DY908" s="279" t="str">
        <f t="shared" si="501"/>
        <v>0</v>
      </c>
      <c r="DZ908" s="280" t="str">
        <f t="shared" si="502"/>
        <v/>
      </c>
      <c r="EA908" s="335">
        <f t="shared" si="521"/>
        <v>0</v>
      </c>
      <c r="EB908" s="335">
        <f t="shared" si="522"/>
        <v>0</v>
      </c>
      <c r="EC908" s="335">
        <f t="shared" si="523"/>
        <v>0</v>
      </c>
    </row>
    <row r="909" spans="2:133" ht="27.75" customHeight="1" thickBot="1">
      <c r="B909" s="39"/>
      <c r="C909" s="146"/>
      <c r="D909" s="57"/>
      <c r="E909" s="43"/>
      <c r="F909" s="74"/>
      <c r="G909" s="74"/>
      <c r="H909" s="44"/>
      <c r="I909" s="283"/>
      <c r="J909" s="283"/>
      <c r="K909" s="37"/>
      <c r="L909" s="37"/>
      <c r="M909" s="37"/>
      <c r="N909" s="37"/>
      <c r="O909" s="22"/>
      <c r="P909" s="22"/>
      <c r="Q909" s="42"/>
      <c r="R909" s="39"/>
      <c r="S909" s="39"/>
      <c r="T909" s="39"/>
      <c r="U909" s="321"/>
      <c r="V909" s="330"/>
      <c r="W909" s="317" t="str">
        <f t="shared" si="513"/>
        <v>0</v>
      </c>
      <c r="X909" s="40"/>
      <c r="Y909" s="40"/>
      <c r="Z909" s="40"/>
      <c r="AA909" s="40"/>
      <c r="AB909" s="144"/>
      <c r="AC909" s="144"/>
      <c r="AD909" s="40" t="str">
        <f t="shared" si="493"/>
        <v/>
      </c>
      <c r="AE909" s="185"/>
      <c r="AF909" s="106" t="str">
        <f t="shared" si="494"/>
        <v/>
      </c>
      <c r="AG909" s="99">
        <f t="shared" si="487"/>
        <v>0</v>
      </c>
      <c r="AH909" s="105" t="str">
        <f t="shared" si="488"/>
        <v>0</v>
      </c>
      <c r="AI909" s="106" t="str">
        <f t="shared" si="514"/>
        <v>0</v>
      </c>
      <c r="AJ909" s="99" t="str">
        <f t="shared" si="515"/>
        <v/>
      </c>
      <c r="AK909" s="1" t="str">
        <f t="shared" si="516"/>
        <v/>
      </c>
      <c r="AL909" s="1" t="str">
        <f t="shared" si="517"/>
        <v/>
      </c>
      <c r="AM909" s="1" t="str">
        <f t="shared" si="518"/>
        <v/>
      </c>
      <c r="AN909" s="164" t="str">
        <f t="shared" si="519"/>
        <v/>
      </c>
      <c r="AO909" s="337">
        <f t="shared" si="520"/>
        <v>0</v>
      </c>
      <c r="AP909" s="259"/>
      <c r="AQ909" s="273">
        <f t="shared" si="489"/>
        <v>0</v>
      </c>
      <c r="DF909" s="104">
        <f t="shared" si="498"/>
        <v>0</v>
      </c>
      <c r="DG909" s="39" t="str">
        <f t="shared" si="495"/>
        <v/>
      </c>
      <c r="DH909" s="39" t="str">
        <f t="shared" si="496"/>
        <v/>
      </c>
      <c r="DJ909" s="98">
        <f t="shared" si="497"/>
        <v>0</v>
      </c>
      <c r="DK909" s="93" t="e">
        <f>VLOOKUP(H909,'PORT PRODUCTIVITY 1'!$A$25:$G$81,2,FALSE)</f>
        <v>#N/A</v>
      </c>
      <c r="DL909" s="97" t="str">
        <f t="shared" si="503"/>
        <v/>
      </c>
      <c r="DM909" s="97" t="str">
        <f t="shared" si="504"/>
        <v/>
      </c>
      <c r="DN909" s="97" t="str">
        <f t="shared" si="505"/>
        <v/>
      </c>
      <c r="DO909" s="97" t="str">
        <f t="shared" si="506"/>
        <v/>
      </c>
      <c r="DP909" s="94" t="e">
        <f>VLOOKUP(H909,'PORT PRODUCTIVITY 1'!$A$25:$G$83,3,FALSE)</f>
        <v>#N/A</v>
      </c>
      <c r="DQ909" s="276" t="str">
        <f t="shared" si="507"/>
        <v/>
      </c>
      <c r="DR909" s="276" t="str">
        <f t="shared" si="508"/>
        <v/>
      </c>
      <c r="DS909" s="276" t="str">
        <f t="shared" si="509"/>
        <v/>
      </c>
      <c r="DT909" s="276" t="str">
        <f t="shared" si="510"/>
        <v/>
      </c>
      <c r="DU909" s="276" t="str">
        <f t="shared" si="511"/>
        <v/>
      </c>
      <c r="DV909" s="276" t="str">
        <f t="shared" si="512"/>
        <v/>
      </c>
      <c r="DW909" s="277" t="str">
        <f t="shared" si="499"/>
        <v/>
      </c>
      <c r="DX909" s="278" t="str">
        <f t="shared" si="500"/>
        <v>0</v>
      </c>
      <c r="DY909" s="279" t="str">
        <f t="shared" si="501"/>
        <v>0</v>
      </c>
      <c r="DZ909" s="280" t="str">
        <f t="shared" si="502"/>
        <v/>
      </c>
      <c r="EA909" s="335">
        <f t="shared" si="521"/>
        <v>0</v>
      </c>
      <c r="EB909" s="335">
        <f t="shared" si="522"/>
        <v>0</v>
      </c>
      <c r="EC909" s="335">
        <f t="shared" si="523"/>
        <v>0</v>
      </c>
    </row>
    <row r="910" spans="2:133" ht="27.75" customHeight="1" thickBot="1">
      <c r="B910" s="39"/>
      <c r="C910" s="146"/>
      <c r="D910" s="57"/>
      <c r="E910" s="43"/>
      <c r="F910" s="74"/>
      <c r="G910" s="74"/>
      <c r="H910" s="44"/>
      <c r="I910" s="283"/>
      <c r="J910" s="283"/>
      <c r="K910" s="37"/>
      <c r="L910" s="37"/>
      <c r="M910" s="37"/>
      <c r="N910" s="37"/>
      <c r="O910" s="22"/>
      <c r="P910" s="22"/>
      <c r="Q910" s="42"/>
      <c r="R910" s="39"/>
      <c r="S910" s="39"/>
      <c r="T910" s="39"/>
      <c r="U910" s="321"/>
      <c r="V910" s="330"/>
      <c r="W910" s="317" t="str">
        <f t="shared" si="513"/>
        <v>0</v>
      </c>
      <c r="X910" s="40"/>
      <c r="Y910" s="40"/>
      <c r="Z910" s="40"/>
      <c r="AA910" s="40"/>
      <c r="AB910" s="144"/>
      <c r="AC910" s="144"/>
      <c r="AD910" s="40" t="str">
        <f t="shared" si="493"/>
        <v/>
      </c>
      <c r="AE910" s="185"/>
      <c r="AF910" s="106" t="str">
        <f t="shared" si="494"/>
        <v/>
      </c>
      <c r="AG910" s="99">
        <f t="shared" si="487"/>
        <v>0</v>
      </c>
      <c r="AH910" s="105" t="str">
        <f t="shared" si="488"/>
        <v>0</v>
      </c>
      <c r="AI910" s="106" t="str">
        <f t="shared" si="514"/>
        <v>0</v>
      </c>
      <c r="AJ910" s="99" t="str">
        <f t="shared" si="515"/>
        <v/>
      </c>
      <c r="AK910" s="1" t="str">
        <f t="shared" si="516"/>
        <v/>
      </c>
      <c r="AL910" s="1" t="str">
        <f t="shared" si="517"/>
        <v/>
      </c>
      <c r="AM910" s="1" t="str">
        <f t="shared" si="518"/>
        <v/>
      </c>
      <c r="AN910" s="164" t="str">
        <f t="shared" si="519"/>
        <v/>
      </c>
      <c r="AO910" s="337">
        <f t="shared" si="520"/>
        <v>0</v>
      </c>
      <c r="AP910" s="259"/>
      <c r="AQ910" s="273">
        <f t="shared" si="489"/>
        <v>0</v>
      </c>
      <c r="DF910" s="104">
        <f t="shared" si="498"/>
        <v>0</v>
      </c>
      <c r="DG910" s="39" t="str">
        <f t="shared" si="495"/>
        <v/>
      </c>
      <c r="DH910" s="39" t="str">
        <f t="shared" si="496"/>
        <v/>
      </c>
      <c r="DJ910" s="98">
        <f t="shared" si="497"/>
        <v>0</v>
      </c>
      <c r="DK910" s="93" t="e">
        <f>VLOOKUP(H910,'PORT PRODUCTIVITY 1'!$A$25:$G$81,2,FALSE)</f>
        <v>#N/A</v>
      </c>
      <c r="DL910" s="97" t="str">
        <f t="shared" si="503"/>
        <v/>
      </c>
      <c r="DM910" s="97" t="str">
        <f t="shared" si="504"/>
        <v/>
      </c>
      <c r="DN910" s="97" t="str">
        <f t="shared" si="505"/>
        <v/>
      </c>
      <c r="DO910" s="97" t="str">
        <f t="shared" si="506"/>
        <v/>
      </c>
      <c r="DP910" s="94" t="e">
        <f>VLOOKUP(H910,'PORT PRODUCTIVITY 1'!$A$25:$G$83,3,FALSE)</f>
        <v>#N/A</v>
      </c>
      <c r="DQ910" s="276" t="str">
        <f t="shared" si="507"/>
        <v/>
      </c>
      <c r="DR910" s="276" t="str">
        <f t="shared" si="508"/>
        <v/>
      </c>
      <c r="DS910" s="276" t="str">
        <f t="shared" si="509"/>
        <v/>
      </c>
      <c r="DT910" s="276" t="str">
        <f t="shared" si="510"/>
        <v/>
      </c>
      <c r="DU910" s="276" t="str">
        <f t="shared" si="511"/>
        <v/>
      </c>
      <c r="DV910" s="276" t="str">
        <f t="shared" si="512"/>
        <v/>
      </c>
      <c r="DW910" s="277" t="str">
        <f t="shared" si="499"/>
        <v/>
      </c>
      <c r="DX910" s="278" t="str">
        <f t="shared" si="500"/>
        <v>0</v>
      </c>
      <c r="DY910" s="279" t="str">
        <f t="shared" si="501"/>
        <v>0</v>
      </c>
      <c r="DZ910" s="280" t="str">
        <f t="shared" si="502"/>
        <v/>
      </c>
      <c r="EA910" s="335">
        <f t="shared" si="521"/>
        <v>0</v>
      </c>
      <c r="EB910" s="335">
        <f t="shared" si="522"/>
        <v>0</v>
      </c>
      <c r="EC910" s="335">
        <f t="shared" si="523"/>
        <v>0</v>
      </c>
    </row>
    <row r="911" spans="2:133" ht="27.75" customHeight="1" thickBot="1">
      <c r="B911" s="39"/>
      <c r="C911" s="146"/>
      <c r="D911" s="57"/>
      <c r="E911" s="43"/>
      <c r="F911" s="74"/>
      <c r="G911" s="74"/>
      <c r="H911" s="44"/>
      <c r="I911" s="283"/>
      <c r="J911" s="283"/>
      <c r="K911" s="37"/>
      <c r="L911" s="37"/>
      <c r="M911" s="37"/>
      <c r="N911" s="37"/>
      <c r="O911" s="22"/>
      <c r="P911" s="22"/>
      <c r="Q911" s="42"/>
      <c r="R911" s="39"/>
      <c r="S911" s="39"/>
      <c r="T911" s="39"/>
      <c r="U911" s="321"/>
      <c r="V911" s="330"/>
      <c r="W911" s="317" t="str">
        <f t="shared" si="513"/>
        <v>0</v>
      </c>
      <c r="X911" s="40"/>
      <c r="Y911" s="40"/>
      <c r="Z911" s="40"/>
      <c r="AA911" s="40"/>
      <c r="AB911" s="144"/>
      <c r="AC911" s="144"/>
      <c r="AD911" s="40" t="str">
        <f t="shared" si="493"/>
        <v/>
      </c>
      <c r="AE911" s="185"/>
      <c r="AF911" s="106" t="str">
        <f t="shared" si="494"/>
        <v/>
      </c>
      <c r="AG911" s="99">
        <f t="shared" si="487"/>
        <v>0</v>
      </c>
      <c r="AH911" s="105" t="str">
        <f t="shared" si="488"/>
        <v>0</v>
      </c>
      <c r="AI911" s="106" t="str">
        <f t="shared" si="514"/>
        <v>0</v>
      </c>
      <c r="AJ911" s="99" t="str">
        <f t="shared" si="515"/>
        <v/>
      </c>
      <c r="AK911" s="1" t="str">
        <f t="shared" si="516"/>
        <v/>
      </c>
      <c r="AL911" s="1" t="str">
        <f t="shared" si="517"/>
        <v/>
      </c>
      <c r="AM911" s="1" t="str">
        <f t="shared" si="518"/>
        <v/>
      </c>
      <c r="AN911" s="164" t="str">
        <f t="shared" si="519"/>
        <v/>
      </c>
      <c r="AO911" s="337">
        <f t="shared" si="520"/>
        <v>0</v>
      </c>
      <c r="AP911" s="259"/>
      <c r="AQ911" s="273">
        <f t="shared" si="489"/>
        <v>0</v>
      </c>
      <c r="DF911" s="104">
        <f t="shared" si="498"/>
        <v>0</v>
      </c>
      <c r="DG911" s="39" t="str">
        <f t="shared" si="495"/>
        <v/>
      </c>
      <c r="DH911" s="39" t="str">
        <f t="shared" si="496"/>
        <v/>
      </c>
      <c r="DJ911" s="98">
        <f t="shared" si="497"/>
        <v>0</v>
      </c>
      <c r="DK911" s="93" t="e">
        <f>VLOOKUP(H911,'PORT PRODUCTIVITY 1'!$A$25:$G$81,2,FALSE)</f>
        <v>#N/A</v>
      </c>
      <c r="DL911" s="97" t="str">
        <f t="shared" si="503"/>
        <v/>
      </c>
      <c r="DM911" s="97" t="str">
        <f t="shared" si="504"/>
        <v/>
      </c>
      <c r="DN911" s="97" t="str">
        <f t="shared" si="505"/>
        <v/>
      </c>
      <c r="DO911" s="97" t="str">
        <f t="shared" si="506"/>
        <v/>
      </c>
      <c r="DP911" s="94" t="e">
        <f>VLOOKUP(H911,'PORT PRODUCTIVITY 1'!$A$25:$G$83,3,FALSE)</f>
        <v>#N/A</v>
      </c>
      <c r="DQ911" s="276" t="str">
        <f t="shared" si="507"/>
        <v/>
      </c>
      <c r="DR911" s="276" t="str">
        <f t="shared" si="508"/>
        <v/>
      </c>
      <c r="DS911" s="276" t="str">
        <f t="shared" si="509"/>
        <v/>
      </c>
      <c r="DT911" s="276" t="str">
        <f t="shared" si="510"/>
        <v/>
      </c>
      <c r="DU911" s="276" t="str">
        <f t="shared" si="511"/>
        <v/>
      </c>
      <c r="DV911" s="276" t="str">
        <f t="shared" si="512"/>
        <v/>
      </c>
      <c r="DW911" s="277" t="str">
        <f t="shared" si="499"/>
        <v/>
      </c>
      <c r="DX911" s="278" t="str">
        <f t="shared" si="500"/>
        <v>0</v>
      </c>
      <c r="DY911" s="279" t="str">
        <f t="shared" si="501"/>
        <v>0</v>
      </c>
      <c r="DZ911" s="280" t="str">
        <f t="shared" si="502"/>
        <v/>
      </c>
      <c r="EA911" s="335">
        <f t="shared" si="521"/>
        <v>0</v>
      </c>
      <c r="EB911" s="335">
        <f t="shared" si="522"/>
        <v>0</v>
      </c>
      <c r="EC911" s="335">
        <f t="shared" si="523"/>
        <v>0</v>
      </c>
    </row>
    <row r="912" spans="2:133" ht="27.75" customHeight="1" thickBot="1">
      <c r="B912" s="39"/>
      <c r="C912" s="146"/>
      <c r="D912" s="57"/>
      <c r="E912" s="43"/>
      <c r="F912" s="74"/>
      <c r="G912" s="74"/>
      <c r="H912" s="44"/>
      <c r="I912" s="283"/>
      <c r="J912" s="283"/>
      <c r="K912" s="37"/>
      <c r="L912" s="37"/>
      <c r="M912" s="37"/>
      <c r="N912" s="37"/>
      <c r="O912" s="22"/>
      <c r="P912" s="22"/>
      <c r="Q912" s="42"/>
      <c r="R912" s="39"/>
      <c r="S912" s="39"/>
      <c r="T912" s="39"/>
      <c r="U912" s="321"/>
      <c r="V912" s="330"/>
      <c r="W912" s="317" t="str">
        <f t="shared" si="513"/>
        <v>0</v>
      </c>
      <c r="X912" s="40"/>
      <c r="Y912" s="40"/>
      <c r="Z912" s="40"/>
      <c r="AA912" s="40"/>
      <c r="AB912" s="144"/>
      <c r="AC912" s="144"/>
      <c r="AD912" s="40" t="str">
        <f t="shared" si="493"/>
        <v/>
      </c>
      <c r="AE912" s="185"/>
      <c r="AF912" s="106" t="str">
        <f t="shared" si="494"/>
        <v/>
      </c>
      <c r="AG912" s="99">
        <f t="shared" si="487"/>
        <v>0</v>
      </c>
      <c r="AH912" s="105" t="str">
        <f t="shared" si="488"/>
        <v>0</v>
      </c>
      <c r="AI912" s="106" t="str">
        <f t="shared" si="514"/>
        <v>0</v>
      </c>
      <c r="AJ912" s="99" t="str">
        <f t="shared" si="515"/>
        <v/>
      </c>
      <c r="AK912" s="1" t="str">
        <f t="shared" si="516"/>
        <v/>
      </c>
      <c r="AL912" s="1" t="str">
        <f t="shared" si="517"/>
        <v/>
      </c>
      <c r="AM912" s="1" t="str">
        <f t="shared" si="518"/>
        <v/>
      </c>
      <c r="AN912" s="164" t="str">
        <f t="shared" si="519"/>
        <v/>
      </c>
      <c r="AO912" s="337">
        <f t="shared" si="520"/>
        <v>0</v>
      </c>
      <c r="AP912" s="259"/>
      <c r="AQ912" s="273">
        <f t="shared" si="489"/>
        <v>0</v>
      </c>
      <c r="DF912" s="104">
        <f t="shared" si="498"/>
        <v>0</v>
      </c>
      <c r="DG912" s="39" t="str">
        <f t="shared" si="495"/>
        <v/>
      </c>
      <c r="DH912" s="39" t="str">
        <f t="shared" si="496"/>
        <v/>
      </c>
      <c r="DJ912" s="98">
        <f t="shared" si="497"/>
        <v>0</v>
      </c>
      <c r="DK912" s="93" t="e">
        <f>VLOOKUP(H912,'PORT PRODUCTIVITY 1'!$A$25:$G$81,2,FALSE)</f>
        <v>#N/A</v>
      </c>
      <c r="DL912" s="97" t="str">
        <f t="shared" si="503"/>
        <v/>
      </c>
      <c r="DM912" s="97" t="str">
        <f t="shared" si="504"/>
        <v/>
      </c>
      <c r="DN912" s="97" t="str">
        <f t="shared" si="505"/>
        <v/>
      </c>
      <c r="DO912" s="97" t="str">
        <f t="shared" si="506"/>
        <v/>
      </c>
      <c r="DP912" s="94" t="e">
        <f>VLOOKUP(H912,'PORT PRODUCTIVITY 1'!$A$25:$G$83,3,FALSE)</f>
        <v>#N/A</v>
      </c>
      <c r="DQ912" s="276" t="str">
        <f t="shared" si="507"/>
        <v/>
      </c>
      <c r="DR912" s="276" t="str">
        <f t="shared" si="508"/>
        <v/>
      </c>
      <c r="DS912" s="276" t="str">
        <f t="shared" si="509"/>
        <v/>
      </c>
      <c r="DT912" s="276" t="str">
        <f t="shared" si="510"/>
        <v/>
      </c>
      <c r="DU912" s="276" t="str">
        <f t="shared" si="511"/>
        <v/>
      </c>
      <c r="DV912" s="276" t="str">
        <f t="shared" si="512"/>
        <v/>
      </c>
      <c r="DW912" s="277" t="str">
        <f t="shared" si="499"/>
        <v/>
      </c>
      <c r="DX912" s="278" t="str">
        <f t="shared" si="500"/>
        <v>0</v>
      </c>
      <c r="DY912" s="279" t="str">
        <f t="shared" si="501"/>
        <v>0</v>
      </c>
      <c r="DZ912" s="280" t="str">
        <f t="shared" si="502"/>
        <v/>
      </c>
      <c r="EA912" s="335">
        <f t="shared" si="521"/>
        <v>0</v>
      </c>
      <c r="EB912" s="335">
        <f t="shared" si="522"/>
        <v>0</v>
      </c>
      <c r="EC912" s="335">
        <f t="shared" si="523"/>
        <v>0</v>
      </c>
    </row>
    <row r="913" spans="2:133" ht="27.75" customHeight="1" thickBot="1">
      <c r="B913" s="39"/>
      <c r="C913" s="146"/>
      <c r="D913" s="57"/>
      <c r="E913" s="43"/>
      <c r="F913" s="74"/>
      <c r="G913" s="74"/>
      <c r="H913" s="44"/>
      <c r="I913" s="283"/>
      <c r="J913" s="283"/>
      <c r="K913" s="37"/>
      <c r="L913" s="37"/>
      <c r="M913" s="37"/>
      <c r="N913" s="37"/>
      <c r="O913" s="22"/>
      <c r="P913" s="22"/>
      <c r="Q913" s="42"/>
      <c r="R913" s="39"/>
      <c r="S913" s="39"/>
      <c r="T913" s="39"/>
      <c r="U913" s="321"/>
      <c r="V913" s="330"/>
      <c r="W913" s="317" t="str">
        <f t="shared" si="513"/>
        <v>0</v>
      </c>
      <c r="X913" s="40"/>
      <c r="Y913" s="40"/>
      <c r="Z913" s="40"/>
      <c r="AA913" s="40"/>
      <c r="AB913" s="144"/>
      <c r="AC913" s="144"/>
      <c r="AD913" s="40" t="str">
        <f t="shared" si="493"/>
        <v/>
      </c>
      <c r="AE913" s="185"/>
      <c r="AF913" s="106" t="str">
        <f t="shared" si="494"/>
        <v/>
      </c>
      <c r="AG913" s="99">
        <f t="shared" si="487"/>
        <v>0</v>
      </c>
      <c r="AH913" s="105" t="str">
        <f t="shared" si="488"/>
        <v>0</v>
      </c>
      <c r="AI913" s="106" t="str">
        <f t="shared" si="514"/>
        <v>0</v>
      </c>
      <c r="AJ913" s="99" t="str">
        <f t="shared" si="515"/>
        <v/>
      </c>
      <c r="AK913" s="1" t="str">
        <f t="shared" si="516"/>
        <v/>
      </c>
      <c r="AL913" s="1" t="str">
        <f t="shared" si="517"/>
        <v/>
      </c>
      <c r="AM913" s="1" t="str">
        <f t="shared" si="518"/>
        <v/>
      </c>
      <c r="AN913" s="164" t="str">
        <f t="shared" si="519"/>
        <v/>
      </c>
      <c r="AO913" s="337">
        <f t="shared" si="520"/>
        <v>0</v>
      </c>
      <c r="AP913" s="259"/>
      <c r="AQ913" s="273">
        <f t="shared" si="489"/>
        <v>0</v>
      </c>
      <c r="DF913" s="104">
        <f t="shared" si="498"/>
        <v>0</v>
      </c>
      <c r="DG913" s="39" t="str">
        <f t="shared" si="495"/>
        <v/>
      </c>
      <c r="DH913" s="39" t="str">
        <f t="shared" si="496"/>
        <v/>
      </c>
      <c r="DJ913" s="98">
        <f t="shared" si="497"/>
        <v>0</v>
      </c>
      <c r="DK913" s="93" t="e">
        <f>VLOOKUP(H913,'PORT PRODUCTIVITY 1'!$A$25:$G$81,2,FALSE)</f>
        <v>#N/A</v>
      </c>
      <c r="DL913" s="97" t="str">
        <f t="shared" si="503"/>
        <v/>
      </c>
      <c r="DM913" s="97" t="str">
        <f t="shared" si="504"/>
        <v/>
      </c>
      <c r="DN913" s="97" t="str">
        <f t="shared" si="505"/>
        <v/>
      </c>
      <c r="DO913" s="97" t="str">
        <f t="shared" si="506"/>
        <v/>
      </c>
      <c r="DP913" s="94" t="e">
        <f>VLOOKUP(H913,'PORT PRODUCTIVITY 1'!$A$25:$G$83,3,FALSE)</f>
        <v>#N/A</v>
      </c>
      <c r="DQ913" s="276" t="str">
        <f t="shared" si="507"/>
        <v/>
      </c>
      <c r="DR913" s="276" t="str">
        <f t="shared" si="508"/>
        <v/>
      </c>
      <c r="DS913" s="276" t="str">
        <f t="shared" si="509"/>
        <v/>
      </c>
      <c r="DT913" s="276" t="str">
        <f t="shared" si="510"/>
        <v/>
      </c>
      <c r="DU913" s="276" t="str">
        <f t="shared" si="511"/>
        <v/>
      </c>
      <c r="DV913" s="276" t="str">
        <f t="shared" si="512"/>
        <v/>
      </c>
      <c r="DW913" s="277" t="str">
        <f t="shared" si="499"/>
        <v/>
      </c>
      <c r="DX913" s="278" t="str">
        <f t="shared" si="500"/>
        <v>0</v>
      </c>
      <c r="DY913" s="279" t="str">
        <f t="shared" si="501"/>
        <v>0</v>
      </c>
      <c r="DZ913" s="280" t="str">
        <f t="shared" si="502"/>
        <v/>
      </c>
      <c r="EA913" s="335">
        <f t="shared" si="521"/>
        <v>0</v>
      </c>
      <c r="EB913" s="335">
        <f t="shared" si="522"/>
        <v>0</v>
      </c>
      <c r="EC913" s="335">
        <f t="shared" si="523"/>
        <v>0</v>
      </c>
    </row>
    <row r="914" spans="2:133" ht="27.75" customHeight="1" thickBot="1">
      <c r="B914" s="39"/>
      <c r="C914" s="146"/>
      <c r="D914" s="57"/>
      <c r="E914" s="43"/>
      <c r="F914" s="74"/>
      <c r="G914" s="74"/>
      <c r="H914" s="44"/>
      <c r="I914" s="283"/>
      <c r="J914" s="283"/>
      <c r="K914" s="37"/>
      <c r="L914" s="37"/>
      <c r="M914" s="37"/>
      <c r="N914" s="37"/>
      <c r="O914" s="22"/>
      <c r="P914" s="22"/>
      <c r="Q914" s="42"/>
      <c r="R914" s="39"/>
      <c r="S914" s="39"/>
      <c r="T914" s="39"/>
      <c r="U914" s="321"/>
      <c r="V914" s="330"/>
      <c r="W914" s="317" t="str">
        <f t="shared" si="513"/>
        <v>0</v>
      </c>
      <c r="X914" s="40"/>
      <c r="Y914" s="40"/>
      <c r="Z914" s="40"/>
      <c r="AA914" s="40"/>
      <c r="AB914" s="144"/>
      <c r="AC914" s="144"/>
      <c r="AD914" s="40" t="str">
        <f t="shared" si="493"/>
        <v/>
      </c>
      <c r="AE914" s="185"/>
      <c r="AF914" s="106" t="str">
        <f t="shared" si="494"/>
        <v/>
      </c>
      <c r="AG914" s="99">
        <f t="shared" si="487"/>
        <v>0</v>
      </c>
      <c r="AH914" s="105" t="str">
        <f t="shared" si="488"/>
        <v>0</v>
      </c>
      <c r="AI914" s="106" t="str">
        <f t="shared" si="514"/>
        <v>0</v>
      </c>
      <c r="AJ914" s="99" t="str">
        <f t="shared" si="515"/>
        <v/>
      </c>
      <c r="AK914" s="1" t="str">
        <f t="shared" si="516"/>
        <v/>
      </c>
      <c r="AL914" s="1" t="str">
        <f t="shared" si="517"/>
        <v/>
      </c>
      <c r="AM914" s="1" t="str">
        <f t="shared" si="518"/>
        <v/>
      </c>
      <c r="AN914" s="164" t="str">
        <f t="shared" si="519"/>
        <v/>
      </c>
      <c r="AO914" s="337">
        <f t="shared" si="520"/>
        <v>0</v>
      </c>
      <c r="AP914" s="259"/>
      <c r="AQ914" s="273">
        <f t="shared" si="489"/>
        <v>0</v>
      </c>
      <c r="DF914" s="104">
        <f t="shared" si="498"/>
        <v>0</v>
      </c>
      <c r="DG914" s="39" t="str">
        <f t="shared" si="495"/>
        <v/>
      </c>
      <c r="DH914" s="39" t="str">
        <f t="shared" si="496"/>
        <v/>
      </c>
      <c r="DJ914" s="98">
        <f t="shared" si="497"/>
        <v>0</v>
      </c>
      <c r="DK914" s="93" t="e">
        <f>VLOOKUP(H914,'PORT PRODUCTIVITY 1'!$A$25:$G$81,2,FALSE)</f>
        <v>#N/A</v>
      </c>
      <c r="DL914" s="97" t="str">
        <f t="shared" si="503"/>
        <v/>
      </c>
      <c r="DM914" s="97" t="str">
        <f t="shared" si="504"/>
        <v/>
      </c>
      <c r="DN914" s="97" t="str">
        <f t="shared" si="505"/>
        <v/>
      </c>
      <c r="DO914" s="97" t="str">
        <f t="shared" si="506"/>
        <v/>
      </c>
      <c r="DP914" s="94" t="e">
        <f>VLOOKUP(H914,'PORT PRODUCTIVITY 1'!$A$25:$G$83,3,FALSE)</f>
        <v>#N/A</v>
      </c>
      <c r="DQ914" s="276" t="str">
        <f t="shared" si="507"/>
        <v/>
      </c>
      <c r="DR914" s="276" t="str">
        <f t="shared" si="508"/>
        <v/>
      </c>
      <c r="DS914" s="276" t="str">
        <f t="shared" si="509"/>
        <v/>
      </c>
      <c r="DT914" s="276" t="str">
        <f t="shared" si="510"/>
        <v/>
      </c>
      <c r="DU914" s="276" t="str">
        <f t="shared" si="511"/>
        <v/>
      </c>
      <c r="DV914" s="276" t="str">
        <f t="shared" si="512"/>
        <v/>
      </c>
      <c r="DW914" s="277" t="str">
        <f t="shared" si="499"/>
        <v/>
      </c>
      <c r="DX914" s="278" t="str">
        <f t="shared" si="500"/>
        <v>0</v>
      </c>
      <c r="DY914" s="279" t="str">
        <f t="shared" si="501"/>
        <v>0</v>
      </c>
      <c r="DZ914" s="280" t="str">
        <f t="shared" si="502"/>
        <v/>
      </c>
      <c r="EA914" s="335">
        <f t="shared" si="521"/>
        <v>0</v>
      </c>
      <c r="EB914" s="335">
        <f t="shared" si="522"/>
        <v>0</v>
      </c>
      <c r="EC914" s="335">
        <f t="shared" si="523"/>
        <v>0</v>
      </c>
    </row>
    <row r="915" spans="2:133" ht="27.75" customHeight="1" thickBot="1">
      <c r="B915" s="39"/>
      <c r="C915" s="146"/>
      <c r="D915" s="57"/>
      <c r="E915" s="43"/>
      <c r="F915" s="74"/>
      <c r="G915" s="74"/>
      <c r="H915" s="44"/>
      <c r="I915" s="283"/>
      <c r="J915" s="283"/>
      <c r="K915" s="37"/>
      <c r="L915" s="37"/>
      <c r="M915" s="37"/>
      <c r="N915" s="37"/>
      <c r="O915" s="22"/>
      <c r="P915" s="22"/>
      <c r="Q915" s="42"/>
      <c r="R915" s="39"/>
      <c r="S915" s="39"/>
      <c r="T915" s="39"/>
      <c r="U915" s="321"/>
      <c r="V915" s="330"/>
      <c r="W915" s="317" t="str">
        <f t="shared" si="513"/>
        <v>0</v>
      </c>
      <c r="X915" s="40"/>
      <c r="Y915" s="40"/>
      <c r="Z915" s="40"/>
      <c r="AA915" s="40"/>
      <c r="AB915" s="144"/>
      <c r="AC915" s="144"/>
      <c r="AD915" s="40" t="str">
        <f t="shared" si="493"/>
        <v/>
      </c>
      <c r="AE915" s="185"/>
      <c r="AF915" s="106" t="str">
        <f t="shared" si="494"/>
        <v/>
      </c>
      <c r="AG915" s="99">
        <f t="shared" si="487"/>
        <v>0</v>
      </c>
      <c r="AH915" s="105" t="str">
        <f t="shared" si="488"/>
        <v>0</v>
      </c>
      <c r="AI915" s="106" t="str">
        <f t="shared" si="514"/>
        <v>0</v>
      </c>
      <c r="AJ915" s="99" t="str">
        <f t="shared" si="515"/>
        <v/>
      </c>
      <c r="AK915" s="1" t="str">
        <f t="shared" si="516"/>
        <v/>
      </c>
      <c r="AL915" s="1" t="str">
        <f t="shared" si="517"/>
        <v/>
      </c>
      <c r="AM915" s="1" t="str">
        <f t="shared" si="518"/>
        <v/>
      </c>
      <c r="AN915" s="164" t="str">
        <f t="shared" si="519"/>
        <v/>
      </c>
      <c r="AO915" s="337">
        <f t="shared" si="520"/>
        <v>0</v>
      </c>
      <c r="AP915" s="259"/>
      <c r="AQ915" s="273">
        <f t="shared" si="489"/>
        <v>0</v>
      </c>
      <c r="DF915" s="104">
        <f t="shared" si="498"/>
        <v>0</v>
      </c>
      <c r="DG915" s="39" t="str">
        <f t="shared" si="495"/>
        <v/>
      </c>
      <c r="DH915" s="39" t="str">
        <f t="shared" si="496"/>
        <v/>
      </c>
      <c r="DJ915" s="98">
        <f t="shared" si="497"/>
        <v>0</v>
      </c>
      <c r="DK915" s="93" t="e">
        <f>VLOOKUP(H915,'PORT PRODUCTIVITY 1'!$A$25:$G$81,2,FALSE)</f>
        <v>#N/A</v>
      </c>
      <c r="DL915" s="97" t="str">
        <f t="shared" si="503"/>
        <v/>
      </c>
      <c r="DM915" s="97" t="str">
        <f t="shared" si="504"/>
        <v/>
      </c>
      <c r="DN915" s="97" t="str">
        <f t="shared" si="505"/>
        <v/>
      </c>
      <c r="DO915" s="97" t="str">
        <f t="shared" si="506"/>
        <v/>
      </c>
      <c r="DP915" s="94" t="e">
        <f>VLOOKUP(H915,'PORT PRODUCTIVITY 1'!$A$25:$G$83,3,FALSE)</f>
        <v>#N/A</v>
      </c>
      <c r="DQ915" s="276" t="str">
        <f t="shared" si="507"/>
        <v/>
      </c>
      <c r="DR915" s="276" t="str">
        <f t="shared" si="508"/>
        <v/>
      </c>
      <c r="DS915" s="276" t="str">
        <f t="shared" si="509"/>
        <v/>
      </c>
      <c r="DT915" s="276" t="str">
        <f t="shared" si="510"/>
        <v/>
      </c>
      <c r="DU915" s="276" t="str">
        <f t="shared" si="511"/>
        <v/>
      </c>
      <c r="DV915" s="276" t="str">
        <f t="shared" si="512"/>
        <v/>
      </c>
      <c r="DW915" s="277" t="str">
        <f t="shared" si="499"/>
        <v/>
      </c>
      <c r="DX915" s="278" t="str">
        <f t="shared" si="500"/>
        <v>0</v>
      </c>
      <c r="DY915" s="279" t="str">
        <f t="shared" si="501"/>
        <v>0</v>
      </c>
      <c r="DZ915" s="280" t="str">
        <f t="shared" si="502"/>
        <v/>
      </c>
      <c r="EA915" s="335">
        <f t="shared" si="521"/>
        <v>0</v>
      </c>
      <c r="EB915" s="335">
        <f t="shared" si="522"/>
        <v>0</v>
      </c>
      <c r="EC915" s="335">
        <f t="shared" si="523"/>
        <v>0</v>
      </c>
    </row>
    <row r="916" spans="2:133" ht="27.75" customHeight="1" thickBot="1">
      <c r="B916" s="39"/>
      <c r="C916" s="146"/>
      <c r="D916" s="57"/>
      <c r="E916" s="43"/>
      <c r="F916" s="74"/>
      <c r="G916" s="74"/>
      <c r="H916" s="44"/>
      <c r="I916" s="283"/>
      <c r="J916" s="283"/>
      <c r="K916" s="37"/>
      <c r="L916" s="37"/>
      <c r="M916" s="37"/>
      <c r="N916" s="37"/>
      <c r="O916" s="22"/>
      <c r="P916" s="22"/>
      <c r="Q916" s="42"/>
      <c r="R916" s="39"/>
      <c r="S916" s="39"/>
      <c r="T916" s="39"/>
      <c r="U916" s="321"/>
      <c r="V916" s="330"/>
      <c r="W916" s="317" t="str">
        <f t="shared" si="513"/>
        <v>0</v>
      </c>
      <c r="X916" s="40"/>
      <c r="Y916" s="40"/>
      <c r="Z916" s="40"/>
      <c r="AA916" s="40"/>
      <c r="AB916" s="144"/>
      <c r="AC916" s="144"/>
      <c r="AD916" s="40" t="str">
        <f t="shared" si="493"/>
        <v/>
      </c>
      <c r="AE916" s="185"/>
      <c r="AF916" s="106" t="str">
        <f t="shared" si="494"/>
        <v/>
      </c>
      <c r="AG916" s="99">
        <f t="shared" ref="AG916:AG979" si="524">SUM(S916:V916)+SUM(X916:AC916)+AE916</f>
        <v>0</v>
      </c>
      <c r="AH916" s="105" t="str">
        <f t="shared" ref="AH916:AH979" si="525">IF(DF916=2,DZ916,"0")</f>
        <v>0</v>
      </c>
      <c r="AI916" s="106" t="str">
        <f t="shared" si="514"/>
        <v>0</v>
      </c>
      <c r="AJ916" s="99" t="str">
        <f t="shared" si="515"/>
        <v/>
      </c>
      <c r="AK916" s="1" t="str">
        <f t="shared" si="516"/>
        <v/>
      </c>
      <c r="AL916" s="1" t="str">
        <f t="shared" si="517"/>
        <v/>
      </c>
      <c r="AM916" s="1" t="str">
        <f t="shared" si="518"/>
        <v/>
      </c>
      <c r="AN916" s="164" t="str">
        <f t="shared" si="519"/>
        <v/>
      </c>
      <c r="AO916" s="337">
        <f t="shared" si="520"/>
        <v>0</v>
      </c>
      <c r="AP916" s="259"/>
      <c r="AQ916" s="273">
        <f t="shared" ref="AQ916:AQ979" si="526">DF885</f>
        <v>0</v>
      </c>
      <c r="DF916" s="104">
        <f t="shared" si="498"/>
        <v>0</v>
      </c>
      <c r="DG916" s="39" t="str">
        <f t="shared" si="495"/>
        <v/>
      </c>
      <c r="DH916" s="39" t="str">
        <f t="shared" si="496"/>
        <v/>
      </c>
      <c r="DJ916" s="98">
        <f t="shared" si="497"/>
        <v>0</v>
      </c>
      <c r="DK916" s="93" t="e">
        <f>VLOOKUP(H916,'PORT PRODUCTIVITY 1'!$A$25:$G$81,2,FALSE)</f>
        <v>#N/A</v>
      </c>
      <c r="DL916" s="97" t="str">
        <f t="shared" si="503"/>
        <v/>
      </c>
      <c r="DM916" s="97" t="str">
        <f t="shared" si="504"/>
        <v/>
      </c>
      <c r="DN916" s="97" t="str">
        <f t="shared" si="505"/>
        <v/>
      </c>
      <c r="DO916" s="97" t="str">
        <f t="shared" si="506"/>
        <v/>
      </c>
      <c r="DP916" s="94" t="e">
        <f>VLOOKUP(H916,'PORT PRODUCTIVITY 1'!$A$25:$G$83,3,FALSE)</f>
        <v>#N/A</v>
      </c>
      <c r="DQ916" s="276" t="str">
        <f t="shared" si="507"/>
        <v/>
      </c>
      <c r="DR916" s="276" t="str">
        <f t="shared" si="508"/>
        <v/>
      </c>
      <c r="DS916" s="276" t="str">
        <f t="shared" si="509"/>
        <v/>
      </c>
      <c r="DT916" s="276" t="str">
        <f t="shared" si="510"/>
        <v/>
      </c>
      <c r="DU916" s="276" t="str">
        <f t="shared" si="511"/>
        <v/>
      </c>
      <c r="DV916" s="276" t="str">
        <f t="shared" si="512"/>
        <v/>
      </c>
      <c r="DW916" s="277" t="str">
        <f t="shared" si="499"/>
        <v/>
      </c>
      <c r="DX916" s="278" t="str">
        <f t="shared" si="500"/>
        <v>0</v>
      </c>
      <c r="DY916" s="279" t="str">
        <f t="shared" si="501"/>
        <v>0</v>
      </c>
      <c r="DZ916" s="280" t="str">
        <f t="shared" si="502"/>
        <v/>
      </c>
      <c r="EA916" s="335">
        <f t="shared" si="521"/>
        <v>0</v>
      </c>
      <c r="EB916" s="335">
        <f t="shared" si="522"/>
        <v>0</v>
      </c>
      <c r="EC916" s="335">
        <f t="shared" si="523"/>
        <v>0</v>
      </c>
    </row>
    <row r="917" spans="2:133" ht="27.75" customHeight="1" thickBot="1">
      <c r="B917" s="39"/>
      <c r="C917" s="146"/>
      <c r="D917" s="57"/>
      <c r="E917" s="43"/>
      <c r="F917" s="74"/>
      <c r="G917" s="74"/>
      <c r="H917" s="44"/>
      <c r="I917" s="283"/>
      <c r="J917" s="283"/>
      <c r="K917" s="37"/>
      <c r="L917" s="37"/>
      <c r="M917" s="37"/>
      <c r="N917" s="37"/>
      <c r="O917" s="22"/>
      <c r="P917" s="22"/>
      <c r="Q917" s="42"/>
      <c r="R917" s="39"/>
      <c r="S917" s="39"/>
      <c r="T917" s="39"/>
      <c r="U917" s="321"/>
      <c r="V917" s="330"/>
      <c r="W917" s="317" t="str">
        <f t="shared" si="513"/>
        <v>0</v>
      </c>
      <c r="X917" s="40"/>
      <c r="Y917" s="40"/>
      <c r="Z917" s="40"/>
      <c r="AA917" s="40"/>
      <c r="AB917" s="144"/>
      <c r="AC917" s="144"/>
      <c r="AD917" s="40" t="str">
        <f t="shared" si="493"/>
        <v/>
      </c>
      <c r="AE917" s="185"/>
      <c r="AF917" s="106" t="str">
        <f t="shared" si="494"/>
        <v/>
      </c>
      <c r="AG917" s="99">
        <f t="shared" si="524"/>
        <v>0</v>
      </c>
      <c r="AH917" s="105" t="str">
        <f t="shared" si="525"/>
        <v>0</v>
      </c>
      <c r="AI917" s="106" t="str">
        <f t="shared" si="514"/>
        <v>0</v>
      </c>
      <c r="AJ917" s="99" t="str">
        <f t="shared" si="515"/>
        <v/>
      </c>
      <c r="AK917" s="1" t="str">
        <f t="shared" si="516"/>
        <v/>
      </c>
      <c r="AL917" s="1" t="str">
        <f t="shared" si="517"/>
        <v/>
      </c>
      <c r="AM917" s="1" t="str">
        <f t="shared" si="518"/>
        <v/>
      </c>
      <c r="AN917" s="164" t="str">
        <f t="shared" si="519"/>
        <v/>
      </c>
      <c r="AO917" s="337">
        <f t="shared" si="520"/>
        <v>0</v>
      </c>
      <c r="AP917" s="259"/>
      <c r="AQ917" s="273">
        <f t="shared" si="526"/>
        <v>0</v>
      </c>
      <c r="DF917" s="104">
        <f t="shared" si="498"/>
        <v>0</v>
      </c>
      <c r="DG917" s="39" t="str">
        <f t="shared" si="495"/>
        <v/>
      </c>
      <c r="DH917" s="39" t="str">
        <f t="shared" si="496"/>
        <v/>
      </c>
      <c r="DJ917" s="98">
        <f t="shared" si="497"/>
        <v>0</v>
      </c>
      <c r="DK917" s="93" t="e">
        <f>VLOOKUP(H917,'PORT PRODUCTIVITY 1'!$A$25:$G$81,2,FALSE)</f>
        <v>#N/A</v>
      </c>
      <c r="DL917" s="97" t="str">
        <f t="shared" si="503"/>
        <v/>
      </c>
      <c r="DM917" s="97" t="str">
        <f t="shared" si="504"/>
        <v/>
      </c>
      <c r="DN917" s="97" t="str">
        <f t="shared" si="505"/>
        <v/>
      </c>
      <c r="DO917" s="97" t="str">
        <f t="shared" si="506"/>
        <v/>
      </c>
      <c r="DP917" s="94" t="e">
        <f>VLOOKUP(H917,'PORT PRODUCTIVITY 1'!$A$25:$G$83,3,FALSE)</f>
        <v>#N/A</v>
      </c>
      <c r="DQ917" s="276" t="str">
        <f t="shared" si="507"/>
        <v/>
      </c>
      <c r="DR917" s="276" t="str">
        <f t="shared" si="508"/>
        <v/>
      </c>
      <c r="DS917" s="276" t="str">
        <f t="shared" si="509"/>
        <v/>
      </c>
      <c r="DT917" s="276" t="str">
        <f t="shared" si="510"/>
        <v/>
      </c>
      <c r="DU917" s="276" t="str">
        <f t="shared" si="511"/>
        <v/>
      </c>
      <c r="DV917" s="276" t="str">
        <f t="shared" si="512"/>
        <v/>
      </c>
      <c r="DW917" s="277" t="str">
        <f t="shared" si="499"/>
        <v/>
      </c>
      <c r="DX917" s="278" t="str">
        <f t="shared" si="500"/>
        <v>0</v>
      </c>
      <c r="DY917" s="279" t="str">
        <f t="shared" si="501"/>
        <v>0</v>
      </c>
      <c r="DZ917" s="280" t="str">
        <f t="shared" si="502"/>
        <v/>
      </c>
      <c r="EA917" s="335">
        <f t="shared" si="521"/>
        <v>0</v>
      </c>
      <c r="EB917" s="335">
        <f t="shared" si="522"/>
        <v>0</v>
      </c>
      <c r="EC917" s="335">
        <f t="shared" si="523"/>
        <v>0</v>
      </c>
    </row>
    <row r="918" spans="2:133" ht="27.75" customHeight="1" thickBot="1">
      <c r="B918" s="39"/>
      <c r="C918" s="146"/>
      <c r="D918" s="57"/>
      <c r="E918" s="43"/>
      <c r="F918" s="74"/>
      <c r="G918" s="74"/>
      <c r="H918" s="44"/>
      <c r="I918" s="283"/>
      <c r="J918" s="283"/>
      <c r="K918" s="37"/>
      <c r="L918" s="37"/>
      <c r="M918" s="37"/>
      <c r="N918" s="37"/>
      <c r="O918" s="22"/>
      <c r="P918" s="22"/>
      <c r="Q918" s="42"/>
      <c r="R918" s="39"/>
      <c r="S918" s="39"/>
      <c r="T918" s="39"/>
      <c r="U918" s="321"/>
      <c r="V918" s="330"/>
      <c r="W918" s="317" t="str">
        <f t="shared" si="513"/>
        <v>0</v>
      </c>
      <c r="X918" s="40"/>
      <c r="Y918" s="40"/>
      <c r="Z918" s="40"/>
      <c r="AA918" s="40"/>
      <c r="AB918" s="144"/>
      <c r="AC918" s="144"/>
      <c r="AD918" s="40" t="str">
        <f t="shared" si="493"/>
        <v/>
      </c>
      <c r="AE918" s="185"/>
      <c r="AF918" s="106" t="str">
        <f t="shared" si="494"/>
        <v/>
      </c>
      <c r="AG918" s="99">
        <f t="shared" si="524"/>
        <v>0</v>
      </c>
      <c r="AH918" s="105" t="str">
        <f t="shared" si="525"/>
        <v>0</v>
      </c>
      <c r="AI918" s="106" t="str">
        <f t="shared" si="514"/>
        <v>0</v>
      </c>
      <c r="AJ918" s="99" t="str">
        <f t="shared" si="515"/>
        <v/>
      </c>
      <c r="AK918" s="1" t="str">
        <f t="shared" si="516"/>
        <v/>
      </c>
      <c r="AL918" s="1" t="str">
        <f t="shared" si="517"/>
        <v/>
      </c>
      <c r="AM918" s="1" t="str">
        <f t="shared" si="518"/>
        <v/>
      </c>
      <c r="AN918" s="164" t="str">
        <f t="shared" si="519"/>
        <v/>
      </c>
      <c r="AO918" s="337">
        <f t="shared" si="520"/>
        <v>0</v>
      </c>
      <c r="AP918" s="259"/>
      <c r="AQ918" s="273">
        <f t="shared" si="526"/>
        <v>0</v>
      </c>
      <c r="DF918" s="104">
        <f t="shared" si="498"/>
        <v>0</v>
      </c>
      <c r="DG918" s="39" t="str">
        <f t="shared" si="495"/>
        <v/>
      </c>
      <c r="DH918" s="39" t="str">
        <f t="shared" si="496"/>
        <v/>
      </c>
      <c r="DJ918" s="98">
        <f t="shared" si="497"/>
        <v>0</v>
      </c>
      <c r="DK918" s="93" t="e">
        <f>VLOOKUP(H918,'PORT PRODUCTIVITY 1'!$A$25:$G$81,2,FALSE)</f>
        <v>#N/A</v>
      </c>
      <c r="DL918" s="97" t="str">
        <f t="shared" si="503"/>
        <v/>
      </c>
      <c r="DM918" s="97" t="str">
        <f t="shared" si="504"/>
        <v/>
      </c>
      <c r="DN918" s="97" t="str">
        <f t="shared" si="505"/>
        <v/>
      </c>
      <c r="DO918" s="97" t="str">
        <f t="shared" si="506"/>
        <v/>
      </c>
      <c r="DP918" s="94" t="e">
        <f>VLOOKUP(H918,'PORT PRODUCTIVITY 1'!$A$25:$G$83,3,FALSE)</f>
        <v>#N/A</v>
      </c>
      <c r="DQ918" s="276" t="str">
        <f t="shared" si="507"/>
        <v/>
      </c>
      <c r="DR918" s="276" t="str">
        <f t="shared" si="508"/>
        <v/>
      </c>
      <c r="DS918" s="276" t="str">
        <f t="shared" si="509"/>
        <v/>
      </c>
      <c r="DT918" s="276" t="str">
        <f t="shared" si="510"/>
        <v/>
      </c>
      <c r="DU918" s="276" t="str">
        <f t="shared" si="511"/>
        <v/>
      </c>
      <c r="DV918" s="276" t="str">
        <f t="shared" si="512"/>
        <v/>
      </c>
      <c r="DW918" s="277" t="str">
        <f t="shared" si="499"/>
        <v/>
      </c>
      <c r="DX918" s="278" t="str">
        <f t="shared" si="500"/>
        <v>0</v>
      </c>
      <c r="DY918" s="279" t="str">
        <f t="shared" si="501"/>
        <v>0</v>
      </c>
      <c r="DZ918" s="280" t="str">
        <f t="shared" si="502"/>
        <v/>
      </c>
      <c r="EA918" s="335">
        <f t="shared" si="521"/>
        <v>0</v>
      </c>
      <c r="EB918" s="335">
        <f t="shared" si="522"/>
        <v>0</v>
      </c>
      <c r="EC918" s="335">
        <f t="shared" si="523"/>
        <v>0</v>
      </c>
    </row>
    <row r="919" spans="2:133" ht="27.75" customHeight="1" thickBot="1">
      <c r="B919" s="39"/>
      <c r="C919" s="146"/>
      <c r="D919" s="57"/>
      <c r="E919" s="43"/>
      <c r="F919" s="74"/>
      <c r="G919" s="74"/>
      <c r="H919" s="44"/>
      <c r="I919" s="283"/>
      <c r="J919" s="283"/>
      <c r="K919" s="37"/>
      <c r="L919" s="37"/>
      <c r="M919" s="37"/>
      <c r="N919" s="37"/>
      <c r="O919" s="22"/>
      <c r="P919" s="22"/>
      <c r="Q919" s="42"/>
      <c r="R919" s="39"/>
      <c r="S919" s="39"/>
      <c r="T919" s="39"/>
      <c r="U919" s="321"/>
      <c r="V919" s="330"/>
      <c r="W919" s="317" t="str">
        <f t="shared" si="513"/>
        <v>0</v>
      </c>
      <c r="X919" s="40"/>
      <c r="Y919" s="40"/>
      <c r="Z919" s="40"/>
      <c r="AA919" s="40"/>
      <c r="AB919" s="144"/>
      <c r="AC919" s="144"/>
      <c r="AD919" s="40" t="str">
        <f t="shared" si="493"/>
        <v/>
      </c>
      <c r="AE919" s="185"/>
      <c r="AF919" s="106" t="str">
        <f t="shared" si="494"/>
        <v/>
      </c>
      <c r="AG919" s="99">
        <f t="shared" si="524"/>
        <v>0</v>
      </c>
      <c r="AH919" s="105" t="str">
        <f t="shared" si="525"/>
        <v>0</v>
      </c>
      <c r="AI919" s="106" t="str">
        <f t="shared" si="514"/>
        <v>0</v>
      </c>
      <c r="AJ919" s="99" t="str">
        <f t="shared" si="515"/>
        <v/>
      </c>
      <c r="AK919" s="1" t="str">
        <f t="shared" si="516"/>
        <v/>
      </c>
      <c r="AL919" s="1" t="str">
        <f t="shared" si="517"/>
        <v/>
      </c>
      <c r="AM919" s="1" t="str">
        <f t="shared" si="518"/>
        <v/>
      </c>
      <c r="AN919" s="164" t="str">
        <f t="shared" si="519"/>
        <v/>
      </c>
      <c r="AO919" s="337">
        <f t="shared" si="520"/>
        <v>0</v>
      </c>
      <c r="AP919" s="259"/>
      <c r="AQ919" s="273">
        <f t="shared" si="526"/>
        <v>0</v>
      </c>
      <c r="DF919" s="104">
        <f t="shared" si="498"/>
        <v>0</v>
      </c>
      <c r="DG919" s="39" t="str">
        <f t="shared" si="495"/>
        <v/>
      </c>
      <c r="DH919" s="39" t="str">
        <f t="shared" si="496"/>
        <v/>
      </c>
      <c r="DJ919" s="98">
        <f t="shared" si="497"/>
        <v>0</v>
      </c>
      <c r="DK919" s="93" t="e">
        <f>VLOOKUP(H919,'PORT PRODUCTIVITY 1'!$A$25:$G$81,2,FALSE)</f>
        <v>#N/A</v>
      </c>
      <c r="DL919" s="97" t="str">
        <f t="shared" si="503"/>
        <v/>
      </c>
      <c r="DM919" s="97" t="str">
        <f t="shared" si="504"/>
        <v/>
      </c>
      <c r="DN919" s="97" t="str">
        <f t="shared" si="505"/>
        <v/>
      </c>
      <c r="DO919" s="97" t="str">
        <f t="shared" si="506"/>
        <v/>
      </c>
      <c r="DP919" s="94" t="e">
        <f>VLOOKUP(H919,'PORT PRODUCTIVITY 1'!$A$25:$G$83,3,FALSE)</f>
        <v>#N/A</v>
      </c>
      <c r="DQ919" s="276" t="str">
        <f t="shared" si="507"/>
        <v/>
      </c>
      <c r="DR919" s="276" t="str">
        <f t="shared" si="508"/>
        <v/>
      </c>
      <c r="DS919" s="276" t="str">
        <f t="shared" si="509"/>
        <v/>
      </c>
      <c r="DT919" s="276" t="str">
        <f t="shared" si="510"/>
        <v/>
      </c>
      <c r="DU919" s="276" t="str">
        <f t="shared" si="511"/>
        <v/>
      </c>
      <c r="DV919" s="276" t="str">
        <f t="shared" si="512"/>
        <v/>
      </c>
      <c r="DW919" s="277" t="str">
        <f t="shared" si="499"/>
        <v/>
      </c>
      <c r="DX919" s="278" t="str">
        <f t="shared" si="500"/>
        <v>0</v>
      </c>
      <c r="DY919" s="279" t="str">
        <f t="shared" si="501"/>
        <v>0</v>
      </c>
      <c r="DZ919" s="280" t="str">
        <f t="shared" si="502"/>
        <v/>
      </c>
      <c r="EA919" s="335">
        <f t="shared" si="521"/>
        <v>0</v>
      </c>
      <c r="EB919" s="335">
        <f t="shared" si="522"/>
        <v>0</v>
      </c>
      <c r="EC919" s="335">
        <f t="shared" si="523"/>
        <v>0</v>
      </c>
    </row>
    <row r="920" spans="2:133" ht="27.75" customHeight="1" thickBot="1">
      <c r="B920" s="39"/>
      <c r="C920" s="146"/>
      <c r="D920" s="57"/>
      <c r="E920" s="43"/>
      <c r="F920" s="74"/>
      <c r="G920" s="74"/>
      <c r="H920" s="44"/>
      <c r="I920" s="283"/>
      <c r="J920" s="283"/>
      <c r="K920" s="37"/>
      <c r="L920" s="37"/>
      <c r="M920" s="37"/>
      <c r="N920" s="37"/>
      <c r="O920" s="22"/>
      <c r="P920" s="22"/>
      <c r="Q920" s="42"/>
      <c r="R920" s="39"/>
      <c r="S920" s="39"/>
      <c r="T920" s="39"/>
      <c r="U920" s="321"/>
      <c r="V920" s="330"/>
      <c r="W920" s="317" t="str">
        <f t="shared" si="513"/>
        <v>0</v>
      </c>
      <c r="X920" s="40"/>
      <c r="Y920" s="40"/>
      <c r="Z920" s="40"/>
      <c r="AA920" s="40"/>
      <c r="AB920" s="144"/>
      <c r="AC920" s="144"/>
      <c r="AD920" s="40" t="str">
        <f t="shared" si="493"/>
        <v/>
      </c>
      <c r="AE920" s="185"/>
      <c r="AF920" s="106" t="str">
        <f t="shared" si="494"/>
        <v/>
      </c>
      <c r="AG920" s="99">
        <f t="shared" si="524"/>
        <v>0</v>
      </c>
      <c r="AH920" s="105" t="str">
        <f t="shared" si="525"/>
        <v>0</v>
      </c>
      <c r="AI920" s="106" t="str">
        <f t="shared" si="514"/>
        <v>0</v>
      </c>
      <c r="AJ920" s="99" t="str">
        <f t="shared" si="515"/>
        <v/>
      </c>
      <c r="AK920" s="1" t="str">
        <f t="shared" si="516"/>
        <v/>
      </c>
      <c r="AL920" s="1" t="str">
        <f t="shared" si="517"/>
        <v/>
      </c>
      <c r="AM920" s="1" t="str">
        <f t="shared" si="518"/>
        <v/>
      </c>
      <c r="AN920" s="164" t="str">
        <f t="shared" si="519"/>
        <v/>
      </c>
      <c r="AO920" s="337">
        <f t="shared" si="520"/>
        <v>0</v>
      </c>
      <c r="AP920" s="259"/>
      <c r="AQ920" s="273">
        <f t="shared" si="526"/>
        <v>0</v>
      </c>
      <c r="DF920" s="104">
        <f t="shared" si="498"/>
        <v>0</v>
      </c>
      <c r="DG920" s="39" t="str">
        <f t="shared" si="495"/>
        <v/>
      </c>
      <c r="DH920" s="39" t="str">
        <f t="shared" si="496"/>
        <v/>
      </c>
      <c r="DJ920" s="98">
        <f t="shared" si="497"/>
        <v>0</v>
      </c>
      <c r="DK920" s="93" t="e">
        <f>VLOOKUP(H920,'PORT PRODUCTIVITY 1'!$A$25:$G$81,2,FALSE)</f>
        <v>#N/A</v>
      </c>
      <c r="DL920" s="97" t="str">
        <f t="shared" si="503"/>
        <v/>
      </c>
      <c r="DM920" s="97" t="str">
        <f t="shared" si="504"/>
        <v/>
      </c>
      <c r="DN920" s="97" t="str">
        <f t="shared" si="505"/>
        <v/>
      </c>
      <c r="DO920" s="97" t="str">
        <f t="shared" si="506"/>
        <v/>
      </c>
      <c r="DP920" s="94" t="e">
        <f>VLOOKUP(H920,'PORT PRODUCTIVITY 1'!$A$25:$G$83,3,FALSE)</f>
        <v>#N/A</v>
      </c>
      <c r="DQ920" s="276" t="str">
        <f t="shared" si="507"/>
        <v/>
      </c>
      <c r="DR920" s="276" t="str">
        <f t="shared" si="508"/>
        <v/>
      </c>
      <c r="DS920" s="276" t="str">
        <f t="shared" si="509"/>
        <v/>
      </c>
      <c r="DT920" s="276" t="str">
        <f t="shared" si="510"/>
        <v/>
      </c>
      <c r="DU920" s="276" t="str">
        <f t="shared" si="511"/>
        <v/>
      </c>
      <c r="DV920" s="276" t="str">
        <f t="shared" si="512"/>
        <v/>
      </c>
      <c r="DW920" s="277" t="str">
        <f t="shared" si="499"/>
        <v/>
      </c>
      <c r="DX920" s="278" t="str">
        <f t="shared" si="500"/>
        <v>0</v>
      </c>
      <c r="DY920" s="279" t="str">
        <f t="shared" si="501"/>
        <v>0</v>
      </c>
      <c r="DZ920" s="280" t="str">
        <f t="shared" si="502"/>
        <v/>
      </c>
      <c r="EA920" s="335">
        <f t="shared" si="521"/>
        <v>0</v>
      </c>
      <c r="EB920" s="335">
        <f t="shared" si="522"/>
        <v>0</v>
      </c>
      <c r="EC920" s="335">
        <f t="shared" si="523"/>
        <v>0</v>
      </c>
    </row>
    <row r="921" spans="2:133" ht="27.75" customHeight="1" thickBot="1">
      <c r="B921" s="39"/>
      <c r="C921" s="146"/>
      <c r="D921" s="57"/>
      <c r="E921" s="43"/>
      <c r="F921" s="74"/>
      <c r="G921" s="74"/>
      <c r="H921" s="44"/>
      <c r="I921" s="283"/>
      <c r="J921" s="283"/>
      <c r="K921" s="37"/>
      <c r="L921" s="37"/>
      <c r="M921" s="37"/>
      <c r="N921" s="37"/>
      <c r="O921" s="22"/>
      <c r="P921" s="22"/>
      <c r="Q921" s="42"/>
      <c r="R921" s="39"/>
      <c r="S921" s="39"/>
      <c r="T921" s="39"/>
      <c r="U921" s="321"/>
      <c r="V921" s="330"/>
      <c r="W921" s="317" t="str">
        <f t="shared" si="513"/>
        <v>0</v>
      </c>
      <c r="X921" s="40"/>
      <c r="Y921" s="40"/>
      <c r="Z921" s="40"/>
      <c r="AA921" s="40"/>
      <c r="AB921" s="144"/>
      <c r="AC921" s="144"/>
      <c r="AD921" s="40" t="str">
        <f t="shared" si="493"/>
        <v/>
      </c>
      <c r="AE921" s="185"/>
      <c r="AF921" s="106" t="str">
        <f t="shared" si="494"/>
        <v/>
      </c>
      <c r="AG921" s="99">
        <f t="shared" si="524"/>
        <v>0</v>
      </c>
      <c r="AH921" s="105" t="str">
        <f t="shared" si="525"/>
        <v>0</v>
      </c>
      <c r="AI921" s="106" t="str">
        <f t="shared" si="514"/>
        <v>0</v>
      </c>
      <c r="AJ921" s="99" t="str">
        <f t="shared" si="515"/>
        <v/>
      </c>
      <c r="AK921" s="1" t="str">
        <f t="shared" si="516"/>
        <v/>
      </c>
      <c r="AL921" s="1" t="str">
        <f t="shared" si="517"/>
        <v/>
      </c>
      <c r="AM921" s="1" t="str">
        <f t="shared" si="518"/>
        <v/>
      </c>
      <c r="AN921" s="164" t="str">
        <f t="shared" si="519"/>
        <v/>
      </c>
      <c r="AO921" s="337">
        <f t="shared" si="520"/>
        <v>0</v>
      </c>
      <c r="AP921" s="259"/>
      <c r="AQ921" s="273">
        <f t="shared" si="526"/>
        <v>0</v>
      </c>
      <c r="DF921" s="104">
        <f t="shared" si="498"/>
        <v>0</v>
      </c>
      <c r="DG921" s="39" t="str">
        <f t="shared" si="495"/>
        <v/>
      </c>
      <c r="DH921" s="39" t="str">
        <f t="shared" si="496"/>
        <v/>
      </c>
      <c r="DJ921" s="98">
        <f t="shared" si="497"/>
        <v>0</v>
      </c>
      <c r="DK921" s="93" t="e">
        <f>VLOOKUP(H921,'PORT PRODUCTIVITY 1'!$A$25:$G$81,2,FALSE)</f>
        <v>#N/A</v>
      </c>
      <c r="DL921" s="97" t="str">
        <f t="shared" si="503"/>
        <v/>
      </c>
      <c r="DM921" s="97" t="str">
        <f t="shared" si="504"/>
        <v/>
      </c>
      <c r="DN921" s="97" t="str">
        <f t="shared" si="505"/>
        <v/>
      </c>
      <c r="DO921" s="97" t="str">
        <f t="shared" si="506"/>
        <v/>
      </c>
      <c r="DP921" s="94" t="e">
        <f>VLOOKUP(H921,'PORT PRODUCTIVITY 1'!$A$25:$G$83,3,FALSE)</f>
        <v>#N/A</v>
      </c>
      <c r="DQ921" s="276" t="str">
        <f t="shared" si="507"/>
        <v/>
      </c>
      <c r="DR921" s="276" t="str">
        <f t="shared" si="508"/>
        <v/>
      </c>
      <c r="DS921" s="276" t="str">
        <f t="shared" si="509"/>
        <v/>
      </c>
      <c r="DT921" s="276" t="str">
        <f t="shared" si="510"/>
        <v/>
      </c>
      <c r="DU921" s="276" t="str">
        <f t="shared" si="511"/>
        <v/>
      </c>
      <c r="DV921" s="276" t="str">
        <f t="shared" si="512"/>
        <v/>
      </c>
      <c r="DW921" s="277" t="str">
        <f t="shared" si="499"/>
        <v/>
      </c>
      <c r="DX921" s="278" t="str">
        <f t="shared" si="500"/>
        <v>0</v>
      </c>
      <c r="DY921" s="279" t="str">
        <f t="shared" si="501"/>
        <v>0</v>
      </c>
      <c r="DZ921" s="280" t="str">
        <f t="shared" si="502"/>
        <v/>
      </c>
      <c r="EA921" s="335">
        <f t="shared" si="521"/>
        <v>0</v>
      </c>
      <c r="EB921" s="335">
        <f t="shared" si="522"/>
        <v>0</v>
      </c>
      <c r="EC921" s="335">
        <f t="shared" si="523"/>
        <v>0</v>
      </c>
    </row>
    <row r="922" spans="2:133" ht="27.75" customHeight="1" thickBot="1">
      <c r="B922" s="39"/>
      <c r="C922" s="146"/>
      <c r="D922" s="57"/>
      <c r="E922" s="43"/>
      <c r="F922" s="74"/>
      <c r="G922" s="74"/>
      <c r="H922" s="44"/>
      <c r="I922" s="283"/>
      <c r="J922" s="283"/>
      <c r="K922" s="37"/>
      <c r="L922" s="37"/>
      <c r="M922" s="37"/>
      <c r="N922" s="37"/>
      <c r="O922" s="22"/>
      <c r="P922" s="22"/>
      <c r="Q922" s="42"/>
      <c r="R922" s="39"/>
      <c r="S922" s="39"/>
      <c r="T922" s="39"/>
      <c r="U922" s="321"/>
      <c r="V922" s="330"/>
      <c r="W922" s="317" t="str">
        <f t="shared" si="513"/>
        <v>0</v>
      </c>
      <c r="X922" s="40"/>
      <c r="Y922" s="40"/>
      <c r="Z922" s="40"/>
      <c r="AA922" s="40"/>
      <c r="AB922" s="144"/>
      <c r="AC922" s="144"/>
      <c r="AD922" s="40" t="str">
        <f t="shared" si="493"/>
        <v/>
      </c>
      <c r="AE922" s="185"/>
      <c r="AF922" s="106" t="str">
        <f t="shared" si="494"/>
        <v/>
      </c>
      <c r="AG922" s="99">
        <f t="shared" si="524"/>
        <v>0</v>
      </c>
      <c r="AH922" s="105" t="str">
        <f t="shared" si="525"/>
        <v>0</v>
      </c>
      <c r="AI922" s="106" t="str">
        <f t="shared" si="514"/>
        <v>0</v>
      </c>
      <c r="AJ922" s="99" t="str">
        <f t="shared" si="515"/>
        <v/>
      </c>
      <c r="AK922" s="1" t="str">
        <f t="shared" si="516"/>
        <v/>
      </c>
      <c r="AL922" s="1" t="str">
        <f t="shared" si="517"/>
        <v/>
      </c>
      <c r="AM922" s="1" t="str">
        <f t="shared" si="518"/>
        <v/>
      </c>
      <c r="AN922" s="164" t="str">
        <f t="shared" si="519"/>
        <v/>
      </c>
      <c r="AO922" s="337">
        <f t="shared" si="520"/>
        <v>0</v>
      </c>
      <c r="AP922" s="259"/>
      <c r="AQ922" s="273">
        <f t="shared" si="526"/>
        <v>0</v>
      </c>
      <c r="DF922" s="104">
        <f t="shared" si="498"/>
        <v>0</v>
      </c>
      <c r="DG922" s="39" t="str">
        <f t="shared" si="495"/>
        <v/>
      </c>
      <c r="DH922" s="39" t="str">
        <f t="shared" si="496"/>
        <v/>
      </c>
      <c r="DJ922" s="98">
        <f t="shared" si="497"/>
        <v>0</v>
      </c>
      <c r="DK922" s="93" t="e">
        <f>VLOOKUP(H922,'PORT PRODUCTIVITY 1'!$A$25:$G$81,2,FALSE)</f>
        <v>#N/A</v>
      </c>
      <c r="DL922" s="97" t="str">
        <f t="shared" si="503"/>
        <v/>
      </c>
      <c r="DM922" s="97" t="str">
        <f t="shared" si="504"/>
        <v/>
      </c>
      <c r="DN922" s="97" t="str">
        <f t="shared" si="505"/>
        <v/>
      </c>
      <c r="DO922" s="97" t="str">
        <f t="shared" si="506"/>
        <v/>
      </c>
      <c r="DP922" s="94" t="e">
        <f>VLOOKUP(H922,'PORT PRODUCTIVITY 1'!$A$25:$G$83,3,FALSE)</f>
        <v>#N/A</v>
      </c>
      <c r="DQ922" s="276" t="str">
        <f t="shared" si="507"/>
        <v/>
      </c>
      <c r="DR922" s="276" t="str">
        <f t="shared" si="508"/>
        <v/>
      </c>
      <c r="DS922" s="276" t="str">
        <f t="shared" si="509"/>
        <v/>
      </c>
      <c r="DT922" s="276" t="str">
        <f t="shared" si="510"/>
        <v/>
      </c>
      <c r="DU922" s="276" t="str">
        <f t="shared" si="511"/>
        <v/>
      </c>
      <c r="DV922" s="276" t="str">
        <f t="shared" si="512"/>
        <v/>
      </c>
      <c r="DW922" s="277" t="str">
        <f t="shared" si="499"/>
        <v/>
      </c>
      <c r="DX922" s="278" t="str">
        <f t="shared" si="500"/>
        <v>0</v>
      </c>
      <c r="DY922" s="279" t="str">
        <f t="shared" si="501"/>
        <v>0</v>
      </c>
      <c r="DZ922" s="280" t="str">
        <f t="shared" si="502"/>
        <v/>
      </c>
      <c r="EA922" s="335">
        <f t="shared" si="521"/>
        <v>0</v>
      </c>
      <c r="EB922" s="335">
        <f t="shared" si="522"/>
        <v>0</v>
      </c>
      <c r="EC922" s="335">
        <f t="shared" si="523"/>
        <v>0</v>
      </c>
    </row>
    <row r="923" spans="2:133" ht="27.75" customHeight="1" thickBot="1">
      <c r="B923" s="39"/>
      <c r="C923" s="146"/>
      <c r="D923" s="57"/>
      <c r="E923" s="43"/>
      <c r="F923" s="74"/>
      <c r="G923" s="74"/>
      <c r="H923" s="44"/>
      <c r="I923" s="283"/>
      <c r="J923" s="283"/>
      <c r="K923" s="37"/>
      <c r="L923" s="37"/>
      <c r="M923" s="37"/>
      <c r="N923" s="37"/>
      <c r="O923" s="22"/>
      <c r="P923" s="22"/>
      <c r="Q923" s="42"/>
      <c r="R923" s="39"/>
      <c r="S923" s="39"/>
      <c r="T923" s="39"/>
      <c r="U923" s="321"/>
      <c r="V923" s="330"/>
      <c r="W923" s="317" t="str">
        <f t="shared" si="513"/>
        <v>0</v>
      </c>
      <c r="X923" s="40"/>
      <c r="Y923" s="40"/>
      <c r="Z923" s="40"/>
      <c r="AA923" s="40"/>
      <c r="AB923" s="144"/>
      <c r="AC923" s="144"/>
      <c r="AD923" s="40" t="str">
        <f t="shared" si="493"/>
        <v/>
      </c>
      <c r="AE923" s="185"/>
      <c r="AF923" s="106" t="str">
        <f t="shared" si="494"/>
        <v/>
      </c>
      <c r="AG923" s="99">
        <f t="shared" si="524"/>
        <v>0</v>
      </c>
      <c r="AH923" s="105" t="str">
        <f t="shared" si="525"/>
        <v>0</v>
      </c>
      <c r="AI923" s="106" t="str">
        <f t="shared" si="514"/>
        <v>0</v>
      </c>
      <c r="AJ923" s="99" t="str">
        <f t="shared" si="515"/>
        <v/>
      </c>
      <c r="AK923" s="1" t="str">
        <f t="shared" si="516"/>
        <v/>
      </c>
      <c r="AL923" s="1" t="str">
        <f t="shared" si="517"/>
        <v/>
      </c>
      <c r="AM923" s="1" t="str">
        <f t="shared" si="518"/>
        <v/>
      </c>
      <c r="AN923" s="164" t="str">
        <f t="shared" si="519"/>
        <v/>
      </c>
      <c r="AO923" s="337">
        <f t="shared" si="520"/>
        <v>0</v>
      </c>
      <c r="AP923" s="259"/>
      <c r="AQ923" s="273">
        <f t="shared" si="526"/>
        <v>0</v>
      </c>
      <c r="DF923" s="104">
        <f t="shared" si="498"/>
        <v>0</v>
      </c>
      <c r="DG923" s="39" t="str">
        <f t="shared" si="495"/>
        <v/>
      </c>
      <c r="DH923" s="39" t="str">
        <f t="shared" si="496"/>
        <v/>
      </c>
      <c r="DJ923" s="98">
        <f t="shared" si="497"/>
        <v>0</v>
      </c>
      <c r="DK923" s="93" t="e">
        <f>VLOOKUP(H923,'PORT PRODUCTIVITY 1'!$A$25:$G$81,2,FALSE)</f>
        <v>#N/A</v>
      </c>
      <c r="DL923" s="97" t="str">
        <f t="shared" si="503"/>
        <v/>
      </c>
      <c r="DM923" s="97" t="str">
        <f t="shared" si="504"/>
        <v/>
      </c>
      <c r="DN923" s="97" t="str">
        <f t="shared" si="505"/>
        <v/>
      </c>
      <c r="DO923" s="97" t="str">
        <f t="shared" si="506"/>
        <v/>
      </c>
      <c r="DP923" s="94" t="e">
        <f>VLOOKUP(H923,'PORT PRODUCTIVITY 1'!$A$25:$G$83,3,FALSE)</f>
        <v>#N/A</v>
      </c>
      <c r="DQ923" s="276" t="str">
        <f t="shared" si="507"/>
        <v/>
      </c>
      <c r="DR923" s="276" t="str">
        <f t="shared" si="508"/>
        <v/>
      </c>
      <c r="DS923" s="276" t="str">
        <f t="shared" si="509"/>
        <v/>
      </c>
      <c r="DT923" s="276" t="str">
        <f t="shared" si="510"/>
        <v/>
      </c>
      <c r="DU923" s="276" t="str">
        <f t="shared" si="511"/>
        <v/>
      </c>
      <c r="DV923" s="276" t="str">
        <f t="shared" si="512"/>
        <v/>
      </c>
      <c r="DW923" s="277" t="str">
        <f t="shared" si="499"/>
        <v/>
      </c>
      <c r="DX923" s="278" t="str">
        <f t="shared" si="500"/>
        <v>0</v>
      </c>
      <c r="DY923" s="279" t="str">
        <f t="shared" si="501"/>
        <v>0</v>
      </c>
      <c r="DZ923" s="280" t="str">
        <f t="shared" si="502"/>
        <v/>
      </c>
      <c r="EA923" s="335">
        <f t="shared" si="521"/>
        <v>0</v>
      </c>
      <c r="EB923" s="335">
        <f t="shared" si="522"/>
        <v>0</v>
      </c>
      <c r="EC923" s="335">
        <f t="shared" si="523"/>
        <v>0</v>
      </c>
    </row>
    <row r="924" spans="2:133" ht="27.75" customHeight="1" thickBot="1">
      <c r="B924" s="39"/>
      <c r="C924" s="146"/>
      <c r="D924" s="57"/>
      <c r="E924" s="43"/>
      <c r="F924" s="74"/>
      <c r="G924" s="74"/>
      <c r="H924" s="44"/>
      <c r="I924" s="283"/>
      <c r="J924" s="283"/>
      <c r="K924" s="37"/>
      <c r="L924" s="37"/>
      <c r="M924" s="37"/>
      <c r="N924" s="37"/>
      <c r="O924" s="22"/>
      <c r="P924" s="22"/>
      <c r="Q924" s="42"/>
      <c r="R924" s="39"/>
      <c r="S924" s="39"/>
      <c r="T924" s="39"/>
      <c r="U924" s="321"/>
      <c r="V924" s="330"/>
      <c r="W924" s="317" t="str">
        <f t="shared" si="513"/>
        <v>0</v>
      </c>
      <c r="X924" s="40"/>
      <c r="Y924" s="40"/>
      <c r="Z924" s="40"/>
      <c r="AA924" s="40"/>
      <c r="AB924" s="144"/>
      <c r="AC924" s="144"/>
      <c r="AD924" s="40" t="str">
        <f t="shared" si="493"/>
        <v/>
      </c>
      <c r="AE924" s="185"/>
      <c r="AF924" s="106" t="str">
        <f t="shared" si="494"/>
        <v/>
      </c>
      <c r="AG924" s="99">
        <f t="shared" si="524"/>
        <v>0</v>
      </c>
      <c r="AH924" s="105" t="str">
        <f t="shared" si="525"/>
        <v>0</v>
      </c>
      <c r="AI924" s="106" t="str">
        <f t="shared" si="514"/>
        <v>0</v>
      </c>
      <c r="AJ924" s="99" t="str">
        <f t="shared" si="515"/>
        <v/>
      </c>
      <c r="AK924" s="1" t="str">
        <f t="shared" si="516"/>
        <v/>
      </c>
      <c r="AL924" s="1" t="str">
        <f t="shared" si="517"/>
        <v/>
      </c>
      <c r="AM924" s="1" t="str">
        <f t="shared" si="518"/>
        <v/>
      </c>
      <c r="AN924" s="164" t="str">
        <f t="shared" si="519"/>
        <v/>
      </c>
      <c r="AO924" s="337">
        <f t="shared" si="520"/>
        <v>0</v>
      </c>
      <c r="AP924" s="259"/>
      <c r="AQ924" s="273">
        <f t="shared" si="526"/>
        <v>0</v>
      </c>
      <c r="DF924" s="104">
        <f t="shared" si="498"/>
        <v>0</v>
      </c>
      <c r="DG924" s="39" t="str">
        <f t="shared" si="495"/>
        <v/>
      </c>
      <c r="DH924" s="39" t="str">
        <f t="shared" si="496"/>
        <v/>
      </c>
      <c r="DJ924" s="98">
        <f t="shared" si="497"/>
        <v>0</v>
      </c>
      <c r="DK924" s="93" t="e">
        <f>VLOOKUP(H924,'PORT PRODUCTIVITY 1'!$A$25:$G$81,2,FALSE)</f>
        <v>#N/A</v>
      </c>
      <c r="DL924" s="97" t="str">
        <f t="shared" si="503"/>
        <v/>
      </c>
      <c r="DM924" s="97" t="str">
        <f t="shared" si="504"/>
        <v/>
      </c>
      <c r="DN924" s="97" t="str">
        <f t="shared" si="505"/>
        <v/>
      </c>
      <c r="DO924" s="97" t="str">
        <f t="shared" si="506"/>
        <v/>
      </c>
      <c r="DP924" s="94" t="e">
        <f>VLOOKUP(H924,'PORT PRODUCTIVITY 1'!$A$25:$G$83,3,FALSE)</f>
        <v>#N/A</v>
      </c>
      <c r="DQ924" s="276" t="str">
        <f t="shared" si="507"/>
        <v/>
      </c>
      <c r="DR924" s="276" t="str">
        <f t="shared" si="508"/>
        <v/>
      </c>
      <c r="DS924" s="276" t="str">
        <f t="shared" si="509"/>
        <v/>
      </c>
      <c r="DT924" s="276" t="str">
        <f t="shared" si="510"/>
        <v/>
      </c>
      <c r="DU924" s="276" t="str">
        <f t="shared" si="511"/>
        <v/>
      </c>
      <c r="DV924" s="276" t="str">
        <f t="shared" si="512"/>
        <v/>
      </c>
      <c r="DW924" s="277" t="str">
        <f t="shared" si="499"/>
        <v/>
      </c>
      <c r="DX924" s="278" t="str">
        <f t="shared" si="500"/>
        <v>0</v>
      </c>
      <c r="DY924" s="279" t="str">
        <f t="shared" si="501"/>
        <v>0</v>
      </c>
      <c r="DZ924" s="280" t="str">
        <f t="shared" si="502"/>
        <v/>
      </c>
      <c r="EA924" s="335">
        <f t="shared" si="521"/>
        <v>0</v>
      </c>
      <c r="EB924" s="335">
        <f t="shared" si="522"/>
        <v>0</v>
      </c>
      <c r="EC924" s="335">
        <f t="shared" si="523"/>
        <v>0</v>
      </c>
    </row>
    <row r="925" spans="2:133" ht="27.75" customHeight="1" thickBot="1">
      <c r="B925" s="39"/>
      <c r="C925" s="146"/>
      <c r="D925" s="57"/>
      <c r="E925" s="43"/>
      <c r="F925" s="74"/>
      <c r="G925" s="74"/>
      <c r="H925" s="44"/>
      <c r="I925" s="283"/>
      <c r="J925" s="283"/>
      <c r="K925" s="37"/>
      <c r="L925" s="37"/>
      <c r="M925" s="37"/>
      <c r="N925" s="37"/>
      <c r="O925" s="22"/>
      <c r="P925" s="22"/>
      <c r="Q925" s="42"/>
      <c r="R925" s="39"/>
      <c r="S925" s="39"/>
      <c r="T925" s="39"/>
      <c r="U925" s="321"/>
      <c r="V925" s="330"/>
      <c r="W925" s="317" t="str">
        <f t="shared" si="513"/>
        <v>0</v>
      </c>
      <c r="X925" s="40"/>
      <c r="Y925" s="40"/>
      <c r="Z925" s="40"/>
      <c r="AA925" s="40"/>
      <c r="AB925" s="144"/>
      <c r="AC925" s="144"/>
      <c r="AD925" s="40" t="str">
        <f t="shared" si="493"/>
        <v/>
      </c>
      <c r="AE925" s="185"/>
      <c r="AF925" s="106" t="str">
        <f t="shared" si="494"/>
        <v/>
      </c>
      <c r="AG925" s="99">
        <f t="shared" si="524"/>
        <v>0</v>
      </c>
      <c r="AH925" s="105" t="str">
        <f t="shared" si="525"/>
        <v>0</v>
      </c>
      <c r="AI925" s="106" t="str">
        <f t="shared" si="514"/>
        <v>0</v>
      </c>
      <c r="AJ925" s="99" t="str">
        <f t="shared" si="515"/>
        <v/>
      </c>
      <c r="AK925" s="1" t="str">
        <f t="shared" si="516"/>
        <v/>
      </c>
      <c r="AL925" s="1" t="str">
        <f t="shared" si="517"/>
        <v/>
      </c>
      <c r="AM925" s="1" t="str">
        <f t="shared" si="518"/>
        <v/>
      </c>
      <c r="AN925" s="164" t="str">
        <f t="shared" si="519"/>
        <v/>
      </c>
      <c r="AO925" s="337">
        <f t="shared" si="520"/>
        <v>0</v>
      </c>
      <c r="AP925" s="259"/>
      <c r="AQ925" s="273">
        <f t="shared" si="526"/>
        <v>0</v>
      </c>
      <c r="DF925" s="104">
        <f t="shared" si="498"/>
        <v>0</v>
      </c>
      <c r="DG925" s="39" t="str">
        <f t="shared" si="495"/>
        <v/>
      </c>
      <c r="DH925" s="39" t="str">
        <f t="shared" si="496"/>
        <v/>
      </c>
      <c r="DJ925" s="98">
        <f t="shared" si="497"/>
        <v>0</v>
      </c>
      <c r="DK925" s="93" t="e">
        <f>VLOOKUP(H925,'PORT PRODUCTIVITY 1'!$A$25:$G$81,2,FALSE)</f>
        <v>#N/A</v>
      </c>
      <c r="DL925" s="97" t="str">
        <f t="shared" si="503"/>
        <v/>
      </c>
      <c r="DM925" s="97" t="str">
        <f t="shared" si="504"/>
        <v/>
      </c>
      <c r="DN925" s="97" t="str">
        <f t="shared" si="505"/>
        <v/>
      </c>
      <c r="DO925" s="97" t="str">
        <f t="shared" si="506"/>
        <v/>
      </c>
      <c r="DP925" s="94" t="e">
        <f>VLOOKUP(H925,'PORT PRODUCTIVITY 1'!$A$25:$G$83,3,FALSE)</f>
        <v>#N/A</v>
      </c>
      <c r="DQ925" s="276" t="str">
        <f t="shared" si="507"/>
        <v/>
      </c>
      <c r="DR925" s="276" t="str">
        <f t="shared" si="508"/>
        <v/>
      </c>
      <c r="DS925" s="276" t="str">
        <f t="shared" si="509"/>
        <v/>
      </c>
      <c r="DT925" s="276" t="str">
        <f t="shared" si="510"/>
        <v/>
      </c>
      <c r="DU925" s="276" t="str">
        <f t="shared" si="511"/>
        <v/>
      </c>
      <c r="DV925" s="276" t="str">
        <f t="shared" si="512"/>
        <v/>
      </c>
      <c r="DW925" s="277" t="str">
        <f t="shared" si="499"/>
        <v/>
      </c>
      <c r="DX925" s="278" t="str">
        <f t="shared" si="500"/>
        <v>0</v>
      </c>
      <c r="DY925" s="279" t="str">
        <f t="shared" si="501"/>
        <v>0</v>
      </c>
      <c r="DZ925" s="280" t="str">
        <f t="shared" si="502"/>
        <v/>
      </c>
      <c r="EA925" s="335">
        <f t="shared" si="521"/>
        <v>0</v>
      </c>
      <c r="EB925" s="335">
        <f t="shared" si="522"/>
        <v>0</v>
      </c>
      <c r="EC925" s="335">
        <f t="shared" si="523"/>
        <v>0</v>
      </c>
    </row>
    <row r="926" spans="2:133" ht="27.75" customHeight="1" thickBot="1">
      <c r="B926" s="39"/>
      <c r="C926" s="146"/>
      <c r="D926" s="57"/>
      <c r="E926" s="43"/>
      <c r="F926" s="74"/>
      <c r="G926" s="74"/>
      <c r="H926" s="44"/>
      <c r="I926" s="283"/>
      <c r="J926" s="283"/>
      <c r="K926" s="37"/>
      <c r="L926" s="37"/>
      <c r="M926" s="37"/>
      <c r="N926" s="37"/>
      <c r="O926" s="22"/>
      <c r="P926" s="22"/>
      <c r="Q926" s="42"/>
      <c r="R926" s="39"/>
      <c r="S926" s="39"/>
      <c r="T926" s="39"/>
      <c r="U926" s="321"/>
      <c r="V926" s="330"/>
      <c r="W926" s="317" t="str">
        <f t="shared" si="513"/>
        <v>0</v>
      </c>
      <c r="X926" s="40"/>
      <c r="Y926" s="40"/>
      <c r="Z926" s="40"/>
      <c r="AA926" s="40"/>
      <c r="AB926" s="144"/>
      <c r="AC926" s="144"/>
      <c r="AD926" s="40" t="str">
        <f t="shared" si="493"/>
        <v/>
      </c>
      <c r="AE926" s="185"/>
      <c r="AF926" s="106" t="str">
        <f t="shared" si="494"/>
        <v/>
      </c>
      <c r="AG926" s="99">
        <f t="shared" si="524"/>
        <v>0</v>
      </c>
      <c r="AH926" s="105" t="str">
        <f t="shared" si="525"/>
        <v>0</v>
      </c>
      <c r="AI926" s="106" t="str">
        <f t="shared" si="514"/>
        <v>0</v>
      </c>
      <c r="AJ926" s="99" t="str">
        <f t="shared" si="515"/>
        <v/>
      </c>
      <c r="AK926" s="1" t="str">
        <f t="shared" si="516"/>
        <v/>
      </c>
      <c r="AL926" s="1" t="str">
        <f t="shared" si="517"/>
        <v/>
      </c>
      <c r="AM926" s="1" t="str">
        <f t="shared" si="518"/>
        <v/>
      </c>
      <c r="AN926" s="164" t="str">
        <f t="shared" si="519"/>
        <v/>
      </c>
      <c r="AO926" s="337">
        <f t="shared" si="520"/>
        <v>0</v>
      </c>
      <c r="AP926" s="259"/>
      <c r="AQ926" s="273">
        <f t="shared" si="526"/>
        <v>0</v>
      </c>
      <c r="DF926" s="104">
        <f t="shared" si="498"/>
        <v>0</v>
      </c>
      <c r="DG926" s="39" t="str">
        <f t="shared" si="495"/>
        <v/>
      </c>
      <c r="DH926" s="39" t="str">
        <f t="shared" si="496"/>
        <v/>
      </c>
      <c r="DJ926" s="98">
        <f t="shared" si="497"/>
        <v>0</v>
      </c>
      <c r="DK926" s="93" t="e">
        <f>VLOOKUP(H926,'PORT PRODUCTIVITY 1'!$A$25:$G$81,2,FALSE)</f>
        <v>#N/A</v>
      </c>
      <c r="DL926" s="97" t="str">
        <f t="shared" si="503"/>
        <v/>
      </c>
      <c r="DM926" s="97" t="str">
        <f t="shared" si="504"/>
        <v/>
      </c>
      <c r="DN926" s="97" t="str">
        <f t="shared" si="505"/>
        <v/>
      </c>
      <c r="DO926" s="97" t="str">
        <f t="shared" si="506"/>
        <v/>
      </c>
      <c r="DP926" s="94" t="e">
        <f>VLOOKUP(H926,'PORT PRODUCTIVITY 1'!$A$25:$G$83,3,FALSE)</f>
        <v>#N/A</v>
      </c>
      <c r="DQ926" s="276" t="str">
        <f t="shared" si="507"/>
        <v/>
      </c>
      <c r="DR926" s="276" t="str">
        <f t="shared" si="508"/>
        <v/>
      </c>
      <c r="DS926" s="276" t="str">
        <f t="shared" si="509"/>
        <v/>
      </c>
      <c r="DT926" s="276" t="str">
        <f t="shared" si="510"/>
        <v/>
      </c>
      <c r="DU926" s="276" t="str">
        <f t="shared" si="511"/>
        <v/>
      </c>
      <c r="DV926" s="276" t="str">
        <f t="shared" si="512"/>
        <v/>
      </c>
      <c r="DW926" s="277" t="str">
        <f t="shared" si="499"/>
        <v/>
      </c>
      <c r="DX926" s="278" t="str">
        <f t="shared" si="500"/>
        <v>0</v>
      </c>
      <c r="DY926" s="279" t="str">
        <f t="shared" si="501"/>
        <v>0</v>
      </c>
      <c r="DZ926" s="280" t="str">
        <f t="shared" si="502"/>
        <v/>
      </c>
      <c r="EA926" s="335">
        <f t="shared" si="521"/>
        <v>0</v>
      </c>
      <c r="EB926" s="335">
        <f t="shared" si="522"/>
        <v>0</v>
      </c>
      <c r="EC926" s="335">
        <f t="shared" si="523"/>
        <v>0</v>
      </c>
    </row>
    <row r="927" spans="2:133" ht="27.75" customHeight="1" thickBot="1">
      <c r="B927" s="39"/>
      <c r="C927" s="146"/>
      <c r="D927" s="57"/>
      <c r="E927" s="43"/>
      <c r="F927" s="74"/>
      <c r="G927" s="74"/>
      <c r="H927" s="44"/>
      <c r="I927" s="283"/>
      <c r="J927" s="283"/>
      <c r="K927" s="37"/>
      <c r="L927" s="37"/>
      <c r="M927" s="37"/>
      <c r="N927" s="37"/>
      <c r="O927" s="22"/>
      <c r="P927" s="22"/>
      <c r="Q927" s="42"/>
      <c r="R927" s="39"/>
      <c r="S927" s="39"/>
      <c r="T927" s="39"/>
      <c r="U927" s="321"/>
      <c r="V927" s="330"/>
      <c r="W927" s="317" t="str">
        <f t="shared" si="513"/>
        <v>0</v>
      </c>
      <c r="X927" s="40"/>
      <c r="Y927" s="40"/>
      <c r="Z927" s="40"/>
      <c r="AA927" s="40"/>
      <c r="AB927" s="144"/>
      <c r="AC927" s="144"/>
      <c r="AD927" s="40" t="str">
        <f t="shared" si="493"/>
        <v/>
      </c>
      <c r="AE927" s="185"/>
      <c r="AF927" s="106" t="str">
        <f t="shared" si="494"/>
        <v/>
      </c>
      <c r="AG927" s="99">
        <f t="shared" si="524"/>
        <v>0</v>
      </c>
      <c r="AH927" s="105" t="str">
        <f t="shared" si="525"/>
        <v>0</v>
      </c>
      <c r="AI927" s="106" t="str">
        <f t="shared" si="514"/>
        <v>0</v>
      </c>
      <c r="AJ927" s="99" t="str">
        <f t="shared" si="515"/>
        <v/>
      </c>
      <c r="AK927" s="1" t="str">
        <f t="shared" si="516"/>
        <v/>
      </c>
      <c r="AL927" s="1" t="str">
        <f t="shared" si="517"/>
        <v/>
      </c>
      <c r="AM927" s="1" t="str">
        <f t="shared" si="518"/>
        <v/>
      </c>
      <c r="AN927" s="164" t="str">
        <f t="shared" si="519"/>
        <v/>
      </c>
      <c r="AO927" s="337">
        <f t="shared" si="520"/>
        <v>0</v>
      </c>
      <c r="AP927" s="259"/>
      <c r="AQ927" s="273">
        <f t="shared" si="526"/>
        <v>0</v>
      </c>
      <c r="DF927" s="104">
        <f t="shared" si="498"/>
        <v>0</v>
      </c>
      <c r="DG927" s="39" t="str">
        <f t="shared" si="495"/>
        <v/>
      </c>
      <c r="DH927" s="39" t="str">
        <f t="shared" si="496"/>
        <v/>
      </c>
      <c r="DJ927" s="98">
        <f t="shared" si="497"/>
        <v>0</v>
      </c>
      <c r="DK927" s="93" t="e">
        <f>VLOOKUP(H927,'PORT PRODUCTIVITY 1'!$A$25:$G$81,2,FALSE)</f>
        <v>#N/A</v>
      </c>
      <c r="DL927" s="97" t="str">
        <f t="shared" si="503"/>
        <v/>
      </c>
      <c r="DM927" s="97" t="str">
        <f t="shared" si="504"/>
        <v/>
      </c>
      <c r="DN927" s="97" t="str">
        <f t="shared" si="505"/>
        <v/>
      </c>
      <c r="DO927" s="97" t="str">
        <f t="shared" si="506"/>
        <v/>
      </c>
      <c r="DP927" s="94" t="e">
        <f>VLOOKUP(H927,'PORT PRODUCTIVITY 1'!$A$25:$G$83,3,FALSE)</f>
        <v>#N/A</v>
      </c>
      <c r="DQ927" s="276" t="str">
        <f t="shared" si="507"/>
        <v/>
      </c>
      <c r="DR927" s="276" t="str">
        <f t="shared" si="508"/>
        <v/>
      </c>
      <c r="DS927" s="276" t="str">
        <f t="shared" si="509"/>
        <v/>
      </c>
      <c r="DT927" s="276" t="str">
        <f t="shared" si="510"/>
        <v/>
      </c>
      <c r="DU927" s="276" t="str">
        <f t="shared" si="511"/>
        <v/>
      </c>
      <c r="DV927" s="276" t="str">
        <f t="shared" si="512"/>
        <v/>
      </c>
      <c r="DW927" s="277" t="str">
        <f t="shared" si="499"/>
        <v/>
      </c>
      <c r="DX927" s="278" t="str">
        <f t="shared" si="500"/>
        <v>0</v>
      </c>
      <c r="DY927" s="279" t="str">
        <f t="shared" si="501"/>
        <v>0</v>
      </c>
      <c r="DZ927" s="280" t="str">
        <f t="shared" si="502"/>
        <v/>
      </c>
      <c r="EA927" s="335">
        <f t="shared" si="521"/>
        <v>0</v>
      </c>
      <c r="EB927" s="335">
        <f t="shared" si="522"/>
        <v>0</v>
      </c>
      <c r="EC927" s="335">
        <f t="shared" si="523"/>
        <v>0</v>
      </c>
    </row>
    <row r="928" spans="2:133" ht="27.75" customHeight="1" thickBot="1">
      <c r="B928" s="39"/>
      <c r="C928" s="146"/>
      <c r="D928" s="57"/>
      <c r="E928" s="43"/>
      <c r="F928" s="74"/>
      <c r="G928" s="74"/>
      <c r="H928" s="44"/>
      <c r="I928" s="283"/>
      <c r="J928" s="283"/>
      <c r="K928" s="37"/>
      <c r="L928" s="37"/>
      <c r="M928" s="37"/>
      <c r="N928" s="37"/>
      <c r="O928" s="22"/>
      <c r="P928" s="22"/>
      <c r="Q928" s="42"/>
      <c r="R928" s="39"/>
      <c r="S928" s="39"/>
      <c r="T928" s="39"/>
      <c r="U928" s="321"/>
      <c r="V928" s="330"/>
      <c r="W928" s="317" t="str">
        <f t="shared" si="513"/>
        <v>0</v>
      </c>
      <c r="X928" s="40"/>
      <c r="Y928" s="40"/>
      <c r="Z928" s="40"/>
      <c r="AA928" s="40"/>
      <c r="AB928" s="144"/>
      <c r="AC928" s="144"/>
      <c r="AD928" s="40" t="str">
        <f t="shared" si="493"/>
        <v/>
      </c>
      <c r="AE928" s="185"/>
      <c r="AF928" s="106" t="str">
        <f t="shared" si="494"/>
        <v/>
      </c>
      <c r="AG928" s="99">
        <f t="shared" si="524"/>
        <v>0</v>
      </c>
      <c r="AH928" s="105" t="str">
        <f t="shared" si="525"/>
        <v>0</v>
      </c>
      <c r="AI928" s="106" t="str">
        <f t="shared" si="514"/>
        <v>0</v>
      </c>
      <c r="AJ928" s="99" t="str">
        <f t="shared" si="515"/>
        <v/>
      </c>
      <c r="AK928" s="1" t="str">
        <f t="shared" si="516"/>
        <v/>
      </c>
      <c r="AL928" s="1" t="str">
        <f t="shared" si="517"/>
        <v/>
      </c>
      <c r="AM928" s="1" t="str">
        <f t="shared" si="518"/>
        <v/>
      </c>
      <c r="AN928" s="164" t="str">
        <f t="shared" si="519"/>
        <v/>
      </c>
      <c r="AO928" s="337">
        <f t="shared" si="520"/>
        <v>0</v>
      </c>
      <c r="AP928" s="259"/>
      <c r="AQ928" s="273">
        <f t="shared" si="526"/>
        <v>0</v>
      </c>
      <c r="DF928" s="104">
        <f t="shared" si="498"/>
        <v>0</v>
      </c>
      <c r="DG928" s="39" t="str">
        <f t="shared" si="495"/>
        <v/>
      </c>
      <c r="DH928" s="39" t="str">
        <f t="shared" si="496"/>
        <v/>
      </c>
      <c r="DJ928" s="98">
        <f t="shared" si="497"/>
        <v>0</v>
      </c>
      <c r="DK928" s="93" t="e">
        <f>VLOOKUP(H928,'PORT PRODUCTIVITY 1'!$A$25:$G$81,2,FALSE)</f>
        <v>#N/A</v>
      </c>
      <c r="DL928" s="97" t="str">
        <f t="shared" si="503"/>
        <v/>
      </c>
      <c r="DM928" s="97" t="str">
        <f t="shared" si="504"/>
        <v/>
      </c>
      <c r="DN928" s="97" t="str">
        <f t="shared" si="505"/>
        <v/>
      </c>
      <c r="DO928" s="97" t="str">
        <f t="shared" si="506"/>
        <v/>
      </c>
      <c r="DP928" s="94" t="e">
        <f>VLOOKUP(H928,'PORT PRODUCTIVITY 1'!$A$25:$G$83,3,FALSE)</f>
        <v>#N/A</v>
      </c>
      <c r="DQ928" s="276" t="str">
        <f t="shared" si="507"/>
        <v/>
      </c>
      <c r="DR928" s="276" t="str">
        <f t="shared" si="508"/>
        <v/>
      </c>
      <c r="DS928" s="276" t="str">
        <f t="shared" si="509"/>
        <v/>
      </c>
      <c r="DT928" s="276" t="str">
        <f t="shared" si="510"/>
        <v/>
      </c>
      <c r="DU928" s="276" t="str">
        <f t="shared" si="511"/>
        <v/>
      </c>
      <c r="DV928" s="276" t="str">
        <f t="shared" si="512"/>
        <v/>
      </c>
      <c r="DW928" s="277" t="str">
        <f t="shared" si="499"/>
        <v/>
      </c>
      <c r="DX928" s="278" t="str">
        <f t="shared" si="500"/>
        <v>0</v>
      </c>
      <c r="DY928" s="279" t="str">
        <f t="shared" si="501"/>
        <v>0</v>
      </c>
      <c r="DZ928" s="280" t="str">
        <f t="shared" si="502"/>
        <v/>
      </c>
      <c r="EA928" s="335">
        <f t="shared" si="521"/>
        <v>0</v>
      </c>
      <c r="EB928" s="335">
        <f t="shared" si="522"/>
        <v>0</v>
      </c>
      <c r="EC928" s="335">
        <f t="shared" si="523"/>
        <v>0</v>
      </c>
    </row>
    <row r="929" spans="2:133" ht="27.75" customHeight="1" thickBot="1">
      <c r="B929" s="39"/>
      <c r="C929" s="146"/>
      <c r="D929" s="57"/>
      <c r="E929" s="43"/>
      <c r="F929" s="74"/>
      <c r="G929" s="74"/>
      <c r="H929" s="44"/>
      <c r="I929" s="283"/>
      <c r="J929" s="283"/>
      <c r="K929" s="37"/>
      <c r="L929" s="37"/>
      <c r="M929" s="37"/>
      <c r="N929" s="37"/>
      <c r="O929" s="22"/>
      <c r="P929" s="22"/>
      <c r="Q929" s="42"/>
      <c r="R929" s="39"/>
      <c r="S929" s="39"/>
      <c r="T929" s="39"/>
      <c r="U929" s="321"/>
      <c r="V929" s="330"/>
      <c r="W929" s="317" t="str">
        <f t="shared" si="513"/>
        <v>0</v>
      </c>
      <c r="X929" s="40"/>
      <c r="Y929" s="40"/>
      <c r="Z929" s="40"/>
      <c r="AA929" s="40"/>
      <c r="AB929" s="144"/>
      <c r="AC929" s="144"/>
      <c r="AD929" s="40" t="str">
        <f t="shared" si="493"/>
        <v/>
      </c>
      <c r="AE929" s="185"/>
      <c r="AF929" s="106" t="str">
        <f t="shared" si="494"/>
        <v/>
      </c>
      <c r="AG929" s="99">
        <f t="shared" si="524"/>
        <v>0</v>
      </c>
      <c r="AH929" s="105" t="str">
        <f t="shared" si="525"/>
        <v>0</v>
      </c>
      <c r="AI929" s="106" t="str">
        <f t="shared" si="514"/>
        <v>0</v>
      </c>
      <c r="AJ929" s="99" t="str">
        <f t="shared" si="515"/>
        <v/>
      </c>
      <c r="AK929" s="1" t="str">
        <f t="shared" si="516"/>
        <v/>
      </c>
      <c r="AL929" s="1" t="str">
        <f t="shared" si="517"/>
        <v/>
      </c>
      <c r="AM929" s="1" t="str">
        <f t="shared" si="518"/>
        <v/>
      </c>
      <c r="AN929" s="164" t="str">
        <f t="shared" si="519"/>
        <v/>
      </c>
      <c r="AO929" s="337">
        <f t="shared" si="520"/>
        <v>0</v>
      </c>
      <c r="AP929" s="259"/>
      <c r="AQ929" s="273">
        <f t="shared" si="526"/>
        <v>0</v>
      </c>
      <c r="DF929" s="104">
        <f t="shared" si="498"/>
        <v>0</v>
      </c>
      <c r="DG929" s="39" t="str">
        <f t="shared" si="495"/>
        <v/>
      </c>
      <c r="DH929" s="39" t="str">
        <f t="shared" si="496"/>
        <v/>
      </c>
      <c r="DJ929" s="98">
        <f t="shared" si="497"/>
        <v>0</v>
      </c>
      <c r="DK929" s="93" t="e">
        <f>VLOOKUP(H929,'PORT PRODUCTIVITY 1'!$A$25:$G$81,2,FALSE)</f>
        <v>#N/A</v>
      </c>
      <c r="DL929" s="97" t="str">
        <f t="shared" si="503"/>
        <v/>
      </c>
      <c r="DM929" s="97" t="str">
        <f t="shared" si="504"/>
        <v/>
      </c>
      <c r="DN929" s="97" t="str">
        <f t="shared" si="505"/>
        <v/>
      </c>
      <c r="DO929" s="97" t="str">
        <f t="shared" si="506"/>
        <v/>
      </c>
      <c r="DP929" s="94" t="e">
        <f>VLOOKUP(H929,'PORT PRODUCTIVITY 1'!$A$25:$G$83,3,FALSE)</f>
        <v>#N/A</v>
      </c>
      <c r="DQ929" s="276" t="str">
        <f t="shared" si="507"/>
        <v/>
      </c>
      <c r="DR929" s="276" t="str">
        <f t="shared" si="508"/>
        <v/>
      </c>
      <c r="DS929" s="276" t="str">
        <f t="shared" si="509"/>
        <v/>
      </c>
      <c r="DT929" s="276" t="str">
        <f t="shared" si="510"/>
        <v/>
      </c>
      <c r="DU929" s="276" t="str">
        <f t="shared" si="511"/>
        <v/>
      </c>
      <c r="DV929" s="276" t="str">
        <f t="shared" si="512"/>
        <v/>
      </c>
      <c r="DW929" s="277" t="str">
        <f t="shared" si="499"/>
        <v/>
      </c>
      <c r="DX929" s="278" t="str">
        <f t="shared" si="500"/>
        <v>0</v>
      </c>
      <c r="DY929" s="279" t="str">
        <f t="shared" si="501"/>
        <v>0</v>
      </c>
      <c r="DZ929" s="280" t="str">
        <f t="shared" si="502"/>
        <v/>
      </c>
      <c r="EA929" s="335">
        <f t="shared" si="521"/>
        <v>0</v>
      </c>
      <c r="EB929" s="335">
        <f t="shared" si="522"/>
        <v>0</v>
      </c>
      <c r="EC929" s="335">
        <f t="shared" si="523"/>
        <v>0</v>
      </c>
    </row>
    <row r="930" spans="2:133" ht="27.75" customHeight="1" thickBot="1">
      <c r="B930" s="39"/>
      <c r="C930" s="146"/>
      <c r="D930" s="57"/>
      <c r="E930" s="43"/>
      <c r="F930" s="74"/>
      <c r="G930" s="74"/>
      <c r="H930" s="44"/>
      <c r="I930" s="283"/>
      <c r="J930" s="283"/>
      <c r="K930" s="37"/>
      <c r="L930" s="37"/>
      <c r="M930" s="37"/>
      <c r="N930" s="37"/>
      <c r="O930" s="22"/>
      <c r="P930" s="22"/>
      <c r="Q930" s="42"/>
      <c r="R930" s="39"/>
      <c r="S930" s="39"/>
      <c r="T930" s="39"/>
      <c r="U930" s="321"/>
      <c r="V930" s="330"/>
      <c r="W930" s="317" t="str">
        <f t="shared" si="513"/>
        <v>0</v>
      </c>
      <c r="X930" s="40"/>
      <c r="Y930" s="40"/>
      <c r="Z930" s="40"/>
      <c r="AA930" s="40"/>
      <c r="AB930" s="144"/>
      <c r="AC930" s="144"/>
      <c r="AD930" s="40" t="str">
        <f t="shared" si="493"/>
        <v/>
      </c>
      <c r="AE930" s="185"/>
      <c r="AF930" s="106" t="str">
        <f t="shared" si="494"/>
        <v/>
      </c>
      <c r="AG930" s="99">
        <f t="shared" si="524"/>
        <v>0</v>
      </c>
      <c r="AH930" s="105" t="str">
        <f t="shared" si="525"/>
        <v>0</v>
      </c>
      <c r="AI930" s="106" t="str">
        <f t="shared" si="514"/>
        <v>0</v>
      </c>
      <c r="AJ930" s="99" t="str">
        <f t="shared" si="515"/>
        <v/>
      </c>
      <c r="AK930" s="1" t="str">
        <f t="shared" si="516"/>
        <v/>
      </c>
      <c r="AL930" s="1" t="str">
        <f t="shared" si="517"/>
        <v/>
      </c>
      <c r="AM930" s="1" t="str">
        <f t="shared" si="518"/>
        <v/>
      </c>
      <c r="AN930" s="164" t="str">
        <f t="shared" si="519"/>
        <v/>
      </c>
      <c r="AO930" s="337">
        <f t="shared" si="520"/>
        <v>0</v>
      </c>
      <c r="AP930" s="259"/>
      <c r="AQ930" s="273">
        <f t="shared" si="526"/>
        <v>0</v>
      </c>
      <c r="DF930" s="104">
        <f t="shared" si="498"/>
        <v>0</v>
      </c>
      <c r="DG930" s="39" t="str">
        <f t="shared" si="495"/>
        <v/>
      </c>
      <c r="DH930" s="39" t="str">
        <f t="shared" si="496"/>
        <v/>
      </c>
      <c r="DJ930" s="98">
        <f t="shared" si="497"/>
        <v>0</v>
      </c>
      <c r="DK930" s="93" t="e">
        <f>VLOOKUP(H930,'PORT PRODUCTIVITY 1'!$A$25:$G$81,2,FALSE)</f>
        <v>#N/A</v>
      </c>
      <c r="DL930" s="97" t="str">
        <f t="shared" si="503"/>
        <v/>
      </c>
      <c r="DM930" s="97" t="str">
        <f t="shared" si="504"/>
        <v/>
      </c>
      <c r="DN930" s="97" t="str">
        <f t="shared" si="505"/>
        <v/>
      </c>
      <c r="DO930" s="97" t="str">
        <f t="shared" si="506"/>
        <v/>
      </c>
      <c r="DP930" s="94" t="e">
        <f>VLOOKUP(H930,'PORT PRODUCTIVITY 1'!$A$25:$G$83,3,FALSE)</f>
        <v>#N/A</v>
      </c>
      <c r="DQ930" s="276" t="str">
        <f t="shared" si="507"/>
        <v/>
      </c>
      <c r="DR930" s="276" t="str">
        <f t="shared" si="508"/>
        <v/>
      </c>
      <c r="DS930" s="276" t="str">
        <f t="shared" si="509"/>
        <v/>
      </c>
      <c r="DT930" s="276" t="str">
        <f t="shared" si="510"/>
        <v/>
      </c>
      <c r="DU930" s="276" t="str">
        <f t="shared" si="511"/>
        <v/>
      </c>
      <c r="DV930" s="276" t="str">
        <f t="shared" si="512"/>
        <v/>
      </c>
      <c r="DW930" s="277" t="str">
        <f t="shared" si="499"/>
        <v/>
      </c>
      <c r="DX930" s="278" t="str">
        <f t="shared" si="500"/>
        <v>0</v>
      </c>
      <c r="DY930" s="279" t="str">
        <f t="shared" si="501"/>
        <v>0</v>
      </c>
      <c r="DZ930" s="280" t="str">
        <f t="shared" si="502"/>
        <v/>
      </c>
      <c r="EA930" s="335">
        <f t="shared" si="521"/>
        <v>0</v>
      </c>
      <c r="EB930" s="335">
        <f t="shared" si="522"/>
        <v>0</v>
      </c>
      <c r="EC930" s="335">
        <f t="shared" si="523"/>
        <v>0</v>
      </c>
    </row>
    <row r="931" spans="2:133" ht="27.75" customHeight="1" thickBot="1">
      <c r="B931" s="39"/>
      <c r="C931" s="146"/>
      <c r="D931" s="57"/>
      <c r="E931" s="43"/>
      <c r="F931" s="74"/>
      <c r="G931" s="74"/>
      <c r="H931" s="44"/>
      <c r="I931" s="283"/>
      <c r="J931" s="283"/>
      <c r="K931" s="37"/>
      <c r="L931" s="37"/>
      <c r="M931" s="37"/>
      <c r="N931" s="37"/>
      <c r="O931" s="22"/>
      <c r="P931" s="22"/>
      <c r="Q931" s="42"/>
      <c r="R931" s="39"/>
      <c r="S931" s="39"/>
      <c r="T931" s="39"/>
      <c r="U931" s="321"/>
      <c r="V931" s="330"/>
      <c r="W931" s="317" t="str">
        <f t="shared" si="513"/>
        <v>0</v>
      </c>
      <c r="X931" s="40"/>
      <c r="Y931" s="40"/>
      <c r="Z931" s="40"/>
      <c r="AA931" s="40"/>
      <c r="AB931" s="144"/>
      <c r="AC931" s="144"/>
      <c r="AD931" s="40" t="str">
        <f t="shared" si="493"/>
        <v/>
      </c>
      <c r="AE931" s="185"/>
      <c r="AF931" s="106" t="str">
        <f t="shared" si="494"/>
        <v/>
      </c>
      <c r="AG931" s="99">
        <f t="shared" si="524"/>
        <v>0</v>
      </c>
      <c r="AH931" s="105" t="str">
        <f t="shared" si="525"/>
        <v>0</v>
      </c>
      <c r="AI931" s="106" t="str">
        <f t="shared" si="514"/>
        <v>0</v>
      </c>
      <c r="AJ931" s="99" t="str">
        <f t="shared" si="515"/>
        <v/>
      </c>
      <c r="AK931" s="1" t="str">
        <f t="shared" si="516"/>
        <v/>
      </c>
      <c r="AL931" s="1" t="str">
        <f t="shared" si="517"/>
        <v/>
      </c>
      <c r="AM931" s="1" t="str">
        <f t="shared" si="518"/>
        <v/>
      </c>
      <c r="AN931" s="164" t="str">
        <f t="shared" si="519"/>
        <v/>
      </c>
      <c r="AO931" s="337">
        <f t="shared" si="520"/>
        <v>0</v>
      </c>
      <c r="AP931" s="259"/>
      <c r="AQ931" s="273">
        <f t="shared" si="526"/>
        <v>0</v>
      </c>
      <c r="DF931" s="104">
        <f t="shared" si="498"/>
        <v>0</v>
      </c>
      <c r="DG931" s="39" t="str">
        <f t="shared" si="495"/>
        <v/>
      </c>
      <c r="DH931" s="39" t="str">
        <f t="shared" si="496"/>
        <v/>
      </c>
      <c r="DJ931" s="98">
        <f t="shared" si="497"/>
        <v>0</v>
      </c>
      <c r="DK931" s="93" t="e">
        <f>VLOOKUP(H931,'PORT PRODUCTIVITY 1'!$A$25:$G$81,2,FALSE)</f>
        <v>#N/A</v>
      </c>
      <c r="DL931" s="97" t="str">
        <f t="shared" si="503"/>
        <v/>
      </c>
      <c r="DM931" s="97" t="str">
        <f t="shared" si="504"/>
        <v/>
      </c>
      <c r="DN931" s="97" t="str">
        <f t="shared" si="505"/>
        <v/>
      </c>
      <c r="DO931" s="97" t="str">
        <f t="shared" si="506"/>
        <v/>
      </c>
      <c r="DP931" s="94" t="e">
        <f>VLOOKUP(H931,'PORT PRODUCTIVITY 1'!$A$25:$G$83,3,FALSE)</f>
        <v>#N/A</v>
      </c>
      <c r="DQ931" s="276" t="str">
        <f t="shared" si="507"/>
        <v/>
      </c>
      <c r="DR931" s="276" t="str">
        <f t="shared" si="508"/>
        <v/>
      </c>
      <c r="DS931" s="276" t="str">
        <f t="shared" si="509"/>
        <v/>
      </c>
      <c r="DT931" s="276" t="str">
        <f t="shared" si="510"/>
        <v/>
      </c>
      <c r="DU931" s="276" t="str">
        <f t="shared" si="511"/>
        <v/>
      </c>
      <c r="DV931" s="276" t="str">
        <f t="shared" si="512"/>
        <v/>
      </c>
      <c r="DW931" s="277" t="str">
        <f t="shared" si="499"/>
        <v/>
      </c>
      <c r="DX931" s="278" t="str">
        <f t="shared" si="500"/>
        <v>0</v>
      </c>
      <c r="DY931" s="279" t="str">
        <f t="shared" si="501"/>
        <v>0</v>
      </c>
      <c r="DZ931" s="280" t="str">
        <f t="shared" si="502"/>
        <v/>
      </c>
      <c r="EA931" s="335">
        <f t="shared" si="521"/>
        <v>0</v>
      </c>
      <c r="EB931" s="335">
        <f t="shared" si="522"/>
        <v>0</v>
      </c>
      <c r="EC931" s="335">
        <f t="shared" si="523"/>
        <v>0</v>
      </c>
    </row>
    <row r="932" spans="2:133" ht="27.75" customHeight="1" thickBot="1">
      <c r="B932" s="39"/>
      <c r="C932" s="146"/>
      <c r="D932" s="57"/>
      <c r="E932" s="43"/>
      <c r="F932" s="74"/>
      <c r="G932" s="74"/>
      <c r="H932" s="44"/>
      <c r="I932" s="283"/>
      <c r="J932" s="283"/>
      <c r="K932" s="37"/>
      <c r="L932" s="37"/>
      <c r="M932" s="37"/>
      <c r="N932" s="37"/>
      <c r="O932" s="22"/>
      <c r="P932" s="22"/>
      <c r="Q932" s="42"/>
      <c r="R932" s="39"/>
      <c r="S932" s="39"/>
      <c r="T932" s="39"/>
      <c r="U932" s="321"/>
      <c r="V932" s="330"/>
      <c r="W932" s="317" t="str">
        <f t="shared" si="513"/>
        <v>0</v>
      </c>
      <c r="X932" s="40"/>
      <c r="Y932" s="40"/>
      <c r="Z932" s="40"/>
      <c r="AA932" s="40"/>
      <c r="AB932" s="144"/>
      <c r="AC932" s="144"/>
      <c r="AD932" s="40" t="str">
        <f t="shared" si="493"/>
        <v/>
      </c>
      <c r="AE932" s="185"/>
      <c r="AF932" s="106" t="str">
        <f t="shared" si="494"/>
        <v/>
      </c>
      <c r="AG932" s="99">
        <f t="shared" si="524"/>
        <v>0</v>
      </c>
      <c r="AH932" s="105" t="str">
        <f t="shared" si="525"/>
        <v>0</v>
      </c>
      <c r="AI932" s="106" t="str">
        <f t="shared" si="514"/>
        <v>0</v>
      </c>
      <c r="AJ932" s="99" t="str">
        <f t="shared" si="515"/>
        <v/>
      </c>
      <c r="AK932" s="1" t="str">
        <f t="shared" si="516"/>
        <v/>
      </c>
      <c r="AL932" s="1" t="str">
        <f t="shared" si="517"/>
        <v/>
      </c>
      <c r="AM932" s="1" t="str">
        <f t="shared" si="518"/>
        <v/>
      </c>
      <c r="AN932" s="164" t="str">
        <f t="shared" si="519"/>
        <v/>
      </c>
      <c r="AO932" s="337">
        <f t="shared" si="520"/>
        <v>0</v>
      </c>
      <c r="AP932" s="259"/>
      <c r="AQ932" s="273">
        <f t="shared" si="526"/>
        <v>0</v>
      </c>
      <c r="DF932" s="104">
        <f t="shared" si="498"/>
        <v>0</v>
      </c>
      <c r="DG932" s="39" t="str">
        <f t="shared" si="495"/>
        <v/>
      </c>
      <c r="DH932" s="39" t="str">
        <f t="shared" si="496"/>
        <v/>
      </c>
      <c r="DJ932" s="98">
        <f t="shared" si="497"/>
        <v>0</v>
      </c>
      <c r="DK932" s="93" t="e">
        <f>VLOOKUP(H932,'PORT PRODUCTIVITY 1'!$A$25:$G$81,2,FALSE)</f>
        <v>#N/A</v>
      </c>
      <c r="DL932" s="97" t="str">
        <f t="shared" si="503"/>
        <v/>
      </c>
      <c r="DM932" s="97" t="str">
        <f t="shared" si="504"/>
        <v/>
      </c>
      <c r="DN932" s="97" t="str">
        <f t="shared" si="505"/>
        <v/>
      </c>
      <c r="DO932" s="97" t="str">
        <f t="shared" si="506"/>
        <v/>
      </c>
      <c r="DP932" s="94" t="e">
        <f>VLOOKUP(H932,'PORT PRODUCTIVITY 1'!$A$25:$G$83,3,FALSE)</f>
        <v>#N/A</v>
      </c>
      <c r="DQ932" s="276" t="str">
        <f t="shared" si="507"/>
        <v/>
      </c>
      <c r="DR932" s="276" t="str">
        <f t="shared" si="508"/>
        <v/>
      </c>
      <c r="DS932" s="276" t="str">
        <f t="shared" si="509"/>
        <v/>
      </c>
      <c r="DT932" s="276" t="str">
        <f t="shared" si="510"/>
        <v/>
      </c>
      <c r="DU932" s="276" t="str">
        <f t="shared" si="511"/>
        <v/>
      </c>
      <c r="DV932" s="276" t="str">
        <f t="shared" si="512"/>
        <v/>
      </c>
      <c r="DW932" s="277" t="str">
        <f t="shared" si="499"/>
        <v/>
      </c>
      <c r="DX932" s="278" t="str">
        <f t="shared" si="500"/>
        <v>0</v>
      </c>
      <c r="DY932" s="279" t="str">
        <f t="shared" si="501"/>
        <v>0</v>
      </c>
      <c r="DZ932" s="280" t="str">
        <f t="shared" si="502"/>
        <v/>
      </c>
      <c r="EA932" s="335">
        <f t="shared" si="521"/>
        <v>0</v>
      </c>
      <c r="EB932" s="335">
        <f t="shared" si="522"/>
        <v>0</v>
      </c>
      <c r="EC932" s="335">
        <f t="shared" si="523"/>
        <v>0</v>
      </c>
    </row>
    <row r="933" spans="2:133" ht="27.75" customHeight="1" thickBot="1">
      <c r="B933" s="39"/>
      <c r="C933" s="146"/>
      <c r="D933" s="57"/>
      <c r="E933" s="43"/>
      <c r="F933" s="74"/>
      <c r="G933" s="74"/>
      <c r="H933" s="44"/>
      <c r="I933" s="283"/>
      <c r="J933" s="283"/>
      <c r="K933" s="37"/>
      <c r="L933" s="37"/>
      <c r="M933" s="37"/>
      <c r="N933" s="37"/>
      <c r="O933" s="22"/>
      <c r="P933" s="22"/>
      <c r="Q933" s="42"/>
      <c r="R933" s="39"/>
      <c r="S933" s="39"/>
      <c r="T933" s="39"/>
      <c r="U933" s="321"/>
      <c r="V933" s="330"/>
      <c r="W933" s="317" t="str">
        <f t="shared" si="513"/>
        <v>0</v>
      </c>
      <c r="X933" s="40"/>
      <c r="Y933" s="40"/>
      <c r="Z933" s="40"/>
      <c r="AA933" s="40"/>
      <c r="AB933" s="144"/>
      <c r="AC933" s="144"/>
      <c r="AD933" s="40" t="str">
        <f t="shared" si="493"/>
        <v/>
      </c>
      <c r="AE933" s="185"/>
      <c r="AF933" s="106" t="str">
        <f t="shared" si="494"/>
        <v/>
      </c>
      <c r="AG933" s="99">
        <f t="shared" si="524"/>
        <v>0</v>
      </c>
      <c r="AH933" s="105" t="str">
        <f t="shared" si="525"/>
        <v>0</v>
      </c>
      <c r="AI933" s="106" t="str">
        <f t="shared" si="514"/>
        <v>0</v>
      </c>
      <c r="AJ933" s="99" t="str">
        <f t="shared" si="515"/>
        <v/>
      </c>
      <c r="AK933" s="1" t="str">
        <f t="shared" si="516"/>
        <v/>
      </c>
      <c r="AL933" s="1" t="str">
        <f t="shared" si="517"/>
        <v/>
      </c>
      <c r="AM933" s="1" t="str">
        <f t="shared" si="518"/>
        <v/>
      </c>
      <c r="AN933" s="164" t="str">
        <f t="shared" si="519"/>
        <v/>
      </c>
      <c r="AO933" s="337">
        <f t="shared" si="520"/>
        <v>0</v>
      </c>
      <c r="AP933" s="259"/>
      <c r="AQ933" s="273">
        <f t="shared" si="526"/>
        <v>0</v>
      </c>
      <c r="DF933" s="104">
        <f t="shared" si="498"/>
        <v>0</v>
      </c>
      <c r="DG933" s="39" t="str">
        <f t="shared" si="495"/>
        <v/>
      </c>
      <c r="DH933" s="39" t="str">
        <f t="shared" si="496"/>
        <v/>
      </c>
      <c r="DJ933" s="98">
        <f t="shared" si="497"/>
        <v>0</v>
      </c>
      <c r="DK933" s="93" t="e">
        <f>VLOOKUP(H933,'PORT PRODUCTIVITY 1'!$A$25:$G$81,2,FALSE)</f>
        <v>#N/A</v>
      </c>
      <c r="DL933" s="97" t="str">
        <f t="shared" si="503"/>
        <v/>
      </c>
      <c r="DM933" s="97" t="str">
        <f t="shared" si="504"/>
        <v/>
      </c>
      <c r="DN933" s="97" t="str">
        <f t="shared" si="505"/>
        <v/>
      </c>
      <c r="DO933" s="97" t="str">
        <f t="shared" si="506"/>
        <v/>
      </c>
      <c r="DP933" s="94" t="e">
        <f>VLOOKUP(H933,'PORT PRODUCTIVITY 1'!$A$25:$G$83,3,FALSE)</f>
        <v>#N/A</v>
      </c>
      <c r="DQ933" s="276" t="str">
        <f t="shared" si="507"/>
        <v/>
      </c>
      <c r="DR933" s="276" t="str">
        <f t="shared" si="508"/>
        <v/>
      </c>
      <c r="DS933" s="276" t="str">
        <f t="shared" si="509"/>
        <v/>
      </c>
      <c r="DT933" s="276" t="str">
        <f t="shared" si="510"/>
        <v/>
      </c>
      <c r="DU933" s="276" t="str">
        <f t="shared" si="511"/>
        <v/>
      </c>
      <c r="DV933" s="276" t="str">
        <f t="shared" si="512"/>
        <v/>
      </c>
      <c r="DW933" s="277" t="str">
        <f t="shared" si="499"/>
        <v/>
      </c>
      <c r="DX933" s="278" t="str">
        <f t="shared" si="500"/>
        <v>0</v>
      </c>
      <c r="DY933" s="279" t="str">
        <f t="shared" si="501"/>
        <v>0</v>
      </c>
      <c r="DZ933" s="280" t="str">
        <f t="shared" si="502"/>
        <v/>
      </c>
      <c r="EA933" s="335">
        <f t="shared" si="521"/>
        <v>0</v>
      </c>
      <c r="EB933" s="335">
        <f t="shared" si="522"/>
        <v>0</v>
      </c>
      <c r="EC933" s="335">
        <f t="shared" si="523"/>
        <v>0</v>
      </c>
    </row>
    <row r="934" spans="2:133" ht="27.75" customHeight="1" thickBot="1">
      <c r="B934" s="39"/>
      <c r="C934" s="146"/>
      <c r="D934" s="57"/>
      <c r="E934" s="43"/>
      <c r="F934" s="74"/>
      <c r="G934" s="74"/>
      <c r="H934" s="44"/>
      <c r="I934" s="283"/>
      <c r="J934" s="283"/>
      <c r="K934" s="37"/>
      <c r="L934" s="37"/>
      <c r="M934" s="37"/>
      <c r="N934" s="37"/>
      <c r="O934" s="22"/>
      <c r="P934" s="22"/>
      <c r="Q934" s="42"/>
      <c r="R934" s="39"/>
      <c r="S934" s="39"/>
      <c r="T934" s="39"/>
      <c r="U934" s="321"/>
      <c r="V934" s="330"/>
      <c r="W934" s="317" t="str">
        <f t="shared" si="513"/>
        <v>0</v>
      </c>
      <c r="X934" s="40"/>
      <c r="Y934" s="40"/>
      <c r="Z934" s="40"/>
      <c r="AA934" s="40"/>
      <c r="AB934" s="144"/>
      <c r="AC934" s="144"/>
      <c r="AD934" s="40" t="str">
        <f t="shared" si="493"/>
        <v/>
      </c>
      <c r="AE934" s="185"/>
      <c r="AF934" s="106" t="str">
        <f t="shared" si="494"/>
        <v/>
      </c>
      <c r="AG934" s="99">
        <f t="shared" si="524"/>
        <v>0</v>
      </c>
      <c r="AH934" s="105" t="str">
        <f t="shared" si="525"/>
        <v>0</v>
      </c>
      <c r="AI934" s="106" t="str">
        <f t="shared" si="514"/>
        <v>0</v>
      </c>
      <c r="AJ934" s="99" t="str">
        <f t="shared" si="515"/>
        <v/>
      </c>
      <c r="AK934" s="1" t="str">
        <f t="shared" si="516"/>
        <v/>
      </c>
      <c r="AL934" s="1" t="str">
        <f t="shared" si="517"/>
        <v/>
      </c>
      <c r="AM934" s="1" t="str">
        <f t="shared" si="518"/>
        <v/>
      </c>
      <c r="AN934" s="164" t="str">
        <f t="shared" si="519"/>
        <v/>
      </c>
      <c r="AO934" s="337">
        <f t="shared" si="520"/>
        <v>0</v>
      </c>
      <c r="AP934" s="259"/>
      <c r="AQ934" s="273">
        <f t="shared" si="526"/>
        <v>0</v>
      </c>
      <c r="DF934" s="104">
        <f t="shared" si="498"/>
        <v>0</v>
      </c>
      <c r="DG934" s="39" t="str">
        <f t="shared" si="495"/>
        <v/>
      </c>
      <c r="DH934" s="39" t="str">
        <f t="shared" si="496"/>
        <v/>
      </c>
      <c r="DJ934" s="98">
        <f t="shared" si="497"/>
        <v>0</v>
      </c>
      <c r="DK934" s="93" t="e">
        <f>VLOOKUP(H934,'PORT PRODUCTIVITY 1'!$A$25:$G$81,2,FALSE)</f>
        <v>#N/A</v>
      </c>
      <c r="DL934" s="97" t="str">
        <f t="shared" si="503"/>
        <v/>
      </c>
      <c r="DM934" s="97" t="str">
        <f t="shared" si="504"/>
        <v/>
      </c>
      <c r="DN934" s="97" t="str">
        <f t="shared" si="505"/>
        <v/>
      </c>
      <c r="DO934" s="97" t="str">
        <f t="shared" si="506"/>
        <v/>
      </c>
      <c r="DP934" s="94" t="e">
        <f>VLOOKUP(H934,'PORT PRODUCTIVITY 1'!$A$25:$G$83,3,FALSE)</f>
        <v>#N/A</v>
      </c>
      <c r="DQ934" s="276" t="str">
        <f t="shared" si="507"/>
        <v/>
      </c>
      <c r="DR934" s="276" t="str">
        <f t="shared" si="508"/>
        <v/>
      </c>
      <c r="DS934" s="276" t="str">
        <f t="shared" si="509"/>
        <v/>
      </c>
      <c r="DT934" s="276" t="str">
        <f t="shared" si="510"/>
        <v/>
      </c>
      <c r="DU934" s="276" t="str">
        <f t="shared" si="511"/>
        <v/>
      </c>
      <c r="DV934" s="276" t="str">
        <f t="shared" si="512"/>
        <v/>
      </c>
      <c r="DW934" s="277" t="str">
        <f t="shared" si="499"/>
        <v/>
      </c>
      <c r="DX934" s="278" t="str">
        <f t="shared" si="500"/>
        <v>0</v>
      </c>
      <c r="DY934" s="279" t="str">
        <f t="shared" si="501"/>
        <v>0</v>
      </c>
      <c r="DZ934" s="280" t="str">
        <f t="shared" si="502"/>
        <v/>
      </c>
      <c r="EA934" s="335">
        <f t="shared" si="521"/>
        <v>0</v>
      </c>
      <c r="EB934" s="335">
        <f t="shared" si="522"/>
        <v>0</v>
      </c>
      <c r="EC934" s="335">
        <f t="shared" si="523"/>
        <v>0</v>
      </c>
    </row>
    <row r="935" spans="2:133" ht="27.75" customHeight="1" thickBot="1">
      <c r="B935" s="39"/>
      <c r="C935" s="146"/>
      <c r="D935" s="57"/>
      <c r="E935" s="43"/>
      <c r="F935" s="74"/>
      <c r="G935" s="74"/>
      <c r="H935" s="44"/>
      <c r="I935" s="283"/>
      <c r="J935" s="283"/>
      <c r="K935" s="37"/>
      <c r="L935" s="37"/>
      <c r="M935" s="37"/>
      <c r="N935" s="37"/>
      <c r="O935" s="22"/>
      <c r="P935" s="22"/>
      <c r="Q935" s="42"/>
      <c r="R935" s="39"/>
      <c r="S935" s="39"/>
      <c r="T935" s="39"/>
      <c r="U935" s="321"/>
      <c r="V935" s="330"/>
      <c r="W935" s="317" t="str">
        <f t="shared" si="513"/>
        <v>0</v>
      </c>
      <c r="X935" s="40"/>
      <c r="Y935" s="40"/>
      <c r="Z935" s="40"/>
      <c r="AA935" s="40"/>
      <c r="AB935" s="144"/>
      <c r="AC935" s="144"/>
      <c r="AD935" s="40" t="str">
        <f t="shared" si="493"/>
        <v/>
      </c>
      <c r="AE935" s="185"/>
      <c r="AF935" s="106" t="str">
        <f t="shared" si="494"/>
        <v/>
      </c>
      <c r="AG935" s="99">
        <f t="shared" si="524"/>
        <v>0</v>
      </c>
      <c r="AH935" s="105" t="str">
        <f t="shared" si="525"/>
        <v>0</v>
      </c>
      <c r="AI935" s="106" t="str">
        <f t="shared" si="514"/>
        <v>0</v>
      </c>
      <c r="AJ935" s="99" t="str">
        <f t="shared" si="515"/>
        <v/>
      </c>
      <c r="AK935" s="1" t="str">
        <f t="shared" si="516"/>
        <v/>
      </c>
      <c r="AL935" s="1" t="str">
        <f t="shared" si="517"/>
        <v/>
      </c>
      <c r="AM935" s="1" t="str">
        <f t="shared" si="518"/>
        <v/>
      </c>
      <c r="AN935" s="164" t="str">
        <f t="shared" si="519"/>
        <v/>
      </c>
      <c r="AO935" s="337">
        <f t="shared" si="520"/>
        <v>0</v>
      </c>
      <c r="AP935" s="259"/>
      <c r="AQ935" s="273">
        <f t="shared" si="526"/>
        <v>0</v>
      </c>
      <c r="DF935" s="104">
        <f t="shared" si="498"/>
        <v>0</v>
      </c>
      <c r="DG935" s="39" t="str">
        <f t="shared" si="495"/>
        <v/>
      </c>
      <c r="DH935" s="39" t="str">
        <f t="shared" si="496"/>
        <v/>
      </c>
      <c r="DJ935" s="98">
        <f t="shared" si="497"/>
        <v>0</v>
      </c>
      <c r="DK935" s="93" t="e">
        <f>VLOOKUP(H935,'PORT PRODUCTIVITY 1'!$A$25:$G$81,2,FALSE)</f>
        <v>#N/A</v>
      </c>
      <c r="DL935" s="97" t="str">
        <f t="shared" si="503"/>
        <v/>
      </c>
      <c r="DM935" s="97" t="str">
        <f t="shared" si="504"/>
        <v/>
      </c>
      <c r="DN935" s="97" t="str">
        <f t="shared" si="505"/>
        <v/>
      </c>
      <c r="DO935" s="97" t="str">
        <f t="shared" si="506"/>
        <v/>
      </c>
      <c r="DP935" s="94" t="e">
        <f>VLOOKUP(H935,'PORT PRODUCTIVITY 1'!$A$25:$G$83,3,FALSE)</f>
        <v>#N/A</v>
      </c>
      <c r="DQ935" s="276" t="str">
        <f t="shared" si="507"/>
        <v/>
      </c>
      <c r="DR935" s="276" t="str">
        <f t="shared" si="508"/>
        <v/>
      </c>
      <c r="DS935" s="276" t="str">
        <f t="shared" si="509"/>
        <v/>
      </c>
      <c r="DT935" s="276" t="str">
        <f t="shared" si="510"/>
        <v/>
      </c>
      <c r="DU935" s="276" t="str">
        <f t="shared" si="511"/>
        <v/>
      </c>
      <c r="DV935" s="276" t="str">
        <f t="shared" si="512"/>
        <v/>
      </c>
      <c r="DW935" s="277" t="str">
        <f t="shared" si="499"/>
        <v/>
      </c>
      <c r="DX935" s="278" t="str">
        <f t="shared" si="500"/>
        <v>0</v>
      </c>
      <c r="DY935" s="279" t="str">
        <f t="shared" si="501"/>
        <v>0</v>
      </c>
      <c r="DZ935" s="280" t="str">
        <f t="shared" si="502"/>
        <v/>
      </c>
      <c r="EA935" s="335">
        <f t="shared" si="521"/>
        <v>0</v>
      </c>
      <c r="EB935" s="335">
        <f t="shared" si="522"/>
        <v>0</v>
      </c>
      <c r="EC935" s="335">
        <f t="shared" si="523"/>
        <v>0</v>
      </c>
    </row>
    <row r="936" spans="2:133" ht="27.75" customHeight="1" thickBot="1">
      <c r="B936" s="39"/>
      <c r="C936" s="146"/>
      <c r="D936" s="57"/>
      <c r="E936" s="43"/>
      <c r="F936" s="74"/>
      <c r="G936" s="74"/>
      <c r="H936" s="44"/>
      <c r="I936" s="283"/>
      <c r="J936" s="283"/>
      <c r="K936" s="37"/>
      <c r="L936" s="37"/>
      <c r="M936" s="37"/>
      <c r="N936" s="37"/>
      <c r="O936" s="22"/>
      <c r="P936" s="22"/>
      <c r="Q936" s="42"/>
      <c r="R936" s="39"/>
      <c r="S936" s="39"/>
      <c r="T936" s="39"/>
      <c r="U936" s="321"/>
      <c r="V936" s="330"/>
      <c r="W936" s="317" t="str">
        <f t="shared" si="513"/>
        <v>0</v>
      </c>
      <c r="X936" s="40"/>
      <c r="Y936" s="40"/>
      <c r="Z936" s="40"/>
      <c r="AA936" s="40"/>
      <c r="AB936" s="144"/>
      <c r="AC936" s="144"/>
      <c r="AD936" s="40" t="str">
        <f t="shared" si="493"/>
        <v/>
      </c>
      <c r="AE936" s="185"/>
      <c r="AF936" s="106" t="str">
        <f t="shared" si="494"/>
        <v/>
      </c>
      <c r="AG936" s="99">
        <f t="shared" si="524"/>
        <v>0</v>
      </c>
      <c r="AH936" s="105" t="str">
        <f t="shared" si="525"/>
        <v>0</v>
      </c>
      <c r="AI936" s="106" t="str">
        <f t="shared" si="514"/>
        <v>0</v>
      </c>
      <c r="AJ936" s="99" t="str">
        <f t="shared" si="515"/>
        <v/>
      </c>
      <c r="AK936" s="1" t="str">
        <f t="shared" si="516"/>
        <v/>
      </c>
      <c r="AL936" s="1" t="str">
        <f t="shared" si="517"/>
        <v/>
      </c>
      <c r="AM936" s="1" t="str">
        <f t="shared" si="518"/>
        <v/>
      </c>
      <c r="AN936" s="164" t="str">
        <f t="shared" si="519"/>
        <v/>
      </c>
      <c r="AO936" s="337">
        <f t="shared" si="520"/>
        <v>0</v>
      </c>
      <c r="AP936" s="259"/>
      <c r="AQ936" s="273">
        <f t="shared" si="526"/>
        <v>0</v>
      </c>
      <c r="DF936" s="104">
        <f t="shared" si="498"/>
        <v>0</v>
      </c>
      <c r="DG936" s="39" t="str">
        <f t="shared" si="495"/>
        <v/>
      </c>
      <c r="DH936" s="39" t="str">
        <f t="shared" si="496"/>
        <v/>
      </c>
      <c r="DJ936" s="98">
        <f t="shared" si="497"/>
        <v>0</v>
      </c>
      <c r="DK936" s="93" t="e">
        <f>VLOOKUP(H936,'PORT PRODUCTIVITY 1'!$A$25:$G$81,2,FALSE)</f>
        <v>#N/A</v>
      </c>
      <c r="DL936" s="97" t="str">
        <f t="shared" si="503"/>
        <v/>
      </c>
      <c r="DM936" s="97" t="str">
        <f t="shared" si="504"/>
        <v/>
      </c>
      <c r="DN936" s="97" t="str">
        <f t="shared" si="505"/>
        <v/>
      </c>
      <c r="DO936" s="97" t="str">
        <f t="shared" si="506"/>
        <v/>
      </c>
      <c r="DP936" s="94" t="e">
        <f>VLOOKUP(H936,'PORT PRODUCTIVITY 1'!$A$25:$G$83,3,FALSE)</f>
        <v>#N/A</v>
      </c>
      <c r="DQ936" s="276" t="str">
        <f t="shared" si="507"/>
        <v/>
      </c>
      <c r="DR936" s="276" t="str">
        <f t="shared" si="508"/>
        <v/>
      </c>
      <c r="DS936" s="276" t="str">
        <f t="shared" si="509"/>
        <v/>
      </c>
      <c r="DT936" s="276" t="str">
        <f t="shared" si="510"/>
        <v/>
      </c>
      <c r="DU936" s="276" t="str">
        <f t="shared" si="511"/>
        <v/>
      </c>
      <c r="DV936" s="276" t="str">
        <f t="shared" si="512"/>
        <v/>
      </c>
      <c r="DW936" s="277" t="str">
        <f t="shared" si="499"/>
        <v/>
      </c>
      <c r="DX936" s="278" t="str">
        <f t="shared" si="500"/>
        <v>0</v>
      </c>
      <c r="DY936" s="279" t="str">
        <f t="shared" si="501"/>
        <v>0</v>
      </c>
      <c r="DZ936" s="280" t="str">
        <f t="shared" si="502"/>
        <v/>
      </c>
      <c r="EA936" s="335">
        <f t="shared" si="521"/>
        <v>0</v>
      </c>
      <c r="EB936" s="335">
        <f t="shared" si="522"/>
        <v>0</v>
      </c>
      <c r="EC936" s="335">
        <f t="shared" si="523"/>
        <v>0</v>
      </c>
    </row>
    <row r="937" spans="2:133" ht="27.75" customHeight="1" thickBot="1">
      <c r="B937" s="39"/>
      <c r="C937" s="146"/>
      <c r="D937" s="57"/>
      <c r="E937" s="43"/>
      <c r="F937" s="74"/>
      <c r="G937" s="74"/>
      <c r="H937" s="44"/>
      <c r="I937" s="283"/>
      <c r="J937" s="283"/>
      <c r="K937" s="37"/>
      <c r="L937" s="37"/>
      <c r="M937" s="37"/>
      <c r="N937" s="37"/>
      <c r="O937" s="22"/>
      <c r="P937" s="22"/>
      <c r="Q937" s="42"/>
      <c r="R937" s="39"/>
      <c r="S937" s="39"/>
      <c r="T937" s="39"/>
      <c r="U937" s="321"/>
      <c r="V937" s="330"/>
      <c r="W937" s="317" t="str">
        <f t="shared" si="513"/>
        <v>0</v>
      </c>
      <c r="X937" s="40"/>
      <c r="Y937" s="40"/>
      <c r="Z937" s="40"/>
      <c r="AA937" s="40"/>
      <c r="AB937" s="144"/>
      <c r="AC937" s="144"/>
      <c r="AD937" s="40" t="str">
        <f t="shared" si="493"/>
        <v/>
      </c>
      <c r="AE937" s="185"/>
      <c r="AF937" s="106" t="str">
        <f t="shared" si="494"/>
        <v/>
      </c>
      <c r="AG937" s="99">
        <f t="shared" si="524"/>
        <v>0</v>
      </c>
      <c r="AH937" s="105" t="str">
        <f t="shared" si="525"/>
        <v>0</v>
      </c>
      <c r="AI937" s="106" t="str">
        <f t="shared" si="514"/>
        <v>0</v>
      </c>
      <c r="AJ937" s="99" t="str">
        <f t="shared" si="515"/>
        <v/>
      </c>
      <c r="AK937" s="1" t="str">
        <f t="shared" si="516"/>
        <v/>
      </c>
      <c r="AL937" s="1" t="str">
        <f t="shared" si="517"/>
        <v/>
      </c>
      <c r="AM937" s="1" t="str">
        <f t="shared" si="518"/>
        <v/>
      </c>
      <c r="AN937" s="164" t="str">
        <f t="shared" si="519"/>
        <v/>
      </c>
      <c r="AO937" s="337">
        <f t="shared" si="520"/>
        <v>0</v>
      </c>
      <c r="AP937" s="259"/>
      <c r="AQ937" s="273">
        <f t="shared" si="526"/>
        <v>0</v>
      </c>
      <c r="DF937" s="104">
        <f t="shared" si="498"/>
        <v>0</v>
      </c>
      <c r="DG937" s="39" t="str">
        <f t="shared" si="495"/>
        <v/>
      </c>
      <c r="DH937" s="39" t="str">
        <f t="shared" si="496"/>
        <v/>
      </c>
      <c r="DJ937" s="98">
        <f t="shared" si="497"/>
        <v>0</v>
      </c>
      <c r="DK937" s="93" t="e">
        <f>VLOOKUP(H937,'PORT PRODUCTIVITY 1'!$A$25:$G$81,2,FALSE)</f>
        <v>#N/A</v>
      </c>
      <c r="DL937" s="97" t="str">
        <f t="shared" si="503"/>
        <v/>
      </c>
      <c r="DM937" s="97" t="str">
        <f t="shared" si="504"/>
        <v/>
      </c>
      <c r="DN937" s="97" t="str">
        <f t="shared" si="505"/>
        <v/>
      </c>
      <c r="DO937" s="97" t="str">
        <f t="shared" si="506"/>
        <v/>
      </c>
      <c r="DP937" s="94" t="e">
        <f>VLOOKUP(H937,'PORT PRODUCTIVITY 1'!$A$25:$G$83,3,FALSE)</f>
        <v>#N/A</v>
      </c>
      <c r="DQ937" s="276" t="str">
        <f t="shared" si="507"/>
        <v/>
      </c>
      <c r="DR937" s="276" t="str">
        <f t="shared" si="508"/>
        <v/>
      </c>
      <c r="DS937" s="276" t="str">
        <f t="shared" si="509"/>
        <v/>
      </c>
      <c r="DT937" s="276" t="str">
        <f t="shared" si="510"/>
        <v/>
      </c>
      <c r="DU937" s="276" t="str">
        <f t="shared" si="511"/>
        <v/>
      </c>
      <c r="DV937" s="276" t="str">
        <f t="shared" si="512"/>
        <v/>
      </c>
      <c r="DW937" s="277" t="str">
        <f t="shared" si="499"/>
        <v/>
      </c>
      <c r="DX937" s="278" t="str">
        <f t="shared" si="500"/>
        <v>0</v>
      </c>
      <c r="DY937" s="279" t="str">
        <f t="shared" si="501"/>
        <v>0</v>
      </c>
      <c r="DZ937" s="280" t="str">
        <f t="shared" si="502"/>
        <v/>
      </c>
      <c r="EA937" s="335">
        <f t="shared" si="521"/>
        <v>0</v>
      </c>
      <c r="EB937" s="335">
        <f t="shared" si="522"/>
        <v>0</v>
      </c>
      <c r="EC937" s="335">
        <f t="shared" si="523"/>
        <v>0</v>
      </c>
    </row>
    <row r="938" spans="2:133" ht="27.75" customHeight="1" thickBot="1">
      <c r="B938" s="39"/>
      <c r="C938" s="146"/>
      <c r="D938" s="57"/>
      <c r="E938" s="43"/>
      <c r="F938" s="74"/>
      <c r="G938" s="74"/>
      <c r="H938" s="44"/>
      <c r="I938" s="283"/>
      <c r="J938" s="283"/>
      <c r="K938" s="37"/>
      <c r="L938" s="37"/>
      <c r="M938" s="37"/>
      <c r="N938" s="37"/>
      <c r="O938" s="22"/>
      <c r="P938" s="22"/>
      <c r="Q938" s="42"/>
      <c r="R938" s="39"/>
      <c r="S938" s="39"/>
      <c r="T938" s="39"/>
      <c r="U938" s="321"/>
      <c r="V938" s="330"/>
      <c r="W938" s="317" t="str">
        <f t="shared" si="513"/>
        <v>0</v>
      </c>
      <c r="X938" s="40"/>
      <c r="Y938" s="40"/>
      <c r="Z938" s="40"/>
      <c r="AA938" s="40"/>
      <c r="AB938" s="144"/>
      <c r="AC938" s="144"/>
      <c r="AD938" s="40" t="str">
        <f t="shared" si="493"/>
        <v/>
      </c>
      <c r="AE938" s="185"/>
      <c r="AF938" s="106" t="str">
        <f t="shared" si="494"/>
        <v/>
      </c>
      <c r="AG938" s="99">
        <f t="shared" si="524"/>
        <v>0</v>
      </c>
      <c r="AH938" s="105" t="str">
        <f t="shared" si="525"/>
        <v>0</v>
      </c>
      <c r="AI938" s="106" t="str">
        <f t="shared" si="514"/>
        <v>0</v>
      </c>
      <c r="AJ938" s="99" t="str">
        <f t="shared" si="515"/>
        <v/>
      </c>
      <c r="AK938" s="1" t="str">
        <f t="shared" si="516"/>
        <v/>
      </c>
      <c r="AL938" s="1" t="str">
        <f t="shared" si="517"/>
        <v/>
      </c>
      <c r="AM938" s="1" t="str">
        <f t="shared" si="518"/>
        <v/>
      </c>
      <c r="AN938" s="164" t="str">
        <f t="shared" si="519"/>
        <v/>
      </c>
      <c r="AO938" s="337">
        <f t="shared" si="520"/>
        <v>0</v>
      </c>
      <c r="AP938" s="259"/>
      <c r="AQ938" s="273">
        <f t="shared" si="526"/>
        <v>0</v>
      </c>
      <c r="DF938" s="104">
        <f t="shared" si="498"/>
        <v>0</v>
      </c>
      <c r="DG938" s="39" t="str">
        <f t="shared" si="495"/>
        <v/>
      </c>
      <c r="DH938" s="39" t="str">
        <f t="shared" si="496"/>
        <v/>
      </c>
      <c r="DJ938" s="98">
        <f t="shared" si="497"/>
        <v>0</v>
      </c>
      <c r="DK938" s="93" t="e">
        <f>VLOOKUP(H938,'PORT PRODUCTIVITY 1'!$A$25:$G$81,2,FALSE)</f>
        <v>#N/A</v>
      </c>
      <c r="DL938" s="97" t="str">
        <f t="shared" si="503"/>
        <v/>
      </c>
      <c r="DM938" s="97" t="str">
        <f t="shared" si="504"/>
        <v/>
      </c>
      <c r="DN938" s="97" t="str">
        <f t="shared" si="505"/>
        <v/>
      </c>
      <c r="DO938" s="97" t="str">
        <f t="shared" si="506"/>
        <v/>
      </c>
      <c r="DP938" s="94" t="e">
        <f>VLOOKUP(H938,'PORT PRODUCTIVITY 1'!$A$25:$G$83,3,FALSE)</f>
        <v>#N/A</v>
      </c>
      <c r="DQ938" s="276" t="str">
        <f t="shared" si="507"/>
        <v/>
      </c>
      <c r="DR938" s="276" t="str">
        <f t="shared" si="508"/>
        <v/>
      </c>
      <c r="DS938" s="276" t="str">
        <f t="shared" si="509"/>
        <v/>
      </c>
      <c r="DT938" s="276" t="str">
        <f t="shared" si="510"/>
        <v/>
      </c>
      <c r="DU938" s="276" t="str">
        <f t="shared" si="511"/>
        <v/>
      </c>
      <c r="DV938" s="276" t="str">
        <f t="shared" si="512"/>
        <v/>
      </c>
      <c r="DW938" s="277" t="str">
        <f t="shared" si="499"/>
        <v/>
      </c>
      <c r="DX938" s="278" t="str">
        <f t="shared" si="500"/>
        <v>0</v>
      </c>
      <c r="DY938" s="279" t="str">
        <f t="shared" si="501"/>
        <v>0</v>
      </c>
      <c r="DZ938" s="280" t="str">
        <f t="shared" si="502"/>
        <v/>
      </c>
      <c r="EA938" s="335">
        <f t="shared" si="521"/>
        <v>0</v>
      </c>
      <c r="EB938" s="335">
        <f t="shared" si="522"/>
        <v>0</v>
      </c>
      <c r="EC938" s="335">
        <f t="shared" si="523"/>
        <v>0</v>
      </c>
    </row>
    <row r="939" spans="2:133" ht="27.75" customHeight="1" thickBot="1">
      <c r="B939" s="39"/>
      <c r="C939" s="146"/>
      <c r="D939" s="57"/>
      <c r="E939" s="43"/>
      <c r="F939" s="74"/>
      <c r="G939" s="74"/>
      <c r="H939" s="44"/>
      <c r="I939" s="283"/>
      <c r="J939" s="283"/>
      <c r="K939" s="37"/>
      <c r="L939" s="37"/>
      <c r="M939" s="37"/>
      <c r="N939" s="37"/>
      <c r="O939" s="22"/>
      <c r="P939" s="22"/>
      <c r="Q939" s="42"/>
      <c r="R939" s="39"/>
      <c r="S939" s="39"/>
      <c r="T939" s="39"/>
      <c r="U939" s="321"/>
      <c r="V939" s="330"/>
      <c r="W939" s="317" t="str">
        <f t="shared" si="513"/>
        <v>0</v>
      </c>
      <c r="X939" s="40"/>
      <c r="Y939" s="40"/>
      <c r="Z939" s="40"/>
      <c r="AA939" s="40"/>
      <c r="AB939" s="144"/>
      <c r="AC939" s="144"/>
      <c r="AD939" s="40" t="str">
        <f t="shared" si="493"/>
        <v/>
      </c>
      <c r="AE939" s="185"/>
      <c r="AF939" s="106" t="str">
        <f t="shared" si="494"/>
        <v/>
      </c>
      <c r="AG939" s="99">
        <f t="shared" si="524"/>
        <v>0</v>
      </c>
      <c r="AH939" s="105" t="str">
        <f t="shared" si="525"/>
        <v>0</v>
      </c>
      <c r="AI939" s="106" t="str">
        <f t="shared" si="514"/>
        <v>0</v>
      </c>
      <c r="AJ939" s="99" t="str">
        <f t="shared" si="515"/>
        <v/>
      </c>
      <c r="AK939" s="1" t="str">
        <f t="shared" si="516"/>
        <v/>
      </c>
      <c r="AL939" s="1" t="str">
        <f t="shared" si="517"/>
        <v/>
      </c>
      <c r="AM939" s="1" t="str">
        <f t="shared" si="518"/>
        <v/>
      </c>
      <c r="AN939" s="164" t="str">
        <f t="shared" si="519"/>
        <v/>
      </c>
      <c r="AO939" s="337">
        <f t="shared" si="520"/>
        <v>0</v>
      </c>
      <c r="AP939" s="259"/>
      <c r="AQ939" s="273">
        <f t="shared" si="526"/>
        <v>0</v>
      </c>
      <c r="DF939" s="104">
        <f t="shared" si="498"/>
        <v>0</v>
      </c>
      <c r="DG939" s="39" t="str">
        <f t="shared" si="495"/>
        <v/>
      </c>
      <c r="DH939" s="39" t="str">
        <f t="shared" si="496"/>
        <v/>
      </c>
      <c r="DJ939" s="98">
        <f t="shared" si="497"/>
        <v>0</v>
      </c>
      <c r="DK939" s="93" t="e">
        <f>VLOOKUP(H939,'PORT PRODUCTIVITY 1'!$A$25:$G$81,2,FALSE)</f>
        <v>#N/A</v>
      </c>
      <c r="DL939" s="97" t="str">
        <f t="shared" si="503"/>
        <v/>
      </c>
      <c r="DM939" s="97" t="str">
        <f t="shared" si="504"/>
        <v/>
      </c>
      <c r="DN939" s="97" t="str">
        <f t="shared" si="505"/>
        <v/>
      </c>
      <c r="DO939" s="97" t="str">
        <f t="shared" si="506"/>
        <v/>
      </c>
      <c r="DP939" s="94" t="e">
        <f>VLOOKUP(H939,'PORT PRODUCTIVITY 1'!$A$25:$G$83,3,FALSE)</f>
        <v>#N/A</v>
      </c>
      <c r="DQ939" s="276" t="str">
        <f t="shared" si="507"/>
        <v/>
      </c>
      <c r="DR939" s="276" t="str">
        <f t="shared" si="508"/>
        <v/>
      </c>
      <c r="DS939" s="276" t="str">
        <f t="shared" si="509"/>
        <v/>
      </c>
      <c r="DT939" s="276" t="str">
        <f t="shared" si="510"/>
        <v/>
      </c>
      <c r="DU939" s="276" t="str">
        <f t="shared" si="511"/>
        <v/>
      </c>
      <c r="DV939" s="276" t="str">
        <f t="shared" si="512"/>
        <v/>
      </c>
      <c r="DW939" s="277" t="str">
        <f t="shared" si="499"/>
        <v/>
      </c>
      <c r="DX939" s="278" t="str">
        <f t="shared" si="500"/>
        <v>0</v>
      </c>
      <c r="DY939" s="279" t="str">
        <f t="shared" si="501"/>
        <v>0</v>
      </c>
      <c r="DZ939" s="280" t="str">
        <f t="shared" si="502"/>
        <v/>
      </c>
      <c r="EA939" s="335">
        <f t="shared" si="521"/>
        <v>0</v>
      </c>
      <c r="EB939" s="335">
        <f t="shared" si="522"/>
        <v>0</v>
      </c>
      <c r="EC939" s="335">
        <f t="shared" si="523"/>
        <v>0</v>
      </c>
    </row>
    <row r="940" spans="2:133" ht="27.75" customHeight="1" thickBot="1">
      <c r="B940" s="39"/>
      <c r="C940" s="146"/>
      <c r="D940" s="57"/>
      <c r="E940" s="43"/>
      <c r="F940" s="74"/>
      <c r="G940" s="74"/>
      <c r="H940" s="44"/>
      <c r="I940" s="283"/>
      <c r="J940" s="283"/>
      <c r="K940" s="37"/>
      <c r="L940" s="37"/>
      <c r="M940" s="37"/>
      <c r="N940" s="37"/>
      <c r="O940" s="22"/>
      <c r="P940" s="22"/>
      <c r="Q940" s="42"/>
      <c r="R940" s="39"/>
      <c r="S940" s="39"/>
      <c r="T940" s="39"/>
      <c r="U940" s="321"/>
      <c r="V940" s="330"/>
      <c r="W940" s="317" t="str">
        <f t="shared" si="513"/>
        <v>0</v>
      </c>
      <c r="X940" s="40"/>
      <c r="Y940" s="40"/>
      <c r="Z940" s="40"/>
      <c r="AA940" s="40"/>
      <c r="AB940" s="144"/>
      <c r="AC940" s="144"/>
      <c r="AD940" s="40" t="str">
        <f t="shared" si="493"/>
        <v/>
      </c>
      <c r="AE940" s="185"/>
      <c r="AF940" s="106" t="str">
        <f t="shared" si="494"/>
        <v/>
      </c>
      <c r="AG940" s="99">
        <f t="shared" si="524"/>
        <v>0</v>
      </c>
      <c r="AH940" s="105" t="str">
        <f t="shared" si="525"/>
        <v>0</v>
      </c>
      <c r="AI940" s="106" t="str">
        <f t="shared" si="514"/>
        <v>0</v>
      </c>
      <c r="AJ940" s="99" t="str">
        <f t="shared" si="515"/>
        <v/>
      </c>
      <c r="AK940" s="1" t="str">
        <f t="shared" si="516"/>
        <v/>
      </c>
      <c r="AL940" s="1" t="str">
        <f t="shared" si="517"/>
        <v/>
      </c>
      <c r="AM940" s="1" t="str">
        <f t="shared" si="518"/>
        <v/>
      </c>
      <c r="AN940" s="164" t="str">
        <f t="shared" si="519"/>
        <v/>
      </c>
      <c r="AO940" s="337">
        <f t="shared" si="520"/>
        <v>0</v>
      </c>
      <c r="AP940" s="259"/>
      <c r="AQ940" s="273">
        <f t="shared" si="526"/>
        <v>0</v>
      </c>
      <c r="DF940" s="104">
        <f t="shared" si="498"/>
        <v>0</v>
      </c>
      <c r="DG940" s="39" t="str">
        <f t="shared" si="495"/>
        <v/>
      </c>
      <c r="DH940" s="39" t="str">
        <f t="shared" si="496"/>
        <v/>
      </c>
      <c r="DJ940" s="98">
        <f t="shared" si="497"/>
        <v>0</v>
      </c>
      <c r="DK940" s="93" t="e">
        <f>VLOOKUP(H940,'PORT PRODUCTIVITY 1'!$A$25:$G$81,2,FALSE)</f>
        <v>#N/A</v>
      </c>
      <c r="DL940" s="97" t="str">
        <f t="shared" si="503"/>
        <v/>
      </c>
      <c r="DM940" s="97" t="str">
        <f t="shared" si="504"/>
        <v/>
      </c>
      <c r="DN940" s="97" t="str">
        <f t="shared" si="505"/>
        <v/>
      </c>
      <c r="DO940" s="97" t="str">
        <f t="shared" si="506"/>
        <v/>
      </c>
      <c r="DP940" s="94" t="e">
        <f>VLOOKUP(H940,'PORT PRODUCTIVITY 1'!$A$25:$G$83,3,FALSE)</f>
        <v>#N/A</v>
      </c>
      <c r="DQ940" s="276" t="str">
        <f t="shared" si="507"/>
        <v/>
      </c>
      <c r="DR940" s="276" t="str">
        <f t="shared" si="508"/>
        <v/>
      </c>
      <c r="DS940" s="276" t="str">
        <f t="shared" si="509"/>
        <v/>
      </c>
      <c r="DT940" s="276" t="str">
        <f t="shared" si="510"/>
        <v/>
      </c>
      <c r="DU940" s="276" t="str">
        <f t="shared" si="511"/>
        <v/>
      </c>
      <c r="DV940" s="276" t="str">
        <f t="shared" si="512"/>
        <v/>
      </c>
      <c r="DW940" s="277" t="str">
        <f t="shared" si="499"/>
        <v/>
      </c>
      <c r="DX940" s="278" t="str">
        <f t="shared" si="500"/>
        <v>0</v>
      </c>
      <c r="DY940" s="279" t="str">
        <f t="shared" si="501"/>
        <v>0</v>
      </c>
      <c r="DZ940" s="280" t="str">
        <f t="shared" si="502"/>
        <v/>
      </c>
      <c r="EA940" s="335">
        <f t="shared" si="521"/>
        <v>0</v>
      </c>
      <c r="EB940" s="335">
        <f t="shared" si="522"/>
        <v>0</v>
      </c>
      <c r="EC940" s="335">
        <f t="shared" si="523"/>
        <v>0</v>
      </c>
    </row>
    <row r="941" spans="2:133" ht="27.75" customHeight="1" thickBot="1">
      <c r="B941" s="39"/>
      <c r="C941" s="146"/>
      <c r="D941" s="57"/>
      <c r="E941" s="43"/>
      <c r="F941" s="74"/>
      <c r="G941" s="74"/>
      <c r="H941" s="44"/>
      <c r="I941" s="283"/>
      <c r="J941" s="283"/>
      <c r="K941" s="37"/>
      <c r="L941" s="37"/>
      <c r="M941" s="37"/>
      <c r="N941" s="37"/>
      <c r="O941" s="22"/>
      <c r="P941" s="22"/>
      <c r="Q941" s="42"/>
      <c r="R941" s="39"/>
      <c r="S941" s="39"/>
      <c r="T941" s="39"/>
      <c r="U941" s="321"/>
      <c r="V941" s="330"/>
      <c r="W941" s="317" t="str">
        <f t="shared" si="513"/>
        <v>0</v>
      </c>
      <c r="X941" s="40"/>
      <c r="Y941" s="40"/>
      <c r="Z941" s="40"/>
      <c r="AA941" s="40"/>
      <c r="AB941" s="144"/>
      <c r="AC941" s="144"/>
      <c r="AD941" s="40" t="str">
        <f t="shared" si="493"/>
        <v/>
      </c>
      <c r="AE941" s="185"/>
      <c r="AF941" s="106" t="str">
        <f t="shared" si="494"/>
        <v/>
      </c>
      <c r="AG941" s="99">
        <f t="shared" si="524"/>
        <v>0</v>
      </c>
      <c r="AH941" s="105" t="str">
        <f t="shared" si="525"/>
        <v>0</v>
      </c>
      <c r="AI941" s="106" t="str">
        <f t="shared" si="514"/>
        <v>0</v>
      </c>
      <c r="AJ941" s="99" t="str">
        <f t="shared" si="515"/>
        <v/>
      </c>
      <c r="AK941" s="1" t="str">
        <f t="shared" si="516"/>
        <v/>
      </c>
      <c r="AL941" s="1" t="str">
        <f t="shared" si="517"/>
        <v/>
      </c>
      <c r="AM941" s="1" t="str">
        <f t="shared" si="518"/>
        <v/>
      </c>
      <c r="AN941" s="164" t="str">
        <f t="shared" si="519"/>
        <v/>
      </c>
      <c r="AO941" s="337">
        <f t="shared" si="520"/>
        <v>0</v>
      </c>
      <c r="AP941" s="259"/>
      <c r="AQ941" s="273">
        <f t="shared" si="526"/>
        <v>0</v>
      </c>
      <c r="DF941" s="104">
        <f t="shared" si="498"/>
        <v>0</v>
      </c>
      <c r="DG941" s="39" t="str">
        <f t="shared" si="495"/>
        <v/>
      </c>
      <c r="DH941" s="39" t="str">
        <f t="shared" si="496"/>
        <v/>
      </c>
      <c r="DJ941" s="98">
        <f t="shared" si="497"/>
        <v>0</v>
      </c>
      <c r="DK941" s="93" t="e">
        <f>VLOOKUP(H941,'PORT PRODUCTIVITY 1'!$A$25:$G$81,2,FALSE)</f>
        <v>#N/A</v>
      </c>
      <c r="DL941" s="97" t="str">
        <f t="shared" si="503"/>
        <v/>
      </c>
      <c r="DM941" s="97" t="str">
        <f t="shared" si="504"/>
        <v/>
      </c>
      <c r="DN941" s="97" t="str">
        <f t="shared" si="505"/>
        <v/>
      </c>
      <c r="DO941" s="97" t="str">
        <f t="shared" si="506"/>
        <v/>
      </c>
      <c r="DP941" s="94" t="e">
        <f>VLOOKUP(H941,'PORT PRODUCTIVITY 1'!$A$25:$G$83,3,FALSE)</f>
        <v>#N/A</v>
      </c>
      <c r="DQ941" s="276" t="str">
        <f t="shared" si="507"/>
        <v/>
      </c>
      <c r="DR941" s="276" t="str">
        <f t="shared" si="508"/>
        <v/>
      </c>
      <c r="DS941" s="276" t="str">
        <f t="shared" si="509"/>
        <v/>
      </c>
      <c r="DT941" s="276" t="str">
        <f t="shared" si="510"/>
        <v/>
      </c>
      <c r="DU941" s="276" t="str">
        <f t="shared" si="511"/>
        <v/>
      </c>
      <c r="DV941" s="276" t="str">
        <f t="shared" si="512"/>
        <v/>
      </c>
      <c r="DW941" s="277" t="str">
        <f t="shared" si="499"/>
        <v/>
      </c>
      <c r="DX941" s="278" t="str">
        <f t="shared" si="500"/>
        <v>0</v>
      </c>
      <c r="DY941" s="279" t="str">
        <f t="shared" si="501"/>
        <v>0</v>
      </c>
      <c r="DZ941" s="280" t="str">
        <f t="shared" si="502"/>
        <v/>
      </c>
      <c r="EA941" s="335">
        <f t="shared" si="521"/>
        <v>0</v>
      </c>
      <c r="EB941" s="335">
        <f t="shared" si="522"/>
        <v>0</v>
      </c>
      <c r="EC941" s="335">
        <f t="shared" si="523"/>
        <v>0</v>
      </c>
    </row>
    <row r="942" spans="2:133" ht="27.75" customHeight="1" thickBot="1">
      <c r="B942" s="39"/>
      <c r="C942" s="146"/>
      <c r="D942" s="57"/>
      <c r="E942" s="43"/>
      <c r="F942" s="74"/>
      <c r="G942" s="74"/>
      <c r="H942" s="44"/>
      <c r="I942" s="283"/>
      <c r="J942" s="283"/>
      <c r="K942" s="37"/>
      <c r="L942" s="37"/>
      <c r="M942" s="37"/>
      <c r="N942" s="37"/>
      <c r="O942" s="22"/>
      <c r="P942" s="22"/>
      <c r="Q942" s="42"/>
      <c r="R942" s="39"/>
      <c r="S942" s="39"/>
      <c r="T942" s="39"/>
      <c r="U942" s="321"/>
      <c r="V942" s="330"/>
      <c r="W942" s="317" t="str">
        <f t="shared" si="513"/>
        <v>0</v>
      </c>
      <c r="X942" s="40"/>
      <c r="Y942" s="40"/>
      <c r="Z942" s="40"/>
      <c r="AA942" s="40"/>
      <c r="AB942" s="144"/>
      <c r="AC942" s="144"/>
      <c r="AD942" s="40" t="str">
        <f t="shared" si="493"/>
        <v/>
      </c>
      <c r="AE942" s="185"/>
      <c r="AF942" s="106" t="str">
        <f t="shared" si="494"/>
        <v/>
      </c>
      <c r="AG942" s="99">
        <f t="shared" si="524"/>
        <v>0</v>
      </c>
      <c r="AH942" s="105" t="str">
        <f t="shared" si="525"/>
        <v>0</v>
      </c>
      <c r="AI942" s="106" t="str">
        <f t="shared" si="514"/>
        <v>0</v>
      </c>
      <c r="AJ942" s="99" t="str">
        <f t="shared" si="515"/>
        <v/>
      </c>
      <c r="AK942" s="1" t="str">
        <f t="shared" si="516"/>
        <v/>
      </c>
      <c r="AL942" s="1" t="str">
        <f t="shared" si="517"/>
        <v/>
      </c>
      <c r="AM942" s="1" t="str">
        <f t="shared" si="518"/>
        <v/>
      </c>
      <c r="AN942" s="164" t="str">
        <f t="shared" si="519"/>
        <v/>
      </c>
      <c r="AO942" s="337">
        <f t="shared" si="520"/>
        <v>0</v>
      </c>
      <c r="AP942" s="259"/>
      <c r="AQ942" s="273">
        <f t="shared" si="526"/>
        <v>0</v>
      </c>
      <c r="DF942" s="104">
        <f t="shared" si="498"/>
        <v>0</v>
      </c>
      <c r="DG942" s="39" t="str">
        <f t="shared" si="495"/>
        <v/>
      </c>
      <c r="DH942" s="39" t="str">
        <f t="shared" si="496"/>
        <v/>
      </c>
      <c r="DJ942" s="98">
        <f t="shared" si="497"/>
        <v>0</v>
      </c>
      <c r="DK942" s="93" t="e">
        <f>VLOOKUP(H942,'PORT PRODUCTIVITY 1'!$A$25:$G$81,2,FALSE)</f>
        <v>#N/A</v>
      </c>
      <c r="DL942" s="97" t="str">
        <f t="shared" si="503"/>
        <v/>
      </c>
      <c r="DM942" s="97" t="str">
        <f t="shared" si="504"/>
        <v/>
      </c>
      <c r="DN942" s="97" t="str">
        <f t="shared" si="505"/>
        <v/>
      </c>
      <c r="DO942" s="97" t="str">
        <f t="shared" si="506"/>
        <v/>
      </c>
      <c r="DP942" s="94" t="e">
        <f>VLOOKUP(H942,'PORT PRODUCTIVITY 1'!$A$25:$G$83,3,FALSE)</f>
        <v>#N/A</v>
      </c>
      <c r="DQ942" s="276" t="str">
        <f t="shared" si="507"/>
        <v/>
      </c>
      <c r="DR942" s="276" t="str">
        <f t="shared" si="508"/>
        <v/>
      </c>
      <c r="DS942" s="276" t="str">
        <f t="shared" si="509"/>
        <v/>
      </c>
      <c r="DT942" s="276" t="str">
        <f t="shared" si="510"/>
        <v/>
      </c>
      <c r="DU942" s="276" t="str">
        <f t="shared" si="511"/>
        <v/>
      </c>
      <c r="DV942" s="276" t="str">
        <f t="shared" si="512"/>
        <v/>
      </c>
      <c r="DW942" s="277" t="str">
        <f t="shared" si="499"/>
        <v/>
      </c>
      <c r="DX942" s="278" t="str">
        <f t="shared" si="500"/>
        <v>0</v>
      </c>
      <c r="DY942" s="279" t="str">
        <f t="shared" si="501"/>
        <v>0</v>
      </c>
      <c r="DZ942" s="280" t="str">
        <f t="shared" si="502"/>
        <v/>
      </c>
      <c r="EA942" s="335">
        <f t="shared" si="521"/>
        <v>0</v>
      </c>
      <c r="EB942" s="335">
        <f t="shared" si="522"/>
        <v>0</v>
      </c>
      <c r="EC942" s="335">
        <f t="shared" si="523"/>
        <v>0</v>
      </c>
    </row>
    <row r="943" spans="2:133" ht="27.75" customHeight="1" thickBot="1">
      <c r="B943" s="39"/>
      <c r="C943" s="146"/>
      <c r="D943" s="57"/>
      <c r="E943" s="43"/>
      <c r="F943" s="74"/>
      <c r="G943" s="74"/>
      <c r="H943" s="44"/>
      <c r="I943" s="283"/>
      <c r="J943" s="283"/>
      <c r="K943" s="37"/>
      <c r="L943" s="37"/>
      <c r="M943" s="37"/>
      <c r="N943" s="37"/>
      <c r="O943" s="22"/>
      <c r="P943" s="22"/>
      <c r="Q943" s="42"/>
      <c r="R943" s="39"/>
      <c r="S943" s="39"/>
      <c r="T943" s="39"/>
      <c r="U943" s="321"/>
      <c r="V943" s="330"/>
      <c r="W943" s="317" t="str">
        <f t="shared" si="513"/>
        <v>0</v>
      </c>
      <c r="X943" s="40"/>
      <c r="Y943" s="40"/>
      <c r="Z943" s="40"/>
      <c r="AA943" s="40"/>
      <c r="AB943" s="144"/>
      <c r="AC943" s="144"/>
      <c r="AD943" s="40" t="str">
        <f t="shared" si="493"/>
        <v/>
      </c>
      <c r="AE943" s="185"/>
      <c r="AF943" s="106" t="str">
        <f t="shared" si="494"/>
        <v/>
      </c>
      <c r="AG943" s="99">
        <f t="shared" si="524"/>
        <v>0</v>
      </c>
      <c r="AH943" s="105" t="str">
        <f t="shared" si="525"/>
        <v>0</v>
      </c>
      <c r="AI943" s="106" t="str">
        <f t="shared" si="514"/>
        <v>0</v>
      </c>
      <c r="AJ943" s="99" t="str">
        <f t="shared" si="515"/>
        <v/>
      </c>
      <c r="AK943" s="1" t="str">
        <f t="shared" si="516"/>
        <v/>
      </c>
      <c r="AL943" s="1" t="str">
        <f t="shared" si="517"/>
        <v/>
      </c>
      <c r="AM943" s="1" t="str">
        <f t="shared" si="518"/>
        <v/>
      </c>
      <c r="AN943" s="164" t="str">
        <f t="shared" si="519"/>
        <v/>
      </c>
      <c r="AO943" s="337">
        <f t="shared" si="520"/>
        <v>0</v>
      </c>
      <c r="AP943" s="259"/>
      <c r="AQ943" s="273">
        <f t="shared" si="526"/>
        <v>0</v>
      </c>
      <c r="DF943" s="104">
        <f t="shared" si="498"/>
        <v>0</v>
      </c>
      <c r="DG943" s="39" t="str">
        <f t="shared" si="495"/>
        <v/>
      </c>
      <c r="DH943" s="39" t="str">
        <f t="shared" si="496"/>
        <v/>
      </c>
      <c r="DJ943" s="98">
        <f t="shared" si="497"/>
        <v>0</v>
      </c>
      <c r="DK943" s="93" t="e">
        <f>VLOOKUP(H943,'PORT PRODUCTIVITY 1'!$A$25:$G$81,2,FALSE)</f>
        <v>#N/A</v>
      </c>
      <c r="DL943" s="97" t="str">
        <f t="shared" si="503"/>
        <v/>
      </c>
      <c r="DM943" s="97" t="str">
        <f t="shared" si="504"/>
        <v/>
      </c>
      <c r="DN943" s="97" t="str">
        <f t="shared" si="505"/>
        <v/>
      </c>
      <c r="DO943" s="97" t="str">
        <f t="shared" si="506"/>
        <v/>
      </c>
      <c r="DP943" s="94" t="e">
        <f>VLOOKUP(H943,'PORT PRODUCTIVITY 1'!$A$25:$G$83,3,FALSE)</f>
        <v>#N/A</v>
      </c>
      <c r="DQ943" s="276" t="str">
        <f t="shared" si="507"/>
        <v/>
      </c>
      <c r="DR943" s="276" t="str">
        <f t="shared" si="508"/>
        <v/>
      </c>
      <c r="DS943" s="276" t="str">
        <f t="shared" si="509"/>
        <v/>
      </c>
      <c r="DT943" s="276" t="str">
        <f t="shared" si="510"/>
        <v/>
      </c>
      <c r="DU943" s="276" t="str">
        <f t="shared" si="511"/>
        <v/>
      </c>
      <c r="DV943" s="276" t="str">
        <f t="shared" si="512"/>
        <v/>
      </c>
      <c r="DW943" s="277" t="str">
        <f t="shared" si="499"/>
        <v/>
      </c>
      <c r="DX943" s="278" t="str">
        <f t="shared" si="500"/>
        <v>0</v>
      </c>
      <c r="DY943" s="279" t="str">
        <f t="shared" si="501"/>
        <v>0</v>
      </c>
      <c r="DZ943" s="280" t="str">
        <f t="shared" si="502"/>
        <v/>
      </c>
      <c r="EA943" s="335">
        <f t="shared" si="521"/>
        <v>0</v>
      </c>
      <c r="EB943" s="335">
        <f t="shared" si="522"/>
        <v>0</v>
      </c>
      <c r="EC943" s="335">
        <f t="shared" si="523"/>
        <v>0</v>
      </c>
    </row>
    <row r="944" spans="2:133" ht="27.75" customHeight="1" thickBot="1">
      <c r="B944" s="39"/>
      <c r="C944" s="146"/>
      <c r="D944" s="57"/>
      <c r="E944" s="43"/>
      <c r="F944" s="74"/>
      <c r="G944" s="74"/>
      <c r="H944" s="44"/>
      <c r="I944" s="283"/>
      <c r="J944" s="283"/>
      <c r="K944" s="37"/>
      <c r="L944" s="37"/>
      <c r="M944" s="37"/>
      <c r="N944" s="37"/>
      <c r="O944" s="22"/>
      <c r="P944" s="22"/>
      <c r="Q944" s="42"/>
      <c r="R944" s="39"/>
      <c r="S944" s="39"/>
      <c r="T944" s="39"/>
      <c r="U944" s="321"/>
      <c r="V944" s="330"/>
      <c r="W944" s="317" t="str">
        <f t="shared" si="513"/>
        <v>0</v>
      </c>
      <c r="X944" s="40"/>
      <c r="Y944" s="40"/>
      <c r="Z944" s="40"/>
      <c r="AA944" s="40"/>
      <c r="AB944" s="144"/>
      <c r="AC944" s="144"/>
      <c r="AD944" s="40" t="str">
        <f t="shared" si="493"/>
        <v/>
      </c>
      <c r="AE944" s="185"/>
      <c r="AF944" s="106" t="str">
        <f t="shared" si="494"/>
        <v/>
      </c>
      <c r="AG944" s="99">
        <f t="shared" si="524"/>
        <v>0</v>
      </c>
      <c r="AH944" s="105" t="str">
        <f t="shared" si="525"/>
        <v>0</v>
      </c>
      <c r="AI944" s="106" t="str">
        <f t="shared" si="514"/>
        <v>0</v>
      </c>
      <c r="AJ944" s="99" t="str">
        <f t="shared" si="515"/>
        <v/>
      </c>
      <c r="AK944" s="1" t="str">
        <f t="shared" si="516"/>
        <v/>
      </c>
      <c r="AL944" s="1" t="str">
        <f t="shared" si="517"/>
        <v/>
      </c>
      <c r="AM944" s="1" t="str">
        <f t="shared" si="518"/>
        <v/>
      </c>
      <c r="AN944" s="164" t="str">
        <f t="shared" si="519"/>
        <v/>
      </c>
      <c r="AO944" s="337">
        <f t="shared" si="520"/>
        <v>0</v>
      </c>
      <c r="AP944" s="259"/>
      <c r="AQ944" s="273">
        <f t="shared" si="526"/>
        <v>0</v>
      </c>
      <c r="DF944" s="104">
        <f t="shared" si="498"/>
        <v>0</v>
      </c>
      <c r="DG944" s="39" t="str">
        <f t="shared" si="495"/>
        <v/>
      </c>
      <c r="DH944" s="39" t="str">
        <f t="shared" si="496"/>
        <v/>
      </c>
      <c r="DJ944" s="98">
        <f t="shared" si="497"/>
        <v>0</v>
      </c>
      <c r="DK944" s="93" t="e">
        <f>VLOOKUP(H944,'PORT PRODUCTIVITY 1'!$A$25:$G$81,2,FALSE)</f>
        <v>#N/A</v>
      </c>
      <c r="DL944" s="97" t="str">
        <f t="shared" si="503"/>
        <v/>
      </c>
      <c r="DM944" s="97" t="str">
        <f t="shared" si="504"/>
        <v/>
      </c>
      <c r="DN944" s="97" t="str">
        <f t="shared" si="505"/>
        <v/>
      </c>
      <c r="DO944" s="97" t="str">
        <f t="shared" si="506"/>
        <v/>
      </c>
      <c r="DP944" s="94" t="e">
        <f>VLOOKUP(H944,'PORT PRODUCTIVITY 1'!$A$25:$G$83,3,FALSE)</f>
        <v>#N/A</v>
      </c>
      <c r="DQ944" s="276" t="str">
        <f t="shared" si="507"/>
        <v/>
      </c>
      <c r="DR944" s="276" t="str">
        <f t="shared" si="508"/>
        <v/>
      </c>
      <c r="DS944" s="276" t="str">
        <f t="shared" si="509"/>
        <v/>
      </c>
      <c r="DT944" s="276" t="str">
        <f t="shared" si="510"/>
        <v/>
      </c>
      <c r="DU944" s="276" t="str">
        <f t="shared" si="511"/>
        <v/>
      </c>
      <c r="DV944" s="276" t="str">
        <f t="shared" si="512"/>
        <v/>
      </c>
      <c r="DW944" s="277" t="str">
        <f t="shared" si="499"/>
        <v/>
      </c>
      <c r="DX944" s="278" t="str">
        <f t="shared" si="500"/>
        <v>0</v>
      </c>
      <c r="DY944" s="279" t="str">
        <f t="shared" si="501"/>
        <v>0</v>
      </c>
      <c r="DZ944" s="280" t="str">
        <f t="shared" si="502"/>
        <v/>
      </c>
      <c r="EA944" s="335">
        <f t="shared" si="521"/>
        <v>0</v>
      </c>
      <c r="EB944" s="335">
        <f t="shared" si="522"/>
        <v>0</v>
      </c>
      <c r="EC944" s="335">
        <f t="shared" si="523"/>
        <v>0</v>
      </c>
    </row>
    <row r="945" spans="2:133" ht="27.75" customHeight="1" thickBot="1">
      <c r="B945" s="39"/>
      <c r="C945" s="146"/>
      <c r="D945" s="57"/>
      <c r="E945" s="43"/>
      <c r="F945" s="74"/>
      <c r="G945" s="74"/>
      <c r="H945" s="44"/>
      <c r="I945" s="283"/>
      <c r="J945" s="283"/>
      <c r="K945" s="37"/>
      <c r="L945" s="37"/>
      <c r="M945" s="37"/>
      <c r="N945" s="37"/>
      <c r="O945" s="22"/>
      <c r="P945" s="22"/>
      <c r="Q945" s="42"/>
      <c r="R945" s="39"/>
      <c r="S945" s="39"/>
      <c r="T945" s="39"/>
      <c r="U945" s="321"/>
      <c r="V945" s="330"/>
      <c r="W945" s="317" t="str">
        <f t="shared" si="513"/>
        <v>0</v>
      </c>
      <c r="X945" s="40"/>
      <c r="Y945" s="40"/>
      <c r="Z945" s="40"/>
      <c r="AA945" s="40"/>
      <c r="AB945" s="144"/>
      <c r="AC945" s="144"/>
      <c r="AD945" s="40" t="str">
        <f t="shared" si="493"/>
        <v/>
      </c>
      <c r="AE945" s="185"/>
      <c r="AF945" s="106" t="str">
        <f t="shared" si="494"/>
        <v/>
      </c>
      <c r="AG945" s="99">
        <f t="shared" si="524"/>
        <v>0</v>
      </c>
      <c r="AH945" s="105" t="str">
        <f t="shared" si="525"/>
        <v>0</v>
      </c>
      <c r="AI945" s="106" t="str">
        <f t="shared" si="514"/>
        <v>0</v>
      </c>
      <c r="AJ945" s="99" t="str">
        <f t="shared" si="515"/>
        <v/>
      </c>
      <c r="AK945" s="1" t="str">
        <f t="shared" si="516"/>
        <v/>
      </c>
      <c r="AL945" s="1" t="str">
        <f t="shared" si="517"/>
        <v/>
      </c>
      <c r="AM945" s="1" t="str">
        <f t="shared" si="518"/>
        <v/>
      </c>
      <c r="AN945" s="164" t="str">
        <f t="shared" si="519"/>
        <v/>
      </c>
      <c r="AO945" s="337">
        <f t="shared" si="520"/>
        <v>0</v>
      </c>
      <c r="AP945" s="259"/>
      <c r="AQ945" s="273">
        <f t="shared" si="526"/>
        <v>0</v>
      </c>
      <c r="DF945" s="104">
        <f t="shared" si="498"/>
        <v>0</v>
      </c>
      <c r="DG945" s="39" t="str">
        <f t="shared" si="495"/>
        <v/>
      </c>
      <c r="DH945" s="39" t="str">
        <f t="shared" si="496"/>
        <v/>
      </c>
      <c r="DJ945" s="98">
        <f t="shared" si="497"/>
        <v>0</v>
      </c>
      <c r="DK945" s="93" t="e">
        <f>VLOOKUP(H945,'PORT PRODUCTIVITY 1'!$A$25:$G$81,2,FALSE)</f>
        <v>#N/A</v>
      </c>
      <c r="DL945" s="97" t="str">
        <f t="shared" si="503"/>
        <v/>
      </c>
      <c r="DM945" s="97" t="str">
        <f t="shared" si="504"/>
        <v/>
      </c>
      <c r="DN945" s="97" t="str">
        <f t="shared" si="505"/>
        <v/>
      </c>
      <c r="DO945" s="97" t="str">
        <f t="shared" si="506"/>
        <v/>
      </c>
      <c r="DP945" s="94" t="e">
        <f>VLOOKUP(H945,'PORT PRODUCTIVITY 1'!$A$25:$G$83,3,FALSE)</f>
        <v>#N/A</v>
      </c>
      <c r="DQ945" s="276" t="str">
        <f t="shared" si="507"/>
        <v/>
      </c>
      <c r="DR945" s="276" t="str">
        <f t="shared" si="508"/>
        <v/>
      </c>
      <c r="DS945" s="276" t="str">
        <f t="shared" si="509"/>
        <v/>
      </c>
      <c r="DT945" s="276" t="str">
        <f t="shared" si="510"/>
        <v/>
      </c>
      <c r="DU945" s="276" t="str">
        <f t="shared" si="511"/>
        <v/>
      </c>
      <c r="DV945" s="276" t="str">
        <f t="shared" si="512"/>
        <v/>
      </c>
      <c r="DW945" s="277" t="str">
        <f t="shared" si="499"/>
        <v/>
      </c>
      <c r="DX945" s="278" t="str">
        <f t="shared" si="500"/>
        <v>0</v>
      </c>
      <c r="DY945" s="279" t="str">
        <f t="shared" si="501"/>
        <v>0</v>
      </c>
      <c r="DZ945" s="280" t="str">
        <f t="shared" si="502"/>
        <v/>
      </c>
      <c r="EA945" s="335">
        <f t="shared" si="521"/>
        <v>0</v>
      </c>
      <c r="EB945" s="335">
        <f t="shared" si="522"/>
        <v>0</v>
      </c>
      <c r="EC945" s="335">
        <f t="shared" si="523"/>
        <v>0</v>
      </c>
    </row>
    <row r="946" spans="2:133" ht="27.75" customHeight="1" thickBot="1">
      <c r="B946" s="39"/>
      <c r="C946" s="146"/>
      <c r="D946" s="57"/>
      <c r="E946" s="43"/>
      <c r="F946" s="74"/>
      <c r="G946" s="74"/>
      <c r="H946" s="44"/>
      <c r="I946" s="283"/>
      <c r="J946" s="283"/>
      <c r="K946" s="37"/>
      <c r="L946" s="37"/>
      <c r="M946" s="37"/>
      <c r="N946" s="37"/>
      <c r="O946" s="22"/>
      <c r="P946" s="22"/>
      <c r="Q946" s="42"/>
      <c r="R946" s="39"/>
      <c r="S946" s="39"/>
      <c r="T946" s="39"/>
      <c r="U946" s="321"/>
      <c r="V946" s="330"/>
      <c r="W946" s="317" t="str">
        <f t="shared" si="513"/>
        <v>0</v>
      </c>
      <c r="X946" s="40"/>
      <c r="Y946" s="40"/>
      <c r="Z946" s="40"/>
      <c r="AA946" s="40"/>
      <c r="AB946" s="144"/>
      <c r="AC946" s="144"/>
      <c r="AD946" s="40" t="str">
        <f t="shared" si="493"/>
        <v/>
      </c>
      <c r="AE946" s="185"/>
      <c r="AF946" s="106" t="str">
        <f t="shared" si="494"/>
        <v/>
      </c>
      <c r="AG946" s="99">
        <f t="shared" si="524"/>
        <v>0</v>
      </c>
      <c r="AH946" s="105" t="str">
        <f t="shared" si="525"/>
        <v>0</v>
      </c>
      <c r="AI946" s="106" t="str">
        <f t="shared" si="514"/>
        <v>0</v>
      </c>
      <c r="AJ946" s="99" t="str">
        <f t="shared" si="515"/>
        <v/>
      </c>
      <c r="AK946" s="1" t="str">
        <f t="shared" si="516"/>
        <v/>
      </c>
      <c r="AL946" s="1" t="str">
        <f t="shared" si="517"/>
        <v/>
      </c>
      <c r="AM946" s="1" t="str">
        <f t="shared" si="518"/>
        <v/>
      </c>
      <c r="AN946" s="164" t="str">
        <f t="shared" si="519"/>
        <v/>
      </c>
      <c r="AO946" s="337">
        <f t="shared" si="520"/>
        <v>0</v>
      </c>
      <c r="AP946" s="259"/>
      <c r="AQ946" s="273">
        <f t="shared" si="526"/>
        <v>0</v>
      </c>
      <c r="DF946" s="104">
        <f t="shared" si="498"/>
        <v>0</v>
      </c>
      <c r="DG946" s="39" t="str">
        <f t="shared" si="495"/>
        <v/>
      </c>
      <c r="DH946" s="39" t="str">
        <f t="shared" si="496"/>
        <v/>
      </c>
      <c r="DJ946" s="98">
        <f t="shared" si="497"/>
        <v>0</v>
      </c>
      <c r="DK946" s="93" t="e">
        <f>VLOOKUP(H946,'PORT PRODUCTIVITY 1'!$A$25:$G$81,2,FALSE)</f>
        <v>#N/A</v>
      </c>
      <c r="DL946" s="97" t="str">
        <f t="shared" si="503"/>
        <v/>
      </c>
      <c r="DM946" s="97" t="str">
        <f t="shared" si="504"/>
        <v/>
      </c>
      <c r="DN946" s="97" t="str">
        <f t="shared" si="505"/>
        <v/>
      </c>
      <c r="DO946" s="97" t="str">
        <f t="shared" si="506"/>
        <v/>
      </c>
      <c r="DP946" s="94" t="e">
        <f>VLOOKUP(H946,'PORT PRODUCTIVITY 1'!$A$25:$G$83,3,FALSE)</f>
        <v>#N/A</v>
      </c>
      <c r="DQ946" s="276" t="str">
        <f t="shared" si="507"/>
        <v/>
      </c>
      <c r="DR946" s="276" t="str">
        <f t="shared" si="508"/>
        <v/>
      </c>
      <c r="DS946" s="276" t="str">
        <f t="shared" si="509"/>
        <v/>
      </c>
      <c r="DT946" s="276" t="str">
        <f t="shared" si="510"/>
        <v/>
      </c>
      <c r="DU946" s="276" t="str">
        <f t="shared" si="511"/>
        <v/>
      </c>
      <c r="DV946" s="276" t="str">
        <f t="shared" si="512"/>
        <v/>
      </c>
      <c r="DW946" s="277" t="str">
        <f t="shared" si="499"/>
        <v/>
      </c>
      <c r="DX946" s="278" t="str">
        <f t="shared" si="500"/>
        <v>0</v>
      </c>
      <c r="DY946" s="279" t="str">
        <f t="shared" si="501"/>
        <v>0</v>
      </c>
      <c r="DZ946" s="280" t="str">
        <f t="shared" si="502"/>
        <v/>
      </c>
      <c r="EA946" s="335">
        <f t="shared" si="521"/>
        <v>0</v>
      </c>
      <c r="EB946" s="335">
        <f t="shared" si="522"/>
        <v>0</v>
      </c>
      <c r="EC946" s="335">
        <f t="shared" si="523"/>
        <v>0</v>
      </c>
    </row>
    <row r="947" spans="2:133" ht="27.75" customHeight="1" thickBot="1">
      <c r="B947" s="39"/>
      <c r="C947" s="146"/>
      <c r="D947" s="57"/>
      <c r="E947" s="43"/>
      <c r="F947" s="74"/>
      <c r="G947" s="74"/>
      <c r="H947" s="44"/>
      <c r="I947" s="283"/>
      <c r="J947" s="283"/>
      <c r="K947" s="37"/>
      <c r="L947" s="37"/>
      <c r="M947" s="37"/>
      <c r="N947" s="37"/>
      <c r="O947" s="22"/>
      <c r="P947" s="22"/>
      <c r="Q947" s="42"/>
      <c r="R947" s="39"/>
      <c r="S947" s="39"/>
      <c r="T947" s="39"/>
      <c r="U947" s="321"/>
      <c r="V947" s="330"/>
      <c r="W947" s="317" t="str">
        <f t="shared" si="513"/>
        <v>0</v>
      </c>
      <c r="X947" s="40"/>
      <c r="Y947" s="40"/>
      <c r="Z947" s="40"/>
      <c r="AA947" s="40"/>
      <c r="AB947" s="144"/>
      <c r="AC947" s="144"/>
      <c r="AD947" s="40" t="str">
        <f t="shared" si="493"/>
        <v/>
      </c>
      <c r="AE947" s="185"/>
      <c r="AF947" s="106" t="str">
        <f t="shared" si="494"/>
        <v/>
      </c>
      <c r="AG947" s="99">
        <f t="shared" si="524"/>
        <v>0</v>
      </c>
      <c r="AH947" s="105" t="str">
        <f t="shared" si="525"/>
        <v>0</v>
      </c>
      <c r="AI947" s="106" t="str">
        <f t="shared" si="514"/>
        <v>0</v>
      </c>
      <c r="AJ947" s="99" t="str">
        <f t="shared" si="515"/>
        <v/>
      </c>
      <c r="AK947" s="1" t="str">
        <f t="shared" si="516"/>
        <v/>
      </c>
      <c r="AL947" s="1" t="str">
        <f t="shared" si="517"/>
        <v/>
      </c>
      <c r="AM947" s="1" t="str">
        <f t="shared" si="518"/>
        <v/>
      </c>
      <c r="AN947" s="164" t="str">
        <f t="shared" si="519"/>
        <v/>
      </c>
      <c r="AO947" s="337">
        <f t="shared" si="520"/>
        <v>0</v>
      </c>
      <c r="AP947" s="259"/>
      <c r="AQ947" s="273">
        <f t="shared" si="526"/>
        <v>0</v>
      </c>
      <c r="DF947" s="104">
        <f t="shared" si="498"/>
        <v>0</v>
      </c>
      <c r="DG947" s="39" t="str">
        <f t="shared" si="495"/>
        <v/>
      </c>
      <c r="DH947" s="39" t="str">
        <f t="shared" si="496"/>
        <v/>
      </c>
      <c r="DJ947" s="98">
        <f t="shared" si="497"/>
        <v>0</v>
      </c>
      <c r="DK947" s="93" t="e">
        <f>VLOOKUP(H947,'PORT PRODUCTIVITY 1'!$A$25:$G$81,2,FALSE)</f>
        <v>#N/A</v>
      </c>
      <c r="DL947" s="97" t="str">
        <f t="shared" si="503"/>
        <v/>
      </c>
      <c r="DM947" s="97" t="str">
        <f t="shared" si="504"/>
        <v/>
      </c>
      <c r="DN947" s="97" t="str">
        <f t="shared" si="505"/>
        <v/>
      </c>
      <c r="DO947" s="97" t="str">
        <f t="shared" si="506"/>
        <v/>
      </c>
      <c r="DP947" s="94" t="e">
        <f>VLOOKUP(H947,'PORT PRODUCTIVITY 1'!$A$25:$G$83,3,FALSE)</f>
        <v>#N/A</v>
      </c>
      <c r="DQ947" s="276" t="str">
        <f t="shared" si="507"/>
        <v/>
      </c>
      <c r="DR947" s="276" t="str">
        <f t="shared" si="508"/>
        <v/>
      </c>
      <c r="DS947" s="276" t="str">
        <f t="shared" si="509"/>
        <v/>
      </c>
      <c r="DT947" s="276" t="str">
        <f t="shared" si="510"/>
        <v/>
      </c>
      <c r="DU947" s="276" t="str">
        <f t="shared" si="511"/>
        <v/>
      </c>
      <c r="DV947" s="276" t="str">
        <f t="shared" si="512"/>
        <v/>
      </c>
      <c r="DW947" s="277" t="str">
        <f t="shared" si="499"/>
        <v/>
      </c>
      <c r="DX947" s="278" t="str">
        <f t="shared" si="500"/>
        <v>0</v>
      </c>
      <c r="DY947" s="279" t="str">
        <f t="shared" si="501"/>
        <v>0</v>
      </c>
      <c r="DZ947" s="280" t="str">
        <f t="shared" si="502"/>
        <v/>
      </c>
      <c r="EA947" s="335">
        <f t="shared" si="521"/>
        <v>0</v>
      </c>
      <c r="EB947" s="335">
        <f t="shared" si="522"/>
        <v>0</v>
      </c>
      <c r="EC947" s="335">
        <f t="shared" si="523"/>
        <v>0</v>
      </c>
    </row>
    <row r="948" spans="2:133" ht="27.75" customHeight="1" thickBot="1">
      <c r="B948" s="39"/>
      <c r="C948" s="146"/>
      <c r="D948" s="57"/>
      <c r="E948" s="43"/>
      <c r="F948" s="74"/>
      <c r="G948" s="74"/>
      <c r="H948" s="44"/>
      <c r="I948" s="283"/>
      <c r="J948" s="283"/>
      <c r="K948" s="37"/>
      <c r="L948" s="37"/>
      <c r="M948" s="37"/>
      <c r="N948" s="37"/>
      <c r="O948" s="22"/>
      <c r="P948" s="22"/>
      <c r="Q948" s="42"/>
      <c r="R948" s="39"/>
      <c r="S948" s="39"/>
      <c r="T948" s="39"/>
      <c r="U948" s="321"/>
      <c r="V948" s="330"/>
      <c r="W948" s="317" t="str">
        <f t="shared" si="513"/>
        <v>0</v>
      </c>
      <c r="X948" s="40"/>
      <c r="Y948" s="40"/>
      <c r="Z948" s="40"/>
      <c r="AA948" s="40"/>
      <c r="AB948" s="144"/>
      <c r="AC948" s="144"/>
      <c r="AD948" s="40" t="str">
        <f t="shared" si="493"/>
        <v/>
      </c>
      <c r="AE948" s="185"/>
      <c r="AF948" s="106" t="str">
        <f t="shared" si="494"/>
        <v/>
      </c>
      <c r="AG948" s="99">
        <f t="shared" si="524"/>
        <v>0</v>
      </c>
      <c r="AH948" s="105" t="str">
        <f t="shared" si="525"/>
        <v>0</v>
      </c>
      <c r="AI948" s="106" t="str">
        <f t="shared" si="514"/>
        <v>0</v>
      </c>
      <c r="AJ948" s="99" t="str">
        <f t="shared" si="515"/>
        <v/>
      </c>
      <c r="AK948" s="1" t="str">
        <f t="shared" si="516"/>
        <v/>
      </c>
      <c r="AL948" s="1" t="str">
        <f t="shared" si="517"/>
        <v/>
      </c>
      <c r="AM948" s="1" t="str">
        <f t="shared" si="518"/>
        <v/>
      </c>
      <c r="AN948" s="164" t="str">
        <f t="shared" si="519"/>
        <v/>
      </c>
      <c r="AO948" s="337">
        <f t="shared" si="520"/>
        <v>0</v>
      </c>
      <c r="AP948" s="259"/>
      <c r="AQ948" s="273">
        <f t="shared" si="526"/>
        <v>0</v>
      </c>
      <c r="DF948" s="104">
        <f t="shared" si="498"/>
        <v>0</v>
      </c>
      <c r="DG948" s="39" t="str">
        <f t="shared" si="495"/>
        <v/>
      </c>
      <c r="DH948" s="39" t="str">
        <f t="shared" si="496"/>
        <v/>
      </c>
      <c r="DJ948" s="98">
        <f t="shared" si="497"/>
        <v>0</v>
      </c>
      <c r="DK948" s="93" t="e">
        <f>VLOOKUP(H948,'PORT PRODUCTIVITY 1'!$A$25:$G$81,2,FALSE)</f>
        <v>#N/A</v>
      </c>
      <c r="DL948" s="97" t="str">
        <f t="shared" si="503"/>
        <v/>
      </c>
      <c r="DM948" s="97" t="str">
        <f t="shared" si="504"/>
        <v/>
      </c>
      <c r="DN948" s="97" t="str">
        <f t="shared" si="505"/>
        <v/>
      </c>
      <c r="DO948" s="97" t="str">
        <f t="shared" si="506"/>
        <v/>
      </c>
      <c r="DP948" s="94" t="e">
        <f>VLOOKUP(H948,'PORT PRODUCTIVITY 1'!$A$25:$G$83,3,FALSE)</f>
        <v>#N/A</v>
      </c>
      <c r="DQ948" s="276" t="str">
        <f t="shared" si="507"/>
        <v/>
      </c>
      <c r="DR948" s="276" t="str">
        <f t="shared" si="508"/>
        <v/>
      </c>
      <c r="DS948" s="276" t="str">
        <f t="shared" si="509"/>
        <v/>
      </c>
      <c r="DT948" s="276" t="str">
        <f t="shared" si="510"/>
        <v/>
      </c>
      <c r="DU948" s="276" t="str">
        <f t="shared" si="511"/>
        <v/>
      </c>
      <c r="DV948" s="276" t="str">
        <f t="shared" si="512"/>
        <v/>
      </c>
      <c r="DW948" s="277" t="str">
        <f t="shared" si="499"/>
        <v/>
      </c>
      <c r="DX948" s="278" t="str">
        <f t="shared" si="500"/>
        <v>0</v>
      </c>
      <c r="DY948" s="279" t="str">
        <f t="shared" si="501"/>
        <v>0</v>
      </c>
      <c r="DZ948" s="280" t="str">
        <f t="shared" si="502"/>
        <v/>
      </c>
      <c r="EA948" s="335">
        <f t="shared" si="521"/>
        <v>0</v>
      </c>
      <c r="EB948" s="335">
        <f t="shared" si="522"/>
        <v>0</v>
      </c>
      <c r="EC948" s="335">
        <f t="shared" si="523"/>
        <v>0</v>
      </c>
    </row>
    <row r="949" spans="2:133" ht="27.75" customHeight="1" thickBot="1">
      <c r="B949" s="39"/>
      <c r="C949" s="146"/>
      <c r="D949" s="57"/>
      <c r="E949" s="43"/>
      <c r="F949" s="74"/>
      <c r="G949" s="74"/>
      <c r="H949" s="44"/>
      <c r="I949" s="283"/>
      <c r="J949" s="283"/>
      <c r="K949" s="37"/>
      <c r="L949" s="37"/>
      <c r="M949" s="37"/>
      <c r="N949" s="37"/>
      <c r="O949" s="22"/>
      <c r="P949" s="22"/>
      <c r="Q949" s="42"/>
      <c r="R949" s="39"/>
      <c r="S949" s="39"/>
      <c r="T949" s="39"/>
      <c r="U949" s="321"/>
      <c r="V949" s="330"/>
      <c r="W949" s="317" t="str">
        <f t="shared" si="513"/>
        <v>0</v>
      </c>
      <c r="X949" s="40"/>
      <c r="Y949" s="40"/>
      <c r="Z949" s="40"/>
      <c r="AA949" s="40"/>
      <c r="AB949" s="144"/>
      <c r="AC949" s="144"/>
      <c r="AD949" s="40" t="str">
        <f t="shared" ref="AD949:AD999" si="527">IF(AE949&gt;0, AE949*2,"")</f>
        <v/>
      </c>
      <c r="AE949" s="185"/>
      <c r="AF949" s="106" t="str">
        <f t="shared" ref="AF949:AF999" si="528">IFERROR((STDEV(X949:AD949)/100),"")</f>
        <v/>
      </c>
      <c r="AG949" s="99">
        <f t="shared" si="524"/>
        <v>0</v>
      </c>
      <c r="AH949" s="105" t="str">
        <f t="shared" si="525"/>
        <v>0</v>
      </c>
      <c r="AI949" s="106" t="str">
        <f t="shared" si="514"/>
        <v>0</v>
      </c>
      <c r="AJ949" s="99" t="str">
        <f t="shared" si="515"/>
        <v/>
      </c>
      <c r="AK949" s="1" t="str">
        <f t="shared" si="516"/>
        <v/>
      </c>
      <c r="AL949" s="1" t="str">
        <f t="shared" si="517"/>
        <v/>
      </c>
      <c r="AM949" s="1" t="str">
        <f t="shared" si="518"/>
        <v/>
      </c>
      <c r="AN949" s="164" t="str">
        <f t="shared" si="519"/>
        <v/>
      </c>
      <c r="AO949" s="337">
        <f t="shared" si="520"/>
        <v>0</v>
      </c>
      <c r="AP949" s="259"/>
      <c r="AQ949" s="273">
        <f t="shared" si="526"/>
        <v>0</v>
      </c>
      <c r="DF949" s="104">
        <f t="shared" si="498"/>
        <v>0</v>
      </c>
      <c r="DG949" s="39" t="str">
        <f t="shared" si="495"/>
        <v/>
      </c>
      <c r="DH949" s="39" t="str">
        <f t="shared" si="496"/>
        <v/>
      </c>
      <c r="DJ949" s="98">
        <f t="shared" si="497"/>
        <v>0</v>
      </c>
      <c r="DK949" s="93" t="e">
        <f>VLOOKUP(H949,'PORT PRODUCTIVITY 1'!$A$25:$G$81,2,FALSE)</f>
        <v>#N/A</v>
      </c>
      <c r="DL949" s="97" t="str">
        <f t="shared" si="503"/>
        <v/>
      </c>
      <c r="DM949" s="97" t="str">
        <f t="shared" si="504"/>
        <v/>
      </c>
      <c r="DN949" s="97" t="str">
        <f t="shared" si="505"/>
        <v/>
      </c>
      <c r="DO949" s="97" t="str">
        <f t="shared" si="506"/>
        <v/>
      </c>
      <c r="DP949" s="94" t="e">
        <f>VLOOKUP(H949,'PORT PRODUCTIVITY 1'!$A$25:$G$83,3,FALSE)</f>
        <v>#N/A</v>
      </c>
      <c r="DQ949" s="276" t="str">
        <f t="shared" si="507"/>
        <v/>
      </c>
      <c r="DR949" s="276" t="str">
        <f t="shared" si="508"/>
        <v/>
      </c>
      <c r="DS949" s="276" t="str">
        <f t="shared" si="509"/>
        <v/>
      </c>
      <c r="DT949" s="276" t="str">
        <f t="shared" si="510"/>
        <v/>
      </c>
      <c r="DU949" s="276" t="str">
        <f t="shared" si="511"/>
        <v/>
      </c>
      <c r="DV949" s="276" t="str">
        <f t="shared" si="512"/>
        <v/>
      </c>
      <c r="DW949" s="277" t="str">
        <f t="shared" si="499"/>
        <v/>
      </c>
      <c r="DX949" s="278" t="str">
        <f t="shared" si="500"/>
        <v>0</v>
      </c>
      <c r="DY949" s="279" t="str">
        <f t="shared" si="501"/>
        <v>0</v>
      </c>
      <c r="DZ949" s="280" t="str">
        <f t="shared" si="502"/>
        <v/>
      </c>
      <c r="EA949" s="335">
        <f t="shared" si="521"/>
        <v>0</v>
      </c>
      <c r="EB949" s="335">
        <f t="shared" si="522"/>
        <v>0</v>
      </c>
      <c r="EC949" s="335">
        <f t="shared" si="523"/>
        <v>0</v>
      </c>
    </row>
    <row r="950" spans="2:133" ht="27.75" customHeight="1" thickBot="1">
      <c r="B950" s="39"/>
      <c r="C950" s="146"/>
      <c r="D950" s="57"/>
      <c r="E950" s="43"/>
      <c r="F950" s="74"/>
      <c r="G950" s="74"/>
      <c r="H950" s="44"/>
      <c r="I950" s="283"/>
      <c r="J950" s="283"/>
      <c r="K950" s="37"/>
      <c r="L950" s="37"/>
      <c r="M950" s="37"/>
      <c r="N950" s="37"/>
      <c r="O950" s="22"/>
      <c r="P950" s="22"/>
      <c r="Q950" s="42"/>
      <c r="R950" s="39"/>
      <c r="S950" s="39"/>
      <c r="T950" s="39"/>
      <c r="U950" s="321"/>
      <c r="V950" s="330"/>
      <c r="W950" s="317" t="str">
        <f t="shared" si="513"/>
        <v>0</v>
      </c>
      <c r="X950" s="40"/>
      <c r="Y950" s="40"/>
      <c r="Z950" s="40"/>
      <c r="AA950" s="40"/>
      <c r="AB950" s="144"/>
      <c r="AC950" s="144"/>
      <c r="AD950" s="40" t="str">
        <f t="shared" si="527"/>
        <v/>
      </c>
      <c r="AE950" s="185"/>
      <c r="AF950" s="106" t="str">
        <f t="shared" si="528"/>
        <v/>
      </c>
      <c r="AG950" s="99">
        <f t="shared" si="524"/>
        <v>0</v>
      </c>
      <c r="AH950" s="105" t="str">
        <f t="shared" si="525"/>
        <v>0</v>
      </c>
      <c r="AI950" s="106" t="str">
        <f t="shared" si="514"/>
        <v>0</v>
      </c>
      <c r="AJ950" s="99" t="str">
        <f t="shared" si="515"/>
        <v/>
      </c>
      <c r="AK950" s="1" t="str">
        <f t="shared" si="516"/>
        <v/>
      </c>
      <c r="AL950" s="1" t="str">
        <f t="shared" si="517"/>
        <v/>
      </c>
      <c r="AM950" s="1" t="str">
        <f t="shared" si="518"/>
        <v/>
      </c>
      <c r="AN950" s="164" t="str">
        <f t="shared" si="519"/>
        <v/>
      </c>
      <c r="AO950" s="337">
        <f t="shared" si="520"/>
        <v>0</v>
      </c>
      <c r="AP950" s="259"/>
      <c r="AQ950" s="273">
        <f t="shared" si="526"/>
        <v>0</v>
      </c>
      <c r="DF950" s="104">
        <f t="shared" si="498"/>
        <v>0</v>
      </c>
      <c r="DG950" s="39" t="str">
        <f t="shared" si="495"/>
        <v/>
      </c>
      <c r="DH950" s="39" t="str">
        <f t="shared" si="496"/>
        <v/>
      </c>
      <c r="DJ950" s="98">
        <f t="shared" si="497"/>
        <v>0</v>
      </c>
      <c r="DK950" s="93" t="e">
        <f>VLOOKUP(H950,'PORT PRODUCTIVITY 1'!$A$25:$G$81,2,FALSE)</f>
        <v>#N/A</v>
      </c>
      <c r="DL950" s="97" t="str">
        <f t="shared" si="503"/>
        <v/>
      </c>
      <c r="DM950" s="97" t="str">
        <f t="shared" si="504"/>
        <v/>
      </c>
      <c r="DN950" s="97" t="str">
        <f t="shared" si="505"/>
        <v/>
      </c>
      <c r="DO950" s="97" t="str">
        <f t="shared" si="506"/>
        <v/>
      </c>
      <c r="DP950" s="94" t="e">
        <f>VLOOKUP(H950,'PORT PRODUCTIVITY 1'!$A$25:$G$83,3,FALSE)</f>
        <v>#N/A</v>
      </c>
      <c r="DQ950" s="276" t="str">
        <f t="shared" si="507"/>
        <v/>
      </c>
      <c r="DR950" s="276" t="str">
        <f t="shared" si="508"/>
        <v/>
      </c>
      <c r="DS950" s="276" t="str">
        <f t="shared" si="509"/>
        <v/>
      </c>
      <c r="DT950" s="276" t="str">
        <f t="shared" si="510"/>
        <v/>
      </c>
      <c r="DU950" s="276" t="str">
        <f t="shared" si="511"/>
        <v/>
      </c>
      <c r="DV950" s="276" t="str">
        <f t="shared" si="512"/>
        <v/>
      </c>
      <c r="DW950" s="277" t="str">
        <f t="shared" si="499"/>
        <v/>
      </c>
      <c r="DX950" s="278" t="str">
        <f t="shared" si="500"/>
        <v>0</v>
      </c>
      <c r="DY950" s="279" t="str">
        <f t="shared" si="501"/>
        <v>0</v>
      </c>
      <c r="DZ950" s="280" t="str">
        <f t="shared" si="502"/>
        <v/>
      </c>
      <c r="EA950" s="335">
        <f t="shared" si="521"/>
        <v>0</v>
      </c>
      <c r="EB950" s="335">
        <f t="shared" si="522"/>
        <v>0</v>
      </c>
      <c r="EC950" s="335">
        <f t="shared" si="523"/>
        <v>0</v>
      </c>
    </row>
    <row r="951" spans="2:133" ht="27.75" customHeight="1" thickBot="1">
      <c r="B951" s="39"/>
      <c r="C951" s="146"/>
      <c r="D951" s="57"/>
      <c r="E951" s="43"/>
      <c r="F951" s="74"/>
      <c r="G951" s="74"/>
      <c r="H951" s="44"/>
      <c r="I951" s="283"/>
      <c r="J951" s="283"/>
      <c r="K951" s="37"/>
      <c r="L951" s="37"/>
      <c r="M951" s="37"/>
      <c r="N951" s="37"/>
      <c r="O951" s="22"/>
      <c r="P951" s="22"/>
      <c r="Q951" s="42"/>
      <c r="R951" s="39"/>
      <c r="S951" s="39"/>
      <c r="T951" s="39"/>
      <c r="U951" s="321"/>
      <c r="V951" s="330"/>
      <c r="W951" s="317" t="str">
        <f t="shared" si="513"/>
        <v>0</v>
      </c>
      <c r="X951" s="40"/>
      <c r="Y951" s="40"/>
      <c r="Z951" s="40"/>
      <c r="AA951" s="40"/>
      <c r="AB951" s="144"/>
      <c r="AC951" s="144"/>
      <c r="AD951" s="40" t="str">
        <f t="shared" si="527"/>
        <v/>
      </c>
      <c r="AE951" s="185"/>
      <c r="AF951" s="106" t="str">
        <f t="shared" si="528"/>
        <v/>
      </c>
      <c r="AG951" s="99">
        <f t="shared" si="524"/>
        <v>0</v>
      </c>
      <c r="AH951" s="105" t="str">
        <f t="shared" si="525"/>
        <v>0</v>
      </c>
      <c r="AI951" s="106" t="str">
        <f t="shared" si="514"/>
        <v>0</v>
      </c>
      <c r="AJ951" s="99" t="str">
        <f t="shared" si="515"/>
        <v/>
      </c>
      <c r="AK951" s="1" t="str">
        <f t="shared" si="516"/>
        <v/>
      </c>
      <c r="AL951" s="1" t="str">
        <f t="shared" si="517"/>
        <v/>
      </c>
      <c r="AM951" s="1" t="str">
        <f t="shared" si="518"/>
        <v/>
      </c>
      <c r="AN951" s="164" t="str">
        <f t="shared" si="519"/>
        <v/>
      </c>
      <c r="AO951" s="337">
        <f t="shared" si="520"/>
        <v>0</v>
      </c>
      <c r="AP951" s="259"/>
      <c r="AQ951" s="273">
        <f t="shared" si="526"/>
        <v>0</v>
      </c>
      <c r="DF951" s="104">
        <f t="shared" si="498"/>
        <v>0</v>
      </c>
      <c r="DG951" s="39" t="str">
        <f t="shared" si="495"/>
        <v/>
      </c>
      <c r="DH951" s="39" t="str">
        <f t="shared" si="496"/>
        <v/>
      </c>
      <c r="DJ951" s="98">
        <f t="shared" si="497"/>
        <v>0</v>
      </c>
      <c r="DK951" s="93" t="e">
        <f>VLOOKUP(H951,'PORT PRODUCTIVITY 1'!$A$25:$G$81,2,FALSE)</f>
        <v>#N/A</v>
      </c>
      <c r="DL951" s="97" t="str">
        <f t="shared" si="503"/>
        <v/>
      </c>
      <c r="DM951" s="97" t="str">
        <f t="shared" si="504"/>
        <v/>
      </c>
      <c r="DN951" s="97" t="str">
        <f t="shared" si="505"/>
        <v/>
      </c>
      <c r="DO951" s="97" t="str">
        <f t="shared" si="506"/>
        <v/>
      </c>
      <c r="DP951" s="94" t="e">
        <f>VLOOKUP(H951,'PORT PRODUCTIVITY 1'!$A$25:$G$83,3,FALSE)</f>
        <v>#N/A</v>
      </c>
      <c r="DQ951" s="276" t="str">
        <f t="shared" si="507"/>
        <v/>
      </c>
      <c r="DR951" s="276" t="str">
        <f t="shared" si="508"/>
        <v/>
      </c>
      <c r="DS951" s="276" t="str">
        <f t="shared" si="509"/>
        <v/>
      </c>
      <c r="DT951" s="276" t="str">
        <f t="shared" si="510"/>
        <v/>
      </c>
      <c r="DU951" s="276" t="str">
        <f t="shared" si="511"/>
        <v/>
      </c>
      <c r="DV951" s="276" t="str">
        <f t="shared" si="512"/>
        <v/>
      </c>
      <c r="DW951" s="277" t="str">
        <f t="shared" si="499"/>
        <v/>
      </c>
      <c r="DX951" s="278" t="str">
        <f t="shared" si="500"/>
        <v>0</v>
      </c>
      <c r="DY951" s="279" t="str">
        <f t="shared" si="501"/>
        <v>0</v>
      </c>
      <c r="DZ951" s="280" t="str">
        <f t="shared" si="502"/>
        <v/>
      </c>
      <c r="EA951" s="335">
        <f t="shared" si="521"/>
        <v>0</v>
      </c>
      <c r="EB951" s="335">
        <f t="shared" si="522"/>
        <v>0</v>
      </c>
      <c r="EC951" s="335">
        <f t="shared" si="523"/>
        <v>0</v>
      </c>
    </row>
    <row r="952" spans="2:133" ht="27.75" customHeight="1" thickBot="1">
      <c r="B952" s="39"/>
      <c r="C952" s="146"/>
      <c r="D952" s="57"/>
      <c r="E952" s="43"/>
      <c r="F952" s="74"/>
      <c r="G952" s="74"/>
      <c r="H952" s="44"/>
      <c r="I952" s="283"/>
      <c r="J952" s="283"/>
      <c r="K952" s="37"/>
      <c r="L952" s="37"/>
      <c r="M952" s="37"/>
      <c r="N952" s="37"/>
      <c r="O952" s="22"/>
      <c r="P952" s="22"/>
      <c r="Q952" s="42"/>
      <c r="R952" s="39"/>
      <c r="S952" s="39"/>
      <c r="T952" s="39"/>
      <c r="U952" s="321"/>
      <c r="V952" s="330"/>
      <c r="W952" s="317" t="str">
        <f t="shared" si="513"/>
        <v>0</v>
      </c>
      <c r="X952" s="40"/>
      <c r="Y952" s="40"/>
      <c r="Z952" s="40"/>
      <c r="AA952" s="40"/>
      <c r="AB952" s="144"/>
      <c r="AC952" s="144"/>
      <c r="AD952" s="40" t="str">
        <f t="shared" si="527"/>
        <v/>
      </c>
      <c r="AE952" s="185"/>
      <c r="AF952" s="106" t="str">
        <f t="shared" si="528"/>
        <v/>
      </c>
      <c r="AG952" s="99">
        <f t="shared" si="524"/>
        <v>0</v>
      </c>
      <c r="AH952" s="105" t="str">
        <f t="shared" si="525"/>
        <v>0</v>
      </c>
      <c r="AI952" s="106" t="str">
        <f t="shared" si="514"/>
        <v>0</v>
      </c>
      <c r="AJ952" s="99" t="str">
        <f t="shared" si="515"/>
        <v/>
      </c>
      <c r="AK952" s="1" t="str">
        <f t="shared" si="516"/>
        <v/>
      </c>
      <c r="AL952" s="1" t="str">
        <f t="shared" si="517"/>
        <v/>
      </c>
      <c r="AM952" s="1" t="str">
        <f t="shared" si="518"/>
        <v/>
      </c>
      <c r="AN952" s="164" t="str">
        <f t="shared" si="519"/>
        <v/>
      </c>
      <c r="AO952" s="337">
        <f t="shared" si="520"/>
        <v>0</v>
      </c>
      <c r="AP952" s="259"/>
      <c r="AQ952" s="273">
        <f t="shared" si="526"/>
        <v>0</v>
      </c>
      <c r="DF952" s="104">
        <f t="shared" si="498"/>
        <v>0</v>
      </c>
      <c r="DG952" s="39" t="str">
        <f t="shared" si="495"/>
        <v/>
      </c>
      <c r="DH952" s="39" t="str">
        <f t="shared" si="496"/>
        <v/>
      </c>
      <c r="DJ952" s="98">
        <f t="shared" si="497"/>
        <v>0</v>
      </c>
      <c r="DK952" s="93" t="e">
        <f>VLOOKUP(H952,'PORT PRODUCTIVITY 1'!$A$25:$G$81,2,FALSE)</f>
        <v>#N/A</v>
      </c>
      <c r="DL952" s="97" t="str">
        <f t="shared" si="503"/>
        <v/>
      </c>
      <c r="DM952" s="97" t="str">
        <f t="shared" si="504"/>
        <v/>
      </c>
      <c r="DN952" s="97" t="str">
        <f t="shared" si="505"/>
        <v/>
      </c>
      <c r="DO952" s="97" t="str">
        <f t="shared" si="506"/>
        <v/>
      </c>
      <c r="DP952" s="94" t="e">
        <f>VLOOKUP(H952,'PORT PRODUCTIVITY 1'!$A$25:$G$83,3,FALSE)</f>
        <v>#N/A</v>
      </c>
      <c r="DQ952" s="276" t="str">
        <f t="shared" si="507"/>
        <v/>
      </c>
      <c r="DR952" s="276" t="str">
        <f t="shared" si="508"/>
        <v/>
      </c>
      <c r="DS952" s="276" t="str">
        <f t="shared" si="509"/>
        <v/>
      </c>
      <c r="DT952" s="276" t="str">
        <f t="shared" si="510"/>
        <v/>
      </c>
      <c r="DU952" s="276" t="str">
        <f t="shared" si="511"/>
        <v/>
      </c>
      <c r="DV952" s="276" t="str">
        <f t="shared" si="512"/>
        <v/>
      </c>
      <c r="DW952" s="277" t="str">
        <f t="shared" si="499"/>
        <v/>
      </c>
      <c r="DX952" s="278" t="str">
        <f t="shared" si="500"/>
        <v>0</v>
      </c>
      <c r="DY952" s="279" t="str">
        <f t="shared" si="501"/>
        <v>0</v>
      </c>
      <c r="DZ952" s="280" t="str">
        <f t="shared" si="502"/>
        <v/>
      </c>
      <c r="EA952" s="335">
        <f t="shared" si="521"/>
        <v>0</v>
      </c>
      <c r="EB952" s="335">
        <f t="shared" si="522"/>
        <v>0</v>
      </c>
      <c r="EC952" s="335">
        <f t="shared" si="523"/>
        <v>0</v>
      </c>
    </row>
    <row r="953" spans="2:133" ht="27.75" customHeight="1" thickBot="1">
      <c r="B953" s="39"/>
      <c r="C953" s="146"/>
      <c r="D953" s="57"/>
      <c r="E953" s="43"/>
      <c r="F953" s="74"/>
      <c r="G953" s="74"/>
      <c r="H953" s="44"/>
      <c r="I953" s="283"/>
      <c r="J953" s="283"/>
      <c r="K953" s="37"/>
      <c r="L953" s="37"/>
      <c r="M953" s="37"/>
      <c r="N953" s="37"/>
      <c r="O953" s="22"/>
      <c r="P953" s="22"/>
      <c r="Q953" s="42"/>
      <c r="R953" s="39"/>
      <c r="S953" s="39"/>
      <c r="T953" s="39"/>
      <c r="U953" s="321"/>
      <c r="V953" s="330"/>
      <c r="W953" s="317" t="str">
        <f t="shared" si="513"/>
        <v>0</v>
      </c>
      <c r="X953" s="40"/>
      <c r="Y953" s="40"/>
      <c r="Z953" s="40"/>
      <c r="AA953" s="40"/>
      <c r="AB953" s="144"/>
      <c r="AC953" s="144"/>
      <c r="AD953" s="40" t="str">
        <f t="shared" si="527"/>
        <v/>
      </c>
      <c r="AE953" s="185"/>
      <c r="AF953" s="106" t="str">
        <f t="shared" si="528"/>
        <v/>
      </c>
      <c r="AG953" s="99">
        <f t="shared" si="524"/>
        <v>0</v>
      </c>
      <c r="AH953" s="105" t="str">
        <f t="shared" si="525"/>
        <v>0</v>
      </c>
      <c r="AI953" s="106" t="str">
        <f t="shared" si="514"/>
        <v>0</v>
      </c>
      <c r="AJ953" s="99" t="str">
        <f t="shared" si="515"/>
        <v/>
      </c>
      <c r="AK953" s="1" t="str">
        <f t="shared" si="516"/>
        <v/>
      </c>
      <c r="AL953" s="1" t="str">
        <f t="shared" si="517"/>
        <v/>
      </c>
      <c r="AM953" s="1" t="str">
        <f t="shared" si="518"/>
        <v/>
      </c>
      <c r="AN953" s="164" t="str">
        <f t="shared" si="519"/>
        <v/>
      </c>
      <c r="AO953" s="337">
        <f t="shared" si="520"/>
        <v>0</v>
      </c>
      <c r="AP953" s="259"/>
      <c r="AQ953" s="273">
        <f t="shared" si="526"/>
        <v>0</v>
      </c>
      <c r="DF953" s="104">
        <f t="shared" si="498"/>
        <v>0</v>
      </c>
      <c r="DG953" s="39" t="str">
        <f t="shared" si="495"/>
        <v/>
      </c>
      <c r="DH953" s="39" t="str">
        <f t="shared" si="496"/>
        <v/>
      </c>
      <c r="DJ953" s="98">
        <f t="shared" si="497"/>
        <v>0</v>
      </c>
      <c r="DK953" s="93" t="e">
        <f>VLOOKUP(H953,'PORT PRODUCTIVITY 1'!$A$25:$G$81,2,FALSE)</f>
        <v>#N/A</v>
      </c>
      <c r="DL953" s="97" t="str">
        <f t="shared" si="503"/>
        <v/>
      </c>
      <c r="DM953" s="97" t="str">
        <f t="shared" si="504"/>
        <v/>
      </c>
      <c r="DN953" s="97" t="str">
        <f t="shared" si="505"/>
        <v/>
      </c>
      <c r="DO953" s="97" t="str">
        <f t="shared" si="506"/>
        <v/>
      </c>
      <c r="DP953" s="94" t="e">
        <f>VLOOKUP(H953,'PORT PRODUCTIVITY 1'!$A$25:$G$83,3,FALSE)</f>
        <v>#N/A</v>
      </c>
      <c r="DQ953" s="276" t="str">
        <f t="shared" si="507"/>
        <v/>
      </c>
      <c r="DR953" s="276" t="str">
        <f t="shared" si="508"/>
        <v/>
      </c>
      <c r="DS953" s="276" t="str">
        <f t="shared" si="509"/>
        <v/>
      </c>
      <c r="DT953" s="276" t="str">
        <f t="shared" si="510"/>
        <v/>
      </c>
      <c r="DU953" s="276" t="str">
        <f t="shared" si="511"/>
        <v/>
      </c>
      <c r="DV953" s="276" t="str">
        <f t="shared" si="512"/>
        <v/>
      </c>
      <c r="DW953" s="277" t="str">
        <f t="shared" si="499"/>
        <v/>
      </c>
      <c r="DX953" s="278" t="str">
        <f t="shared" si="500"/>
        <v>0</v>
      </c>
      <c r="DY953" s="279" t="str">
        <f t="shared" si="501"/>
        <v>0</v>
      </c>
      <c r="DZ953" s="280" t="str">
        <f t="shared" si="502"/>
        <v/>
      </c>
      <c r="EA953" s="335">
        <f t="shared" si="521"/>
        <v>0</v>
      </c>
      <c r="EB953" s="335">
        <f t="shared" si="522"/>
        <v>0</v>
      </c>
      <c r="EC953" s="335">
        <f t="shared" si="523"/>
        <v>0</v>
      </c>
    </row>
    <row r="954" spans="2:133" ht="27.75" customHeight="1" thickBot="1">
      <c r="B954" s="39"/>
      <c r="C954" s="146"/>
      <c r="D954" s="57"/>
      <c r="E954" s="43"/>
      <c r="F954" s="74"/>
      <c r="G954" s="74"/>
      <c r="H954" s="44"/>
      <c r="I954" s="283"/>
      <c r="J954" s="283"/>
      <c r="K954" s="37"/>
      <c r="L954" s="37"/>
      <c r="M954" s="37"/>
      <c r="N954" s="37"/>
      <c r="O954" s="22"/>
      <c r="P954" s="22"/>
      <c r="Q954" s="42"/>
      <c r="R954" s="39"/>
      <c r="S954" s="39"/>
      <c r="T954" s="39"/>
      <c r="U954" s="321"/>
      <c r="V954" s="330"/>
      <c r="W954" s="317" t="str">
        <f t="shared" si="513"/>
        <v>0</v>
      </c>
      <c r="X954" s="40"/>
      <c r="Y954" s="40"/>
      <c r="Z954" s="40"/>
      <c r="AA954" s="40"/>
      <c r="AB954" s="144"/>
      <c r="AC954" s="144"/>
      <c r="AD954" s="40" t="str">
        <f t="shared" si="527"/>
        <v/>
      </c>
      <c r="AE954" s="185"/>
      <c r="AF954" s="106" t="str">
        <f t="shared" si="528"/>
        <v/>
      </c>
      <c r="AG954" s="99">
        <f t="shared" si="524"/>
        <v>0</v>
      </c>
      <c r="AH954" s="105" t="str">
        <f t="shared" si="525"/>
        <v>0</v>
      </c>
      <c r="AI954" s="106" t="str">
        <f t="shared" si="514"/>
        <v>0</v>
      </c>
      <c r="AJ954" s="99" t="str">
        <f t="shared" si="515"/>
        <v/>
      </c>
      <c r="AK954" s="1" t="str">
        <f t="shared" si="516"/>
        <v/>
      </c>
      <c r="AL954" s="1" t="str">
        <f t="shared" si="517"/>
        <v/>
      </c>
      <c r="AM954" s="1" t="str">
        <f t="shared" si="518"/>
        <v/>
      </c>
      <c r="AN954" s="164" t="str">
        <f t="shared" si="519"/>
        <v/>
      </c>
      <c r="AO954" s="337">
        <f t="shared" si="520"/>
        <v>0</v>
      </c>
      <c r="AP954" s="259"/>
      <c r="AQ954" s="273">
        <f t="shared" si="526"/>
        <v>0</v>
      </c>
      <c r="DF954" s="104">
        <f t="shared" si="498"/>
        <v>0</v>
      </c>
      <c r="DG954" s="39" t="str">
        <f t="shared" si="495"/>
        <v/>
      </c>
      <c r="DH954" s="39" t="str">
        <f t="shared" si="496"/>
        <v/>
      </c>
      <c r="DJ954" s="98">
        <f t="shared" si="497"/>
        <v>0</v>
      </c>
      <c r="DK954" s="93" t="e">
        <f>VLOOKUP(H954,'PORT PRODUCTIVITY 1'!$A$25:$G$81,2,FALSE)</f>
        <v>#N/A</v>
      </c>
      <c r="DL954" s="97" t="str">
        <f t="shared" si="503"/>
        <v/>
      </c>
      <c r="DM954" s="97" t="str">
        <f t="shared" si="504"/>
        <v/>
      </c>
      <c r="DN954" s="97" t="str">
        <f t="shared" si="505"/>
        <v/>
      </c>
      <c r="DO954" s="97" t="str">
        <f t="shared" si="506"/>
        <v/>
      </c>
      <c r="DP954" s="94" t="e">
        <f>VLOOKUP(H954,'PORT PRODUCTIVITY 1'!$A$25:$G$83,3,FALSE)</f>
        <v>#N/A</v>
      </c>
      <c r="DQ954" s="276" t="str">
        <f t="shared" si="507"/>
        <v/>
      </c>
      <c r="DR954" s="276" t="str">
        <f t="shared" si="508"/>
        <v/>
      </c>
      <c r="DS954" s="276" t="str">
        <f t="shared" si="509"/>
        <v/>
      </c>
      <c r="DT954" s="276" t="str">
        <f t="shared" si="510"/>
        <v/>
      </c>
      <c r="DU954" s="276" t="str">
        <f t="shared" si="511"/>
        <v/>
      </c>
      <c r="DV954" s="276" t="str">
        <f t="shared" si="512"/>
        <v/>
      </c>
      <c r="DW954" s="277" t="str">
        <f t="shared" si="499"/>
        <v/>
      </c>
      <c r="DX954" s="278" t="str">
        <f t="shared" si="500"/>
        <v>0</v>
      </c>
      <c r="DY954" s="279" t="str">
        <f t="shared" si="501"/>
        <v>0</v>
      </c>
      <c r="DZ954" s="280" t="str">
        <f t="shared" si="502"/>
        <v/>
      </c>
      <c r="EA954" s="335">
        <f t="shared" si="521"/>
        <v>0</v>
      </c>
      <c r="EB954" s="335">
        <f t="shared" si="522"/>
        <v>0</v>
      </c>
      <c r="EC954" s="335">
        <f t="shared" si="523"/>
        <v>0</v>
      </c>
    </row>
    <row r="955" spans="2:133" ht="27.75" customHeight="1" thickBot="1">
      <c r="B955" s="39"/>
      <c r="C955" s="146"/>
      <c r="D955" s="57"/>
      <c r="E955" s="43"/>
      <c r="F955" s="74"/>
      <c r="G955" s="74"/>
      <c r="H955" s="44"/>
      <c r="I955" s="283"/>
      <c r="J955" s="283"/>
      <c r="K955" s="37"/>
      <c r="L955" s="37"/>
      <c r="M955" s="37"/>
      <c r="N955" s="37"/>
      <c r="O955" s="22"/>
      <c r="P955" s="22"/>
      <c r="Q955" s="42"/>
      <c r="R955" s="39"/>
      <c r="S955" s="39"/>
      <c r="T955" s="39"/>
      <c r="U955" s="321"/>
      <c r="V955" s="330"/>
      <c r="W955" s="317" t="str">
        <f t="shared" si="513"/>
        <v>0</v>
      </c>
      <c r="X955" s="40"/>
      <c r="Y955" s="40"/>
      <c r="Z955" s="40"/>
      <c r="AA955" s="40"/>
      <c r="AB955" s="144"/>
      <c r="AC955" s="144"/>
      <c r="AD955" s="40" t="str">
        <f t="shared" si="527"/>
        <v/>
      </c>
      <c r="AE955" s="185"/>
      <c r="AF955" s="106" t="str">
        <f t="shared" si="528"/>
        <v/>
      </c>
      <c r="AG955" s="99">
        <f t="shared" si="524"/>
        <v>0</v>
      </c>
      <c r="AH955" s="105" t="str">
        <f t="shared" si="525"/>
        <v>0</v>
      </c>
      <c r="AI955" s="106" t="str">
        <f t="shared" si="514"/>
        <v>0</v>
      </c>
      <c r="AJ955" s="99" t="str">
        <f t="shared" si="515"/>
        <v/>
      </c>
      <c r="AK955" s="1" t="str">
        <f t="shared" si="516"/>
        <v/>
      </c>
      <c r="AL955" s="1" t="str">
        <f t="shared" si="517"/>
        <v/>
      </c>
      <c r="AM955" s="1" t="str">
        <f t="shared" si="518"/>
        <v/>
      </c>
      <c r="AN955" s="164" t="str">
        <f t="shared" si="519"/>
        <v/>
      </c>
      <c r="AO955" s="337">
        <f t="shared" si="520"/>
        <v>0</v>
      </c>
      <c r="AP955" s="259"/>
      <c r="AQ955" s="273">
        <f t="shared" si="526"/>
        <v>0</v>
      </c>
      <c r="DF955" s="104">
        <f t="shared" si="498"/>
        <v>0</v>
      </c>
      <c r="DG955" s="39" t="str">
        <f t="shared" si="495"/>
        <v/>
      </c>
      <c r="DH955" s="39" t="str">
        <f t="shared" si="496"/>
        <v/>
      </c>
      <c r="DJ955" s="98">
        <f t="shared" si="497"/>
        <v>0</v>
      </c>
      <c r="DK955" s="93" t="e">
        <f>VLOOKUP(H955,'PORT PRODUCTIVITY 1'!$A$25:$G$81,2,FALSE)</f>
        <v>#N/A</v>
      </c>
      <c r="DL955" s="97" t="str">
        <f t="shared" si="503"/>
        <v/>
      </c>
      <c r="DM955" s="97" t="str">
        <f t="shared" si="504"/>
        <v/>
      </c>
      <c r="DN955" s="97" t="str">
        <f t="shared" si="505"/>
        <v/>
      </c>
      <c r="DO955" s="97" t="str">
        <f t="shared" si="506"/>
        <v/>
      </c>
      <c r="DP955" s="94" t="e">
        <f>VLOOKUP(H955,'PORT PRODUCTIVITY 1'!$A$25:$G$83,3,FALSE)</f>
        <v>#N/A</v>
      </c>
      <c r="DQ955" s="276" t="str">
        <f t="shared" si="507"/>
        <v/>
      </c>
      <c r="DR955" s="276" t="str">
        <f t="shared" si="508"/>
        <v/>
      </c>
      <c r="DS955" s="276" t="str">
        <f t="shared" si="509"/>
        <v/>
      </c>
      <c r="DT955" s="276" t="str">
        <f t="shared" si="510"/>
        <v/>
      </c>
      <c r="DU955" s="276" t="str">
        <f t="shared" si="511"/>
        <v/>
      </c>
      <c r="DV955" s="276" t="str">
        <f t="shared" si="512"/>
        <v/>
      </c>
      <c r="DW955" s="277" t="str">
        <f t="shared" si="499"/>
        <v/>
      </c>
      <c r="DX955" s="278" t="str">
        <f t="shared" si="500"/>
        <v>0</v>
      </c>
      <c r="DY955" s="279" t="str">
        <f t="shared" si="501"/>
        <v>0</v>
      </c>
      <c r="DZ955" s="280" t="str">
        <f t="shared" si="502"/>
        <v/>
      </c>
      <c r="EA955" s="335">
        <f t="shared" si="521"/>
        <v>0</v>
      </c>
      <c r="EB955" s="335">
        <f t="shared" si="522"/>
        <v>0</v>
      </c>
      <c r="EC955" s="335">
        <f t="shared" si="523"/>
        <v>0</v>
      </c>
    </row>
    <row r="956" spans="2:133" ht="27.75" customHeight="1" thickBot="1">
      <c r="B956" s="39"/>
      <c r="C956" s="146"/>
      <c r="D956" s="57"/>
      <c r="E956" s="43"/>
      <c r="F956" s="74"/>
      <c r="G956" s="74"/>
      <c r="H956" s="44"/>
      <c r="I956" s="283"/>
      <c r="J956" s="283"/>
      <c r="K956" s="37"/>
      <c r="L956" s="37"/>
      <c r="M956" s="37"/>
      <c r="N956" s="37"/>
      <c r="O956" s="22"/>
      <c r="P956" s="22"/>
      <c r="Q956" s="42"/>
      <c r="R956" s="39"/>
      <c r="S956" s="39"/>
      <c r="T956" s="39"/>
      <c r="U956" s="321"/>
      <c r="V956" s="330"/>
      <c r="W956" s="317" t="str">
        <f t="shared" si="513"/>
        <v>0</v>
      </c>
      <c r="X956" s="40"/>
      <c r="Y956" s="40"/>
      <c r="Z956" s="40"/>
      <c r="AA956" s="40"/>
      <c r="AB956" s="144"/>
      <c r="AC956" s="144"/>
      <c r="AD956" s="40" t="str">
        <f t="shared" si="527"/>
        <v/>
      </c>
      <c r="AE956" s="185"/>
      <c r="AF956" s="106" t="str">
        <f t="shared" si="528"/>
        <v/>
      </c>
      <c r="AG956" s="99">
        <f t="shared" si="524"/>
        <v>0</v>
      </c>
      <c r="AH956" s="105" t="str">
        <f t="shared" si="525"/>
        <v>0</v>
      </c>
      <c r="AI956" s="106" t="str">
        <f t="shared" si="514"/>
        <v>0</v>
      </c>
      <c r="AJ956" s="99" t="str">
        <f t="shared" si="515"/>
        <v/>
      </c>
      <c r="AK956" s="1" t="str">
        <f t="shared" si="516"/>
        <v/>
      </c>
      <c r="AL956" s="1" t="str">
        <f t="shared" si="517"/>
        <v/>
      </c>
      <c r="AM956" s="1" t="str">
        <f t="shared" si="518"/>
        <v/>
      </c>
      <c r="AN956" s="164" t="str">
        <f t="shared" si="519"/>
        <v/>
      </c>
      <c r="AO956" s="337">
        <f t="shared" si="520"/>
        <v>0</v>
      </c>
      <c r="AP956" s="259"/>
      <c r="AQ956" s="273">
        <f t="shared" si="526"/>
        <v>0</v>
      </c>
      <c r="DF956" s="104">
        <f t="shared" si="498"/>
        <v>0</v>
      </c>
      <c r="DG956" s="39" t="str">
        <f t="shared" si="495"/>
        <v/>
      </c>
      <c r="DH956" s="39" t="str">
        <f t="shared" si="496"/>
        <v/>
      </c>
      <c r="DJ956" s="98">
        <f t="shared" si="497"/>
        <v>0</v>
      </c>
      <c r="DK956" s="93" t="e">
        <f>VLOOKUP(H956,'PORT PRODUCTIVITY 1'!$A$25:$G$81,2,FALSE)</f>
        <v>#N/A</v>
      </c>
      <c r="DL956" s="97" t="str">
        <f t="shared" si="503"/>
        <v/>
      </c>
      <c r="DM956" s="97" t="str">
        <f t="shared" si="504"/>
        <v/>
      </c>
      <c r="DN956" s="97" t="str">
        <f t="shared" si="505"/>
        <v/>
      </c>
      <c r="DO956" s="97" t="str">
        <f t="shared" si="506"/>
        <v/>
      </c>
      <c r="DP956" s="94" t="e">
        <f>VLOOKUP(H956,'PORT PRODUCTIVITY 1'!$A$25:$G$83,3,FALSE)</f>
        <v>#N/A</v>
      </c>
      <c r="DQ956" s="276" t="str">
        <f t="shared" si="507"/>
        <v/>
      </c>
      <c r="DR956" s="276" t="str">
        <f t="shared" si="508"/>
        <v/>
      </c>
      <c r="DS956" s="276" t="str">
        <f t="shared" si="509"/>
        <v/>
      </c>
      <c r="DT956" s="276" t="str">
        <f t="shared" si="510"/>
        <v/>
      </c>
      <c r="DU956" s="276" t="str">
        <f t="shared" si="511"/>
        <v/>
      </c>
      <c r="DV956" s="276" t="str">
        <f t="shared" si="512"/>
        <v/>
      </c>
      <c r="DW956" s="277" t="str">
        <f t="shared" si="499"/>
        <v/>
      </c>
      <c r="DX956" s="278" t="str">
        <f t="shared" si="500"/>
        <v>0</v>
      </c>
      <c r="DY956" s="279" t="str">
        <f t="shared" si="501"/>
        <v>0</v>
      </c>
      <c r="DZ956" s="280" t="str">
        <f t="shared" si="502"/>
        <v/>
      </c>
      <c r="EA956" s="335">
        <f t="shared" si="521"/>
        <v>0</v>
      </c>
      <c r="EB956" s="335">
        <f t="shared" si="522"/>
        <v>0</v>
      </c>
      <c r="EC956" s="335">
        <f t="shared" si="523"/>
        <v>0</v>
      </c>
    </row>
    <row r="957" spans="2:133" ht="27.75" customHeight="1" thickBot="1">
      <c r="B957" s="39"/>
      <c r="C957" s="146"/>
      <c r="D957" s="57"/>
      <c r="E957" s="43"/>
      <c r="F957" s="74"/>
      <c r="G957" s="74"/>
      <c r="H957" s="44"/>
      <c r="I957" s="283"/>
      <c r="J957" s="283"/>
      <c r="K957" s="37"/>
      <c r="L957" s="37"/>
      <c r="M957" s="37"/>
      <c r="N957" s="37"/>
      <c r="O957" s="22"/>
      <c r="P957" s="22"/>
      <c r="Q957" s="42"/>
      <c r="R957" s="39"/>
      <c r="S957" s="39"/>
      <c r="T957" s="39"/>
      <c r="U957" s="321"/>
      <c r="V957" s="330"/>
      <c r="W957" s="317" t="str">
        <f t="shared" si="513"/>
        <v>0</v>
      </c>
      <c r="X957" s="40"/>
      <c r="Y957" s="40"/>
      <c r="Z957" s="40"/>
      <c r="AA957" s="40"/>
      <c r="AB957" s="144"/>
      <c r="AC957" s="144"/>
      <c r="AD957" s="40" t="str">
        <f t="shared" si="527"/>
        <v/>
      </c>
      <c r="AE957" s="185"/>
      <c r="AF957" s="106" t="str">
        <f t="shared" si="528"/>
        <v/>
      </c>
      <c r="AG957" s="99">
        <f t="shared" si="524"/>
        <v>0</v>
      </c>
      <c r="AH957" s="105" t="str">
        <f t="shared" si="525"/>
        <v>0</v>
      </c>
      <c r="AI957" s="106" t="str">
        <f t="shared" si="514"/>
        <v>0</v>
      </c>
      <c r="AJ957" s="99" t="str">
        <f t="shared" si="515"/>
        <v/>
      </c>
      <c r="AK957" s="1" t="str">
        <f t="shared" si="516"/>
        <v/>
      </c>
      <c r="AL957" s="1" t="str">
        <f t="shared" si="517"/>
        <v/>
      </c>
      <c r="AM957" s="1" t="str">
        <f t="shared" si="518"/>
        <v/>
      </c>
      <c r="AN957" s="164" t="str">
        <f t="shared" si="519"/>
        <v/>
      </c>
      <c r="AO957" s="337">
        <f t="shared" si="520"/>
        <v>0</v>
      </c>
      <c r="AP957" s="259"/>
      <c r="AQ957" s="273">
        <f t="shared" si="526"/>
        <v>0</v>
      </c>
      <c r="DF957" s="104">
        <f t="shared" si="498"/>
        <v>0</v>
      </c>
      <c r="DG957" s="39" t="str">
        <f t="shared" ref="DG957:DG999" si="529">IF(SUM(S957:V957)&lt;1,"",1)</f>
        <v/>
      </c>
      <c r="DH957" s="39" t="str">
        <f t="shared" ref="DH957:DH999" si="530">IF(SUM(X957:AC957)&lt;1,"",1)</f>
        <v/>
      </c>
      <c r="DJ957" s="98">
        <f t="shared" ref="DJ957:DJ999" si="531">AG957</f>
        <v>0</v>
      </c>
      <c r="DK957" s="93" t="e">
        <f>VLOOKUP(H957,'PORT PRODUCTIVITY 1'!$A$25:$G$81,2,FALSE)</f>
        <v>#N/A</v>
      </c>
      <c r="DL957" s="97" t="str">
        <f t="shared" si="503"/>
        <v/>
      </c>
      <c r="DM957" s="97" t="str">
        <f t="shared" si="504"/>
        <v/>
      </c>
      <c r="DN957" s="97" t="str">
        <f t="shared" si="505"/>
        <v/>
      </c>
      <c r="DO957" s="97" t="str">
        <f t="shared" si="506"/>
        <v/>
      </c>
      <c r="DP957" s="94" t="e">
        <f>VLOOKUP(H957,'PORT PRODUCTIVITY 1'!$A$25:$G$83,3,FALSE)</f>
        <v>#N/A</v>
      </c>
      <c r="DQ957" s="276" t="str">
        <f t="shared" si="507"/>
        <v/>
      </c>
      <c r="DR957" s="276" t="str">
        <f t="shared" si="508"/>
        <v/>
      </c>
      <c r="DS957" s="276" t="str">
        <f t="shared" si="509"/>
        <v/>
      </c>
      <c r="DT957" s="276" t="str">
        <f t="shared" si="510"/>
        <v/>
      </c>
      <c r="DU957" s="276" t="str">
        <f t="shared" si="511"/>
        <v/>
      </c>
      <c r="DV957" s="276" t="str">
        <f t="shared" si="512"/>
        <v/>
      </c>
      <c r="DW957" s="277" t="str">
        <f t="shared" si="499"/>
        <v/>
      </c>
      <c r="DX957" s="278" t="str">
        <f t="shared" si="500"/>
        <v>0</v>
      </c>
      <c r="DY957" s="279" t="str">
        <f t="shared" si="501"/>
        <v>0</v>
      </c>
      <c r="DZ957" s="280" t="str">
        <f t="shared" si="502"/>
        <v/>
      </c>
      <c r="EA957" s="335">
        <f t="shared" si="521"/>
        <v>0</v>
      </c>
      <c r="EB957" s="335">
        <f t="shared" si="522"/>
        <v>0</v>
      </c>
      <c r="EC957" s="335">
        <f t="shared" si="523"/>
        <v>0</v>
      </c>
    </row>
    <row r="958" spans="2:133" ht="27.75" customHeight="1" thickBot="1">
      <c r="B958" s="39"/>
      <c r="C958" s="146"/>
      <c r="D958" s="57"/>
      <c r="E958" s="43"/>
      <c r="F958" s="74"/>
      <c r="G958" s="74"/>
      <c r="H958" s="44"/>
      <c r="I958" s="283"/>
      <c r="J958" s="283"/>
      <c r="K958" s="37"/>
      <c r="L958" s="37"/>
      <c r="M958" s="37"/>
      <c r="N958" s="37"/>
      <c r="O958" s="22"/>
      <c r="P958" s="22"/>
      <c r="Q958" s="42"/>
      <c r="R958" s="39"/>
      <c r="S958" s="39"/>
      <c r="T958" s="39"/>
      <c r="U958" s="321"/>
      <c r="V958" s="330"/>
      <c r="W958" s="317" t="str">
        <f t="shared" si="513"/>
        <v>0</v>
      </c>
      <c r="X958" s="40"/>
      <c r="Y958" s="40"/>
      <c r="Z958" s="40"/>
      <c r="AA958" s="40"/>
      <c r="AB958" s="144"/>
      <c r="AC958" s="144"/>
      <c r="AD958" s="40" t="str">
        <f t="shared" si="527"/>
        <v/>
      </c>
      <c r="AE958" s="185"/>
      <c r="AF958" s="106" t="str">
        <f t="shared" si="528"/>
        <v/>
      </c>
      <c r="AG958" s="99">
        <f t="shared" si="524"/>
        <v>0</v>
      </c>
      <c r="AH958" s="105" t="str">
        <f t="shared" si="525"/>
        <v>0</v>
      </c>
      <c r="AI958" s="106" t="str">
        <f t="shared" si="514"/>
        <v>0</v>
      </c>
      <c r="AJ958" s="99" t="str">
        <f t="shared" si="515"/>
        <v/>
      </c>
      <c r="AK958" s="1" t="str">
        <f t="shared" si="516"/>
        <v/>
      </c>
      <c r="AL958" s="1" t="str">
        <f t="shared" si="517"/>
        <v/>
      </c>
      <c r="AM958" s="1" t="str">
        <f t="shared" si="518"/>
        <v/>
      </c>
      <c r="AN958" s="164" t="str">
        <f t="shared" si="519"/>
        <v/>
      </c>
      <c r="AO958" s="337">
        <f t="shared" si="520"/>
        <v>0</v>
      </c>
      <c r="AP958" s="259"/>
      <c r="AQ958" s="273">
        <f t="shared" si="526"/>
        <v>0</v>
      </c>
      <c r="DF958" s="104">
        <f t="shared" ref="DF958:DF999" si="532">SUM(DG958:DH958)</f>
        <v>0</v>
      </c>
      <c r="DG958" s="39" t="str">
        <f t="shared" si="529"/>
        <v/>
      </c>
      <c r="DH958" s="39" t="str">
        <f t="shared" si="530"/>
        <v/>
      </c>
      <c r="DJ958" s="98">
        <f t="shared" si="531"/>
        <v>0</v>
      </c>
      <c r="DK958" s="93" t="e">
        <f>VLOOKUP(H958,'PORT PRODUCTIVITY 1'!$A$25:$G$81,2,FALSE)</f>
        <v>#N/A</v>
      </c>
      <c r="DL958" s="97" t="str">
        <f t="shared" si="503"/>
        <v/>
      </c>
      <c r="DM958" s="97" t="str">
        <f t="shared" si="504"/>
        <v/>
      </c>
      <c r="DN958" s="97" t="str">
        <f t="shared" si="505"/>
        <v/>
      </c>
      <c r="DO958" s="97" t="str">
        <f t="shared" si="506"/>
        <v/>
      </c>
      <c r="DP958" s="94" t="e">
        <f>VLOOKUP(H958,'PORT PRODUCTIVITY 1'!$A$25:$G$83,3,FALSE)</f>
        <v>#N/A</v>
      </c>
      <c r="DQ958" s="276" t="str">
        <f t="shared" si="507"/>
        <v/>
      </c>
      <c r="DR958" s="276" t="str">
        <f t="shared" si="508"/>
        <v/>
      </c>
      <c r="DS958" s="276" t="str">
        <f t="shared" si="509"/>
        <v/>
      </c>
      <c r="DT958" s="276" t="str">
        <f t="shared" si="510"/>
        <v/>
      </c>
      <c r="DU958" s="276" t="str">
        <f t="shared" si="511"/>
        <v/>
      </c>
      <c r="DV958" s="276" t="str">
        <f t="shared" si="512"/>
        <v/>
      </c>
      <c r="DW958" s="277" t="str">
        <f t="shared" ref="DW958:DW999" si="533">IFERROR(AVERAGE(DQ958:DV958,DL958:DO958),"")</f>
        <v/>
      </c>
      <c r="DX958" s="278" t="str">
        <f t="shared" ref="DX958:DX999" si="534">IFERROR(STDEV(DL958:DO958)/10,"0")</f>
        <v>0</v>
      </c>
      <c r="DY958" s="279" t="str">
        <f t="shared" ref="DY958:DY999" si="535">IFERROR(STDEV(DQ958:DV958)/10,"0")</f>
        <v>0</v>
      </c>
      <c r="DZ958" s="280" t="str">
        <f t="shared" ref="DZ958:DZ999" si="536">IFERROR((STDEV(DL958:DO958,DQ958:DV958)/10),"")</f>
        <v/>
      </c>
      <c r="EA958" s="335">
        <f t="shared" si="521"/>
        <v>0</v>
      </c>
      <c r="EB958" s="335">
        <f t="shared" si="522"/>
        <v>0</v>
      </c>
      <c r="EC958" s="335">
        <f t="shared" si="523"/>
        <v>0</v>
      </c>
    </row>
    <row r="959" spans="2:133" ht="27.75" customHeight="1" thickBot="1">
      <c r="B959" s="39"/>
      <c r="C959" s="146"/>
      <c r="D959" s="57"/>
      <c r="E959" s="43"/>
      <c r="F959" s="74"/>
      <c r="G959" s="74"/>
      <c r="H959" s="44"/>
      <c r="I959" s="283"/>
      <c r="J959" s="283"/>
      <c r="K959" s="37"/>
      <c r="L959" s="37"/>
      <c r="M959" s="37"/>
      <c r="N959" s="37"/>
      <c r="O959" s="22"/>
      <c r="P959" s="22"/>
      <c r="Q959" s="42"/>
      <c r="R959" s="39"/>
      <c r="S959" s="39"/>
      <c r="T959" s="39"/>
      <c r="U959" s="321"/>
      <c r="V959" s="330"/>
      <c r="W959" s="317" t="str">
        <f t="shared" si="513"/>
        <v>0</v>
      </c>
      <c r="X959" s="40"/>
      <c r="Y959" s="40"/>
      <c r="Z959" s="40"/>
      <c r="AA959" s="40"/>
      <c r="AB959" s="144"/>
      <c r="AC959" s="144"/>
      <c r="AD959" s="40" t="str">
        <f t="shared" si="527"/>
        <v/>
      </c>
      <c r="AE959" s="185"/>
      <c r="AF959" s="106" t="str">
        <f t="shared" si="528"/>
        <v/>
      </c>
      <c r="AG959" s="99">
        <f t="shared" si="524"/>
        <v>0</v>
      </c>
      <c r="AH959" s="105" t="str">
        <f t="shared" si="525"/>
        <v>0</v>
      </c>
      <c r="AI959" s="106" t="str">
        <f t="shared" si="514"/>
        <v>0</v>
      </c>
      <c r="AJ959" s="99" t="str">
        <f t="shared" si="515"/>
        <v/>
      </c>
      <c r="AK959" s="1" t="str">
        <f t="shared" si="516"/>
        <v/>
      </c>
      <c r="AL959" s="1" t="str">
        <f t="shared" si="517"/>
        <v/>
      </c>
      <c r="AM959" s="1" t="str">
        <f t="shared" si="518"/>
        <v/>
      </c>
      <c r="AN959" s="164" t="str">
        <f t="shared" si="519"/>
        <v/>
      </c>
      <c r="AO959" s="337">
        <f t="shared" si="520"/>
        <v>0</v>
      </c>
      <c r="AP959" s="259"/>
      <c r="AQ959" s="273">
        <f t="shared" si="526"/>
        <v>0</v>
      </c>
      <c r="DF959" s="104">
        <f t="shared" si="532"/>
        <v>0</v>
      </c>
      <c r="DG959" s="39" t="str">
        <f t="shared" si="529"/>
        <v/>
      </c>
      <c r="DH959" s="39" t="str">
        <f t="shared" si="530"/>
        <v/>
      </c>
      <c r="DJ959" s="98">
        <f t="shared" si="531"/>
        <v>0</v>
      </c>
      <c r="DK959" s="93" t="e">
        <f>VLOOKUP(H959,'PORT PRODUCTIVITY 1'!$A$25:$G$81,2,FALSE)</f>
        <v>#N/A</v>
      </c>
      <c r="DL959" s="97" t="str">
        <f t="shared" si="503"/>
        <v/>
      </c>
      <c r="DM959" s="97" t="str">
        <f t="shared" si="504"/>
        <v/>
      </c>
      <c r="DN959" s="97" t="str">
        <f t="shared" si="505"/>
        <v/>
      </c>
      <c r="DO959" s="97" t="str">
        <f t="shared" si="506"/>
        <v/>
      </c>
      <c r="DP959" s="94" t="e">
        <f>VLOOKUP(H959,'PORT PRODUCTIVITY 1'!$A$25:$G$83,3,FALSE)</f>
        <v>#N/A</v>
      </c>
      <c r="DQ959" s="276" t="str">
        <f t="shared" si="507"/>
        <v/>
      </c>
      <c r="DR959" s="276" t="str">
        <f t="shared" si="508"/>
        <v/>
      </c>
      <c r="DS959" s="276" t="str">
        <f t="shared" si="509"/>
        <v/>
      </c>
      <c r="DT959" s="276" t="str">
        <f t="shared" si="510"/>
        <v/>
      </c>
      <c r="DU959" s="276" t="str">
        <f t="shared" si="511"/>
        <v/>
      </c>
      <c r="DV959" s="276" t="str">
        <f t="shared" si="512"/>
        <v/>
      </c>
      <c r="DW959" s="277" t="str">
        <f t="shared" si="533"/>
        <v/>
      </c>
      <c r="DX959" s="278" t="str">
        <f t="shared" si="534"/>
        <v>0</v>
      </c>
      <c r="DY959" s="279" t="str">
        <f t="shared" si="535"/>
        <v>0</v>
      </c>
      <c r="DZ959" s="280" t="str">
        <f t="shared" si="536"/>
        <v/>
      </c>
      <c r="EA959" s="335">
        <f t="shared" si="521"/>
        <v>0</v>
      </c>
      <c r="EB959" s="335">
        <f t="shared" si="522"/>
        <v>0</v>
      </c>
      <c r="EC959" s="335">
        <f t="shared" si="523"/>
        <v>0</v>
      </c>
    </row>
    <row r="960" spans="2:133" ht="27.75" customHeight="1" thickBot="1">
      <c r="B960" s="39"/>
      <c r="C960" s="146"/>
      <c r="D960" s="57"/>
      <c r="E960" s="43"/>
      <c r="F960" s="74"/>
      <c r="G960" s="74"/>
      <c r="H960" s="44"/>
      <c r="I960" s="283"/>
      <c r="J960" s="283"/>
      <c r="K960" s="37"/>
      <c r="L960" s="37"/>
      <c r="M960" s="37"/>
      <c r="N960" s="37"/>
      <c r="O960" s="22"/>
      <c r="P960" s="22"/>
      <c r="Q960" s="42"/>
      <c r="R960" s="39"/>
      <c r="S960" s="39"/>
      <c r="T960" s="39"/>
      <c r="U960" s="321"/>
      <c r="V960" s="330"/>
      <c r="W960" s="317" t="str">
        <f t="shared" si="513"/>
        <v>0</v>
      </c>
      <c r="X960" s="40"/>
      <c r="Y960" s="40"/>
      <c r="Z960" s="40"/>
      <c r="AA960" s="40"/>
      <c r="AB960" s="144"/>
      <c r="AC960" s="144"/>
      <c r="AD960" s="40" t="str">
        <f t="shared" si="527"/>
        <v/>
      </c>
      <c r="AE960" s="185"/>
      <c r="AF960" s="106" t="str">
        <f t="shared" si="528"/>
        <v/>
      </c>
      <c r="AG960" s="99">
        <f t="shared" si="524"/>
        <v>0</v>
      </c>
      <c r="AH960" s="105" t="str">
        <f t="shared" si="525"/>
        <v>0</v>
      </c>
      <c r="AI960" s="106" t="str">
        <f t="shared" si="514"/>
        <v>0</v>
      </c>
      <c r="AJ960" s="99" t="str">
        <f t="shared" si="515"/>
        <v/>
      </c>
      <c r="AK960" s="1" t="str">
        <f t="shared" si="516"/>
        <v/>
      </c>
      <c r="AL960" s="1" t="str">
        <f t="shared" si="517"/>
        <v/>
      </c>
      <c r="AM960" s="1" t="str">
        <f t="shared" si="518"/>
        <v/>
      </c>
      <c r="AN960" s="164" t="str">
        <f t="shared" si="519"/>
        <v/>
      </c>
      <c r="AO960" s="337">
        <f t="shared" si="520"/>
        <v>0</v>
      </c>
      <c r="AP960" s="259"/>
      <c r="AQ960" s="273">
        <f t="shared" si="526"/>
        <v>0</v>
      </c>
      <c r="DF960" s="104">
        <f t="shared" si="532"/>
        <v>0</v>
      </c>
      <c r="DG960" s="39" t="str">
        <f t="shared" si="529"/>
        <v/>
      </c>
      <c r="DH960" s="39" t="str">
        <f t="shared" si="530"/>
        <v/>
      </c>
      <c r="DJ960" s="98">
        <f t="shared" si="531"/>
        <v>0</v>
      </c>
      <c r="DK960" s="93" t="e">
        <f>VLOOKUP(H960,'PORT PRODUCTIVITY 1'!$A$25:$G$81,2,FALSE)</f>
        <v>#N/A</v>
      </c>
      <c r="DL960" s="97" t="str">
        <f t="shared" si="503"/>
        <v/>
      </c>
      <c r="DM960" s="97" t="str">
        <f t="shared" si="504"/>
        <v/>
      </c>
      <c r="DN960" s="97" t="str">
        <f t="shared" si="505"/>
        <v/>
      </c>
      <c r="DO960" s="97" t="str">
        <f t="shared" si="506"/>
        <v/>
      </c>
      <c r="DP960" s="94" t="e">
        <f>VLOOKUP(H960,'PORT PRODUCTIVITY 1'!$A$25:$G$83,3,FALSE)</f>
        <v>#N/A</v>
      </c>
      <c r="DQ960" s="276" t="str">
        <f t="shared" si="507"/>
        <v/>
      </c>
      <c r="DR960" s="276" t="str">
        <f t="shared" si="508"/>
        <v/>
      </c>
      <c r="DS960" s="276" t="str">
        <f t="shared" si="509"/>
        <v/>
      </c>
      <c r="DT960" s="276" t="str">
        <f t="shared" si="510"/>
        <v/>
      </c>
      <c r="DU960" s="276" t="str">
        <f t="shared" si="511"/>
        <v/>
      </c>
      <c r="DV960" s="276" t="str">
        <f t="shared" si="512"/>
        <v/>
      </c>
      <c r="DW960" s="277" t="str">
        <f t="shared" si="533"/>
        <v/>
      </c>
      <c r="DX960" s="278" t="str">
        <f t="shared" si="534"/>
        <v>0</v>
      </c>
      <c r="DY960" s="279" t="str">
        <f t="shared" si="535"/>
        <v>0</v>
      </c>
      <c r="DZ960" s="280" t="str">
        <f t="shared" si="536"/>
        <v/>
      </c>
      <c r="EA960" s="335">
        <f t="shared" si="521"/>
        <v>0</v>
      </c>
      <c r="EB960" s="335">
        <f t="shared" si="522"/>
        <v>0</v>
      </c>
      <c r="EC960" s="335">
        <f t="shared" si="523"/>
        <v>0</v>
      </c>
    </row>
    <row r="961" spans="2:133" ht="27.75" customHeight="1" thickBot="1">
      <c r="B961" s="39"/>
      <c r="C961" s="146"/>
      <c r="D961" s="57"/>
      <c r="E961" s="43"/>
      <c r="F961" s="74"/>
      <c r="G961" s="74"/>
      <c r="H961" s="44"/>
      <c r="I961" s="283"/>
      <c r="J961" s="283"/>
      <c r="K961" s="37"/>
      <c r="L961" s="37"/>
      <c r="M961" s="37"/>
      <c r="N961" s="37"/>
      <c r="O961" s="22"/>
      <c r="P961" s="22"/>
      <c r="Q961" s="42"/>
      <c r="R961" s="39"/>
      <c r="S961" s="39"/>
      <c r="T961" s="39"/>
      <c r="U961" s="321"/>
      <c r="V961" s="330"/>
      <c r="W961" s="317" t="str">
        <f t="shared" si="513"/>
        <v>0</v>
      </c>
      <c r="X961" s="40"/>
      <c r="Y961" s="40"/>
      <c r="Z961" s="40"/>
      <c r="AA961" s="40"/>
      <c r="AB961" s="144"/>
      <c r="AC961" s="144"/>
      <c r="AD961" s="40" t="str">
        <f t="shared" si="527"/>
        <v/>
      </c>
      <c r="AE961" s="185"/>
      <c r="AF961" s="106" t="str">
        <f t="shared" si="528"/>
        <v/>
      </c>
      <c r="AG961" s="99">
        <f t="shared" si="524"/>
        <v>0</v>
      </c>
      <c r="AH961" s="105" t="str">
        <f t="shared" si="525"/>
        <v>0</v>
      </c>
      <c r="AI961" s="106" t="str">
        <f t="shared" si="514"/>
        <v>0</v>
      </c>
      <c r="AJ961" s="99" t="str">
        <f t="shared" si="515"/>
        <v/>
      </c>
      <c r="AK961" s="1" t="str">
        <f t="shared" si="516"/>
        <v/>
      </c>
      <c r="AL961" s="1" t="str">
        <f t="shared" si="517"/>
        <v/>
      </c>
      <c r="AM961" s="1" t="str">
        <f t="shared" si="518"/>
        <v/>
      </c>
      <c r="AN961" s="164" t="str">
        <f t="shared" si="519"/>
        <v/>
      </c>
      <c r="AO961" s="337">
        <f t="shared" si="520"/>
        <v>0</v>
      </c>
      <c r="AP961" s="259"/>
      <c r="AQ961" s="273">
        <f t="shared" si="526"/>
        <v>0</v>
      </c>
      <c r="DF961" s="104">
        <f t="shared" si="532"/>
        <v>0</v>
      </c>
      <c r="DG961" s="39" t="str">
        <f t="shared" si="529"/>
        <v/>
      </c>
      <c r="DH961" s="39" t="str">
        <f t="shared" si="530"/>
        <v/>
      </c>
      <c r="DJ961" s="98">
        <f t="shared" si="531"/>
        <v>0</v>
      </c>
      <c r="DK961" s="93" t="e">
        <f>VLOOKUP(H961,'PORT PRODUCTIVITY 1'!$A$25:$G$81,2,FALSE)</f>
        <v>#N/A</v>
      </c>
      <c r="DL961" s="97" t="str">
        <f t="shared" si="503"/>
        <v/>
      </c>
      <c r="DM961" s="97" t="str">
        <f t="shared" si="504"/>
        <v/>
      </c>
      <c r="DN961" s="97" t="str">
        <f t="shared" si="505"/>
        <v/>
      </c>
      <c r="DO961" s="97" t="str">
        <f t="shared" si="506"/>
        <v/>
      </c>
      <c r="DP961" s="94" t="e">
        <f>VLOOKUP(H961,'PORT PRODUCTIVITY 1'!$A$25:$G$83,3,FALSE)</f>
        <v>#N/A</v>
      </c>
      <c r="DQ961" s="276" t="str">
        <f t="shared" si="507"/>
        <v/>
      </c>
      <c r="DR961" s="276" t="str">
        <f t="shared" si="508"/>
        <v/>
      </c>
      <c r="DS961" s="276" t="str">
        <f t="shared" si="509"/>
        <v/>
      </c>
      <c r="DT961" s="276" t="str">
        <f t="shared" si="510"/>
        <v/>
      </c>
      <c r="DU961" s="276" t="str">
        <f t="shared" si="511"/>
        <v/>
      </c>
      <c r="DV961" s="276" t="str">
        <f t="shared" si="512"/>
        <v/>
      </c>
      <c r="DW961" s="277" t="str">
        <f t="shared" si="533"/>
        <v/>
      </c>
      <c r="DX961" s="278" t="str">
        <f t="shared" si="534"/>
        <v>0</v>
      </c>
      <c r="DY961" s="279" t="str">
        <f t="shared" si="535"/>
        <v>0</v>
      </c>
      <c r="DZ961" s="280" t="str">
        <f t="shared" si="536"/>
        <v/>
      </c>
      <c r="EA961" s="335">
        <f t="shared" si="521"/>
        <v>0</v>
      </c>
      <c r="EB961" s="335">
        <f t="shared" si="522"/>
        <v>0</v>
      </c>
      <c r="EC961" s="335">
        <f t="shared" si="523"/>
        <v>0</v>
      </c>
    </row>
    <row r="962" spans="2:133" ht="27.75" customHeight="1" thickBot="1">
      <c r="B962" s="39"/>
      <c r="C962" s="146"/>
      <c r="D962" s="57"/>
      <c r="E962" s="43"/>
      <c r="F962" s="74"/>
      <c r="G962" s="74"/>
      <c r="H962" s="44"/>
      <c r="I962" s="283"/>
      <c r="J962" s="283"/>
      <c r="K962" s="37"/>
      <c r="L962" s="37"/>
      <c r="M962" s="37"/>
      <c r="N962" s="37"/>
      <c r="O962" s="22"/>
      <c r="P962" s="22"/>
      <c r="Q962" s="42"/>
      <c r="R962" s="39"/>
      <c r="S962" s="39"/>
      <c r="T962" s="39"/>
      <c r="U962" s="321"/>
      <c r="V962" s="330"/>
      <c r="W962" s="317" t="str">
        <f t="shared" si="513"/>
        <v>0</v>
      </c>
      <c r="X962" s="40"/>
      <c r="Y962" s="40"/>
      <c r="Z962" s="40"/>
      <c r="AA962" s="40"/>
      <c r="AB962" s="144"/>
      <c r="AC962" s="144"/>
      <c r="AD962" s="40" t="str">
        <f t="shared" si="527"/>
        <v/>
      </c>
      <c r="AE962" s="185"/>
      <c r="AF962" s="106" t="str">
        <f t="shared" si="528"/>
        <v/>
      </c>
      <c r="AG962" s="99">
        <f t="shared" si="524"/>
        <v>0</v>
      </c>
      <c r="AH962" s="105" t="str">
        <f t="shared" si="525"/>
        <v>0</v>
      </c>
      <c r="AI962" s="106" t="str">
        <f t="shared" si="514"/>
        <v>0</v>
      </c>
      <c r="AJ962" s="99" t="str">
        <f t="shared" si="515"/>
        <v/>
      </c>
      <c r="AK962" s="1" t="str">
        <f t="shared" si="516"/>
        <v/>
      </c>
      <c r="AL962" s="1" t="str">
        <f t="shared" si="517"/>
        <v/>
      </c>
      <c r="AM962" s="1" t="str">
        <f t="shared" si="518"/>
        <v/>
      </c>
      <c r="AN962" s="164" t="str">
        <f t="shared" si="519"/>
        <v/>
      </c>
      <c r="AO962" s="337">
        <f t="shared" si="520"/>
        <v>0</v>
      </c>
      <c r="AP962" s="259"/>
      <c r="AQ962" s="273">
        <f t="shared" si="526"/>
        <v>0</v>
      </c>
      <c r="DF962" s="104">
        <f t="shared" si="532"/>
        <v>0</v>
      </c>
      <c r="DG962" s="39" t="str">
        <f t="shared" si="529"/>
        <v/>
      </c>
      <c r="DH962" s="39" t="str">
        <f t="shared" si="530"/>
        <v/>
      </c>
      <c r="DJ962" s="98">
        <f t="shared" si="531"/>
        <v>0</v>
      </c>
      <c r="DK962" s="93" t="e">
        <f>VLOOKUP(H962,'PORT PRODUCTIVITY 1'!$A$25:$G$81,2,FALSE)</f>
        <v>#N/A</v>
      </c>
      <c r="DL962" s="97" t="str">
        <f t="shared" si="503"/>
        <v/>
      </c>
      <c r="DM962" s="97" t="str">
        <f t="shared" si="504"/>
        <v/>
      </c>
      <c r="DN962" s="97" t="str">
        <f t="shared" si="505"/>
        <v/>
      </c>
      <c r="DO962" s="97" t="str">
        <f t="shared" si="506"/>
        <v/>
      </c>
      <c r="DP962" s="94" t="e">
        <f>VLOOKUP(H962,'PORT PRODUCTIVITY 1'!$A$25:$G$83,3,FALSE)</f>
        <v>#N/A</v>
      </c>
      <c r="DQ962" s="276" t="str">
        <f t="shared" si="507"/>
        <v/>
      </c>
      <c r="DR962" s="276" t="str">
        <f t="shared" si="508"/>
        <v/>
      </c>
      <c r="DS962" s="276" t="str">
        <f t="shared" si="509"/>
        <v/>
      </c>
      <c r="DT962" s="276" t="str">
        <f t="shared" si="510"/>
        <v/>
      </c>
      <c r="DU962" s="276" t="str">
        <f t="shared" si="511"/>
        <v/>
      </c>
      <c r="DV962" s="276" t="str">
        <f t="shared" si="512"/>
        <v/>
      </c>
      <c r="DW962" s="277" t="str">
        <f t="shared" si="533"/>
        <v/>
      </c>
      <c r="DX962" s="278" t="str">
        <f t="shared" si="534"/>
        <v>0</v>
      </c>
      <c r="DY962" s="279" t="str">
        <f t="shared" si="535"/>
        <v>0</v>
      </c>
      <c r="DZ962" s="280" t="str">
        <f t="shared" si="536"/>
        <v/>
      </c>
      <c r="EA962" s="335">
        <f t="shared" si="521"/>
        <v>0</v>
      </c>
      <c r="EB962" s="335">
        <f t="shared" si="522"/>
        <v>0</v>
      </c>
      <c r="EC962" s="335">
        <f t="shared" si="523"/>
        <v>0</v>
      </c>
    </row>
    <row r="963" spans="2:133" ht="27.75" customHeight="1" thickBot="1">
      <c r="B963" s="39"/>
      <c r="C963" s="146"/>
      <c r="D963" s="57"/>
      <c r="E963" s="43"/>
      <c r="F963" s="74"/>
      <c r="G963" s="74"/>
      <c r="H963" s="44"/>
      <c r="I963" s="283"/>
      <c r="J963" s="283"/>
      <c r="K963" s="37"/>
      <c r="L963" s="37"/>
      <c r="M963" s="37"/>
      <c r="N963" s="37"/>
      <c r="O963" s="22"/>
      <c r="P963" s="22"/>
      <c r="Q963" s="42"/>
      <c r="R963" s="39"/>
      <c r="S963" s="39"/>
      <c r="T963" s="39"/>
      <c r="U963" s="321"/>
      <c r="V963" s="330"/>
      <c r="W963" s="317" t="str">
        <f t="shared" si="513"/>
        <v>0</v>
      </c>
      <c r="X963" s="40"/>
      <c r="Y963" s="40"/>
      <c r="Z963" s="40"/>
      <c r="AA963" s="40"/>
      <c r="AB963" s="144"/>
      <c r="AC963" s="144"/>
      <c r="AD963" s="40" t="str">
        <f t="shared" si="527"/>
        <v/>
      </c>
      <c r="AE963" s="185"/>
      <c r="AF963" s="106" t="str">
        <f t="shared" si="528"/>
        <v/>
      </c>
      <c r="AG963" s="99">
        <f t="shared" si="524"/>
        <v>0</v>
      </c>
      <c r="AH963" s="105" t="str">
        <f t="shared" si="525"/>
        <v>0</v>
      </c>
      <c r="AI963" s="106" t="str">
        <f t="shared" si="514"/>
        <v>0</v>
      </c>
      <c r="AJ963" s="99" t="str">
        <f t="shared" si="515"/>
        <v/>
      </c>
      <c r="AK963" s="1" t="str">
        <f t="shared" si="516"/>
        <v/>
      </c>
      <c r="AL963" s="1" t="str">
        <f t="shared" si="517"/>
        <v/>
      </c>
      <c r="AM963" s="1" t="str">
        <f t="shared" si="518"/>
        <v/>
      </c>
      <c r="AN963" s="164" t="str">
        <f t="shared" si="519"/>
        <v/>
      </c>
      <c r="AO963" s="337">
        <f t="shared" si="520"/>
        <v>0</v>
      </c>
      <c r="AP963" s="259"/>
      <c r="AQ963" s="273">
        <f t="shared" si="526"/>
        <v>0</v>
      </c>
      <c r="DF963" s="104">
        <f t="shared" si="532"/>
        <v>0</v>
      </c>
      <c r="DG963" s="39" t="str">
        <f t="shared" si="529"/>
        <v/>
      </c>
      <c r="DH963" s="39" t="str">
        <f t="shared" si="530"/>
        <v/>
      </c>
      <c r="DJ963" s="98">
        <f t="shared" si="531"/>
        <v>0</v>
      </c>
      <c r="DK963" s="93" t="e">
        <f>VLOOKUP(H963,'PORT PRODUCTIVITY 1'!$A$25:$G$81,2,FALSE)</f>
        <v>#N/A</v>
      </c>
      <c r="DL963" s="97" t="str">
        <f t="shared" si="503"/>
        <v/>
      </c>
      <c r="DM963" s="97" t="str">
        <f t="shared" si="504"/>
        <v/>
      </c>
      <c r="DN963" s="97" t="str">
        <f t="shared" si="505"/>
        <v/>
      </c>
      <c r="DO963" s="97" t="str">
        <f t="shared" si="506"/>
        <v/>
      </c>
      <c r="DP963" s="94" t="e">
        <f>VLOOKUP(H963,'PORT PRODUCTIVITY 1'!$A$25:$G$83,3,FALSE)</f>
        <v>#N/A</v>
      </c>
      <c r="DQ963" s="276" t="str">
        <f t="shared" si="507"/>
        <v/>
      </c>
      <c r="DR963" s="276" t="str">
        <f t="shared" si="508"/>
        <v/>
      </c>
      <c r="DS963" s="276" t="str">
        <f t="shared" si="509"/>
        <v/>
      </c>
      <c r="DT963" s="276" t="str">
        <f t="shared" si="510"/>
        <v/>
      </c>
      <c r="DU963" s="276" t="str">
        <f t="shared" si="511"/>
        <v/>
      </c>
      <c r="DV963" s="276" t="str">
        <f t="shared" si="512"/>
        <v/>
      </c>
      <c r="DW963" s="277" t="str">
        <f t="shared" si="533"/>
        <v/>
      </c>
      <c r="DX963" s="278" t="str">
        <f t="shared" si="534"/>
        <v>0</v>
      </c>
      <c r="DY963" s="279" t="str">
        <f t="shared" si="535"/>
        <v>0</v>
      </c>
      <c r="DZ963" s="280" t="str">
        <f t="shared" si="536"/>
        <v/>
      </c>
      <c r="EA963" s="335">
        <f t="shared" si="521"/>
        <v>0</v>
      </c>
      <c r="EB963" s="335">
        <f t="shared" si="522"/>
        <v>0</v>
      </c>
      <c r="EC963" s="335">
        <f t="shared" si="523"/>
        <v>0</v>
      </c>
    </row>
    <row r="964" spans="2:133" ht="27.75" customHeight="1" thickBot="1">
      <c r="B964" s="39"/>
      <c r="C964" s="146"/>
      <c r="D964" s="57"/>
      <c r="E964" s="43"/>
      <c r="F964" s="74"/>
      <c r="G964" s="74"/>
      <c r="H964" s="44"/>
      <c r="I964" s="283"/>
      <c r="J964" s="283"/>
      <c r="K964" s="37"/>
      <c r="L964" s="37"/>
      <c r="M964" s="37"/>
      <c r="N964" s="37"/>
      <c r="O964" s="22"/>
      <c r="P964" s="22"/>
      <c r="Q964" s="42"/>
      <c r="R964" s="39"/>
      <c r="S964" s="39"/>
      <c r="T964" s="39"/>
      <c r="U964" s="321"/>
      <c r="V964" s="330"/>
      <c r="W964" s="317" t="str">
        <f t="shared" si="513"/>
        <v>0</v>
      </c>
      <c r="X964" s="40"/>
      <c r="Y964" s="40"/>
      <c r="Z964" s="40"/>
      <c r="AA964" s="40"/>
      <c r="AB964" s="144"/>
      <c r="AC964" s="144"/>
      <c r="AD964" s="40" t="str">
        <f t="shared" si="527"/>
        <v/>
      </c>
      <c r="AE964" s="185"/>
      <c r="AF964" s="106" t="str">
        <f t="shared" si="528"/>
        <v/>
      </c>
      <c r="AG964" s="99">
        <f t="shared" si="524"/>
        <v>0</v>
      </c>
      <c r="AH964" s="105" t="str">
        <f t="shared" si="525"/>
        <v>0</v>
      </c>
      <c r="AI964" s="106" t="str">
        <f t="shared" si="514"/>
        <v>0</v>
      </c>
      <c r="AJ964" s="99" t="str">
        <f t="shared" si="515"/>
        <v/>
      </c>
      <c r="AK964" s="1" t="str">
        <f t="shared" si="516"/>
        <v/>
      </c>
      <c r="AL964" s="1" t="str">
        <f t="shared" si="517"/>
        <v/>
      </c>
      <c r="AM964" s="1" t="str">
        <f t="shared" si="518"/>
        <v/>
      </c>
      <c r="AN964" s="164" t="str">
        <f t="shared" si="519"/>
        <v/>
      </c>
      <c r="AO964" s="337">
        <f t="shared" si="520"/>
        <v>0</v>
      </c>
      <c r="AP964" s="259"/>
      <c r="AQ964" s="273">
        <f t="shared" si="526"/>
        <v>0</v>
      </c>
      <c r="DF964" s="104">
        <f t="shared" si="532"/>
        <v>0</v>
      </c>
      <c r="DG964" s="39" t="str">
        <f t="shared" si="529"/>
        <v/>
      </c>
      <c r="DH964" s="39" t="str">
        <f t="shared" si="530"/>
        <v/>
      </c>
      <c r="DJ964" s="98">
        <f t="shared" si="531"/>
        <v>0</v>
      </c>
      <c r="DK964" s="93" t="e">
        <f>VLOOKUP(H964,'PORT PRODUCTIVITY 1'!$A$25:$G$81,2,FALSE)</f>
        <v>#N/A</v>
      </c>
      <c r="DL964" s="97" t="str">
        <f t="shared" si="503"/>
        <v/>
      </c>
      <c r="DM964" s="97" t="str">
        <f t="shared" si="504"/>
        <v/>
      </c>
      <c r="DN964" s="97" t="str">
        <f t="shared" si="505"/>
        <v/>
      </c>
      <c r="DO964" s="97" t="str">
        <f t="shared" si="506"/>
        <v/>
      </c>
      <c r="DP964" s="94" t="e">
        <f>VLOOKUP(H964,'PORT PRODUCTIVITY 1'!$A$25:$G$83,3,FALSE)</f>
        <v>#N/A</v>
      </c>
      <c r="DQ964" s="276" t="str">
        <f t="shared" si="507"/>
        <v/>
      </c>
      <c r="DR964" s="276" t="str">
        <f t="shared" si="508"/>
        <v/>
      </c>
      <c r="DS964" s="276" t="str">
        <f t="shared" si="509"/>
        <v/>
      </c>
      <c r="DT964" s="276" t="str">
        <f t="shared" si="510"/>
        <v/>
      </c>
      <c r="DU964" s="276" t="str">
        <f t="shared" si="511"/>
        <v/>
      </c>
      <c r="DV964" s="276" t="str">
        <f t="shared" si="512"/>
        <v/>
      </c>
      <c r="DW964" s="277" t="str">
        <f t="shared" si="533"/>
        <v/>
      </c>
      <c r="DX964" s="278" t="str">
        <f t="shared" si="534"/>
        <v>0</v>
      </c>
      <c r="DY964" s="279" t="str">
        <f t="shared" si="535"/>
        <v>0</v>
      </c>
      <c r="DZ964" s="280" t="str">
        <f t="shared" si="536"/>
        <v/>
      </c>
      <c r="EA964" s="335">
        <f t="shared" si="521"/>
        <v>0</v>
      </c>
      <c r="EB964" s="335">
        <f t="shared" si="522"/>
        <v>0</v>
      </c>
      <c r="EC964" s="335">
        <f t="shared" si="523"/>
        <v>0</v>
      </c>
    </row>
    <row r="965" spans="2:133" ht="27.75" customHeight="1" thickBot="1">
      <c r="B965" s="39"/>
      <c r="C965" s="146"/>
      <c r="D965" s="57"/>
      <c r="E965" s="43"/>
      <c r="F965" s="74"/>
      <c r="G965" s="74"/>
      <c r="H965" s="44"/>
      <c r="I965" s="283"/>
      <c r="J965" s="283"/>
      <c r="K965" s="37"/>
      <c r="L965" s="37"/>
      <c r="M965" s="37"/>
      <c r="N965" s="37"/>
      <c r="O965" s="22"/>
      <c r="P965" s="22"/>
      <c r="Q965" s="42"/>
      <c r="R965" s="39"/>
      <c r="S965" s="39"/>
      <c r="T965" s="39"/>
      <c r="U965" s="321"/>
      <c r="V965" s="330"/>
      <c r="W965" s="317" t="str">
        <f t="shared" si="513"/>
        <v>0</v>
      </c>
      <c r="X965" s="40"/>
      <c r="Y965" s="40"/>
      <c r="Z965" s="40"/>
      <c r="AA965" s="40"/>
      <c r="AB965" s="144"/>
      <c r="AC965" s="144"/>
      <c r="AD965" s="40" t="str">
        <f t="shared" si="527"/>
        <v/>
      </c>
      <c r="AE965" s="185"/>
      <c r="AF965" s="106" t="str">
        <f t="shared" si="528"/>
        <v/>
      </c>
      <c r="AG965" s="99">
        <f t="shared" si="524"/>
        <v>0</v>
      </c>
      <c r="AH965" s="105" t="str">
        <f t="shared" si="525"/>
        <v>0</v>
      </c>
      <c r="AI965" s="106" t="str">
        <f t="shared" si="514"/>
        <v>0</v>
      </c>
      <c r="AJ965" s="99" t="str">
        <f t="shared" si="515"/>
        <v/>
      </c>
      <c r="AK965" s="1" t="str">
        <f t="shared" si="516"/>
        <v/>
      </c>
      <c r="AL965" s="1" t="str">
        <f t="shared" si="517"/>
        <v/>
      </c>
      <c r="AM965" s="1" t="str">
        <f t="shared" si="518"/>
        <v/>
      </c>
      <c r="AN965" s="164" t="str">
        <f t="shared" si="519"/>
        <v/>
      </c>
      <c r="AO965" s="337">
        <f t="shared" si="520"/>
        <v>0</v>
      </c>
      <c r="AP965" s="259"/>
      <c r="AQ965" s="273">
        <f t="shared" si="526"/>
        <v>0</v>
      </c>
      <c r="DF965" s="104">
        <f t="shared" si="532"/>
        <v>0</v>
      </c>
      <c r="DG965" s="39" t="str">
        <f t="shared" si="529"/>
        <v/>
      </c>
      <c r="DH965" s="39" t="str">
        <f t="shared" si="530"/>
        <v/>
      </c>
      <c r="DJ965" s="98">
        <f t="shared" si="531"/>
        <v>0</v>
      </c>
      <c r="DK965" s="93" t="e">
        <f>VLOOKUP(H965,'PORT PRODUCTIVITY 1'!$A$25:$G$81,2,FALSE)</f>
        <v>#N/A</v>
      </c>
      <c r="DL965" s="97" t="str">
        <f t="shared" si="503"/>
        <v/>
      </c>
      <c r="DM965" s="97" t="str">
        <f t="shared" si="504"/>
        <v/>
      </c>
      <c r="DN965" s="97" t="str">
        <f t="shared" si="505"/>
        <v/>
      </c>
      <c r="DO965" s="97" t="str">
        <f t="shared" si="506"/>
        <v/>
      </c>
      <c r="DP965" s="94" t="e">
        <f>VLOOKUP(H965,'PORT PRODUCTIVITY 1'!$A$25:$G$83,3,FALSE)</f>
        <v>#N/A</v>
      </c>
      <c r="DQ965" s="276" t="str">
        <f t="shared" si="507"/>
        <v/>
      </c>
      <c r="DR965" s="276" t="str">
        <f t="shared" si="508"/>
        <v/>
      </c>
      <c r="DS965" s="276" t="str">
        <f t="shared" si="509"/>
        <v/>
      </c>
      <c r="DT965" s="276" t="str">
        <f t="shared" si="510"/>
        <v/>
      </c>
      <c r="DU965" s="276" t="str">
        <f t="shared" si="511"/>
        <v/>
      </c>
      <c r="DV965" s="276" t="str">
        <f t="shared" si="512"/>
        <v/>
      </c>
      <c r="DW965" s="277" t="str">
        <f t="shared" si="533"/>
        <v/>
      </c>
      <c r="DX965" s="278" t="str">
        <f t="shared" si="534"/>
        <v>0</v>
      </c>
      <c r="DY965" s="279" t="str">
        <f t="shared" si="535"/>
        <v>0</v>
      </c>
      <c r="DZ965" s="280" t="str">
        <f t="shared" si="536"/>
        <v/>
      </c>
      <c r="EA965" s="335">
        <f t="shared" si="521"/>
        <v>0</v>
      </c>
      <c r="EB965" s="335">
        <f t="shared" si="522"/>
        <v>0</v>
      </c>
      <c r="EC965" s="335">
        <f t="shared" si="523"/>
        <v>0</v>
      </c>
    </row>
    <row r="966" spans="2:133" ht="27.75" customHeight="1" thickBot="1">
      <c r="B966" s="39"/>
      <c r="C966" s="146"/>
      <c r="D966" s="57"/>
      <c r="E966" s="43"/>
      <c r="F966" s="74"/>
      <c r="G966" s="74"/>
      <c r="H966" s="44"/>
      <c r="I966" s="283"/>
      <c r="J966" s="283"/>
      <c r="K966" s="37"/>
      <c r="L966" s="37"/>
      <c r="M966" s="37"/>
      <c r="N966" s="37"/>
      <c r="O966" s="22"/>
      <c r="P966" s="22"/>
      <c r="Q966" s="42"/>
      <c r="R966" s="39"/>
      <c r="S966" s="39"/>
      <c r="T966" s="39"/>
      <c r="U966" s="321"/>
      <c r="V966" s="330"/>
      <c r="W966" s="317" t="str">
        <f t="shared" si="513"/>
        <v>0</v>
      </c>
      <c r="X966" s="40"/>
      <c r="Y966" s="40"/>
      <c r="Z966" s="40"/>
      <c r="AA966" s="40"/>
      <c r="AB966" s="144"/>
      <c r="AC966" s="144"/>
      <c r="AD966" s="40" t="str">
        <f t="shared" si="527"/>
        <v/>
      </c>
      <c r="AE966" s="185"/>
      <c r="AF966" s="106" t="str">
        <f t="shared" si="528"/>
        <v/>
      </c>
      <c r="AG966" s="99">
        <f t="shared" si="524"/>
        <v>0</v>
      </c>
      <c r="AH966" s="105" t="str">
        <f t="shared" si="525"/>
        <v>0</v>
      </c>
      <c r="AI966" s="106" t="str">
        <f t="shared" si="514"/>
        <v>0</v>
      </c>
      <c r="AJ966" s="99" t="str">
        <f t="shared" si="515"/>
        <v/>
      </c>
      <c r="AK966" s="1" t="str">
        <f t="shared" si="516"/>
        <v/>
      </c>
      <c r="AL966" s="1" t="str">
        <f t="shared" si="517"/>
        <v/>
      </c>
      <c r="AM966" s="1" t="str">
        <f t="shared" si="518"/>
        <v/>
      </c>
      <c r="AN966" s="164" t="str">
        <f t="shared" si="519"/>
        <v/>
      </c>
      <c r="AO966" s="337">
        <f t="shared" si="520"/>
        <v>0</v>
      </c>
      <c r="AP966" s="259"/>
      <c r="AQ966" s="273">
        <f t="shared" si="526"/>
        <v>0</v>
      </c>
      <c r="DF966" s="104">
        <f t="shared" si="532"/>
        <v>0</v>
      </c>
      <c r="DG966" s="39" t="str">
        <f t="shared" si="529"/>
        <v/>
      </c>
      <c r="DH966" s="39" t="str">
        <f t="shared" si="530"/>
        <v/>
      </c>
      <c r="DJ966" s="98">
        <f t="shared" si="531"/>
        <v>0</v>
      </c>
      <c r="DK966" s="93" t="e">
        <f>VLOOKUP(H966,'PORT PRODUCTIVITY 1'!$A$25:$G$81,2,FALSE)</f>
        <v>#N/A</v>
      </c>
      <c r="DL966" s="97" t="str">
        <f t="shared" si="503"/>
        <v/>
      </c>
      <c r="DM966" s="97" t="str">
        <f t="shared" si="504"/>
        <v/>
      </c>
      <c r="DN966" s="97" t="str">
        <f t="shared" si="505"/>
        <v/>
      </c>
      <c r="DO966" s="97" t="str">
        <f t="shared" si="506"/>
        <v/>
      </c>
      <c r="DP966" s="94" t="e">
        <f>VLOOKUP(H966,'PORT PRODUCTIVITY 1'!$A$25:$G$83,3,FALSE)</f>
        <v>#N/A</v>
      </c>
      <c r="DQ966" s="276" t="str">
        <f t="shared" si="507"/>
        <v/>
      </c>
      <c r="DR966" s="276" t="str">
        <f t="shared" si="508"/>
        <v/>
      </c>
      <c r="DS966" s="276" t="str">
        <f t="shared" si="509"/>
        <v/>
      </c>
      <c r="DT966" s="276" t="str">
        <f t="shared" si="510"/>
        <v/>
      </c>
      <c r="DU966" s="276" t="str">
        <f t="shared" si="511"/>
        <v/>
      </c>
      <c r="DV966" s="276" t="str">
        <f t="shared" si="512"/>
        <v/>
      </c>
      <c r="DW966" s="277" t="str">
        <f t="shared" si="533"/>
        <v/>
      </c>
      <c r="DX966" s="278" t="str">
        <f t="shared" si="534"/>
        <v>0</v>
      </c>
      <c r="DY966" s="279" t="str">
        <f t="shared" si="535"/>
        <v>0</v>
      </c>
      <c r="DZ966" s="280" t="str">
        <f t="shared" si="536"/>
        <v/>
      </c>
      <c r="EA966" s="335">
        <f t="shared" si="521"/>
        <v>0</v>
      </c>
      <c r="EB966" s="335">
        <f t="shared" si="522"/>
        <v>0</v>
      </c>
      <c r="EC966" s="335">
        <f t="shared" si="523"/>
        <v>0</v>
      </c>
    </row>
    <row r="967" spans="2:133" ht="27.75" customHeight="1" thickBot="1">
      <c r="B967" s="39"/>
      <c r="C967" s="146"/>
      <c r="D967" s="57"/>
      <c r="E967" s="43"/>
      <c r="F967" s="74"/>
      <c r="G967" s="74"/>
      <c r="H967" s="44"/>
      <c r="I967" s="283"/>
      <c r="J967" s="283"/>
      <c r="K967" s="37"/>
      <c r="L967" s="37"/>
      <c r="M967" s="37"/>
      <c r="N967" s="37"/>
      <c r="O967" s="22"/>
      <c r="P967" s="22"/>
      <c r="Q967" s="42"/>
      <c r="R967" s="39"/>
      <c r="S967" s="39"/>
      <c r="T967" s="39"/>
      <c r="U967" s="321"/>
      <c r="V967" s="330"/>
      <c r="W967" s="317" t="str">
        <f t="shared" si="513"/>
        <v>0</v>
      </c>
      <c r="X967" s="40"/>
      <c r="Y967" s="40"/>
      <c r="Z967" s="40"/>
      <c r="AA967" s="40"/>
      <c r="AB967" s="144"/>
      <c r="AC967" s="144"/>
      <c r="AD967" s="40" t="str">
        <f t="shared" si="527"/>
        <v/>
      </c>
      <c r="AE967" s="185"/>
      <c r="AF967" s="106" t="str">
        <f t="shared" si="528"/>
        <v/>
      </c>
      <c r="AG967" s="99">
        <f t="shared" si="524"/>
        <v>0</v>
      </c>
      <c r="AH967" s="105" t="str">
        <f t="shared" si="525"/>
        <v>0</v>
      </c>
      <c r="AI967" s="106" t="str">
        <f t="shared" si="514"/>
        <v>0</v>
      </c>
      <c r="AJ967" s="99" t="str">
        <f t="shared" si="515"/>
        <v/>
      </c>
      <c r="AK967" s="1" t="str">
        <f t="shared" si="516"/>
        <v/>
      </c>
      <c r="AL967" s="1" t="str">
        <f t="shared" si="517"/>
        <v/>
      </c>
      <c r="AM967" s="1" t="str">
        <f t="shared" si="518"/>
        <v/>
      </c>
      <c r="AN967" s="164" t="str">
        <f t="shared" si="519"/>
        <v/>
      </c>
      <c r="AO967" s="337">
        <f t="shared" si="520"/>
        <v>0</v>
      </c>
      <c r="AP967" s="259"/>
      <c r="AQ967" s="273">
        <f t="shared" si="526"/>
        <v>0</v>
      </c>
      <c r="DF967" s="104">
        <f t="shared" si="532"/>
        <v>0</v>
      </c>
      <c r="DG967" s="39" t="str">
        <f t="shared" si="529"/>
        <v/>
      </c>
      <c r="DH967" s="39" t="str">
        <f t="shared" si="530"/>
        <v/>
      </c>
      <c r="DJ967" s="98">
        <f t="shared" si="531"/>
        <v>0</v>
      </c>
      <c r="DK967" s="93" t="e">
        <f>VLOOKUP(H967,'PORT PRODUCTIVITY 1'!$A$25:$G$81,2,FALSE)</f>
        <v>#N/A</v>
      </c>
      <c r="DL967" s="97" t="str">
        <f t="shared" si="503"/>
        <v/>
      </c>
      <c r="DM967" s="97" t="str">
        <f t="shared" si="504"/>
        <v/>
      </c>
      <c r="DN967" s="97" t="str">
        <f t="shared" si="505"/>
        <v/>
      </c>
      <c r="DO967" s="97" t="str">
        <f t="shared" si="506"/>
        <v/>
      </c>
      <c r="DP967" s="94" t="e">
        <f>VLOOKUP(H967,'PORT PRODUCTIVITY 1'!$A$25:$G$83,3,FALSE)</f>
        <v>#N/A</v>
      </c>
      <c r="DQ967" s="276" t="str">
        <f t="shared" si="507"/>
        <v/>
      </c>
      <c r="DR967" s="276" t="str">
        <f t="shared" si="508"/>
        <v/>
      </c>
      <c r="DS967" s="276" t="str">
        <f t="shared" si="509"/>
        <v/>
      </c>
      <c r="DT967" s="276" t="str">
        <f t="shared" si="510"/>
        <v/>
      </c>
      <c r="DU967" s="276" t="str">
        <f t="shared" si="511"/>
        <v/>
      </c>
      <c r="DV967" s="276" t="str">
        <f t="shared" si="512"/>
        <v/>
      </c>
      <c r="DW967" s="277" t="str">
        <f t="shared" si="533"/>
        <v/>
      </c>
      <c r="DX967" s="278" t="str">
        <f t="shared" si="534"/>
        <v>0</v>
      </c>
      <c r="DY967" s="279" t="str">
        <f t="shared" si="535"/>
        <v>0</v>
      </c>
      <c r="DZ967" s="280" t="str">
        <f t="shared" si="536"/>
        <v/>
      </c>
      <c r="EA967" s="335">
        <f t="shared" si="521"/>
        <v>0</v>
      </c>
      <c r="EB967" s="335">
        <f t="shared" si="522"/>
        <v>0</v>
      </c>
      <c r="EC967" s="335">
        <f t="shared" si="523"/>
        <v>0</v>
      </c>
    </row>
    <row r="968" spans="2:133" ht="27.75" customHeight="1" thickBot="1">
      <c r="B968" s="39"/>
      <c r="C968" s="146"/>
      <c r="D968" s="57"/>
      <c r="E968" s="43"/>
      <c r="F968" s="74"/>
      <c r="G968" s="74"/>
      <c r="H968" s="44"/>
      <c r="I968" s="283"/>
      <c r="J968" s="283"/>
      <c r="K968" s="37"/>
      <c r="L968" s="37"/>
      <c r="M968" s="37"/>
      <c r="N968" s="37"/>
      <c r="O968" s="22"/>
      <c r="P968" s="22"/>
      <c r="Q968" s="42"/>
      <c r="R968" s="39"/>
      <c r="S968" s="39"/>
      <c r="T968" s="39"/>
      <c r="U968" s="321"/>
      <c r="V968" s="330"/>
      <c r="W968" s="317" t="str">
        <f t="shared" si="513"/>
        <v>0</v>
      </c>
      <c r="X968" s="40"/>
      <c r="Y968" s="40"/>
      <c r="Z968" s="40"/>
      <c r="AA968" s="40"/>
      <c r="AB968" s="144"/>
      <c r="AC968" s="144"/>
      <c r="AD968" s="40" t="str">
        <f t="shared" si="527"/>
        <v/>
      </c>
      <c r="AE968" s="185"/>
      <c r="AF968" s="106" t="str">
        <f t="shared" si="528"/>
        <v/>
      </c>
      <c r="AG968" s="99">
        <f t="shared" si="524"/>
        <v>0</v>
      </c>
      <c r="AH968" s="105" t="str">
        <f t="shared" si="525"/>
        <v>0</v>
      </c>
      <c r="AI968" s="106" t="str">
        <f t="shared" si="514"/>
        <v>0</v>
      </c>
      <c r="AJ968" s="99" t="str">
        <f t="shared" si="515"/>
        <v/>
      </c>
      <c r="AK968" s="1" t="str">
        <f t="shared" si="516"/>
        <v/>
      </c>
      <c r="AL968" s="1" t="str">
        <f t="shared" si="517"/>
        <v/>
      </c>
      <c r="AM968" s="1" t="str">
        <f t="shared" si="518"/>
        <v/>
      </c>
      <c r="AN968" s="164" t="str">
        <f t="shared" si="519"/>
        <v/>
      </c>
      <c r="AO968" s="337">
        <f t="shared" si="520"/>
        <v>0</v>
      </c>
      <c r="AP968" s="259"/>
      <c r="AQ968" s="273">
        <f t="shared" si="526"/>
        <v>0</v>
      </c>
      <c r="DF968" s="104">
        <f t="shared" si="532"/>
        <v>0</v>
      </c>
      <c r="DG968" s="39" t="str">
        <f t="shared" si="529"/>
        <v/>
      </c>
      <c r="DH968" s="39" t="str">
        <f t="shared" si="530"/>
        <v/>
      </c>
      <c r="DJ968" s="98">
        <f t="shared" si="531"/>
        <v>0</v>
      </c>
      <c r="DK968" s="93" t="e">
        <f>VLOOKUP(H968,'PORT PRODUCTIVITY 1'!$A$25:$G$81,2,FALSE)</f>
        <v>#N/A</v>
      </c>
      <c r="DL968" s="97" t="str">
        <f t="shared" ref="DL968:DL999" si="537">IF(S968=0,"",(S968/$DK968))</f>
        <v/>
      </c>
      <c r="DM968" s="97" t="str">
        <f t="shared" ref="DM968:DM999" si="538">IF(T968=0,"",(T968/$DK968))</f>
        <v/>
      </c>
      <c r="DN968" s="97" t="str">
        <f t="shared" ref="DN968:DN999" si="539">IF(U968=0,"",(U968/$DK968))</f>
        <v/>
      </c>
      <c r="DO968" s="97" t="str">
        <f t="shared" ref="DO968:DO999" si="540">IF(V968=0,"",(V968/$DK968))</f>
        <v/>
      </c>
      <c r="DP968" s="94" t="e">
        <f>VLOOKUP(H968,'PORT PRODUCTIVITY 1'!$A$25:$G$83,3,FALSE)</f>
        <v>#N/A</v>
      </c>
      <c r="DQ968" s="276" t="str">
        <f t="shared" si="507"/>
        <v/>
      </c>
      <c r="DR968" s="276" t="str">
        <f t="shared" si="508"/>
        <v/>
      </c>
      <c r="DS968" s="276" t="str">
        <f t="shared" si="509"/>
        <v/>
      </c>
      <c r="DT968" s="276" t="str">
        <f t="shared" si="510"/>
        <v/>
      </c>
      <c r="DU968" s="276" t="str">
        <f t="shared" si="511"/>
        <v/>
      </c>
      <c r="DV968" s="276" t="str">
        <f t="shared" si="512"/>
        <v/>
      </c>
      <c r="DW968" s="277" t="str">
        <f t="shared" si="533"/>
        <v/>
      </c>
      <c r="DX968" s="278" t="str">
        <f t="shared" si="534"/>
        <v>0</v>
      </c>
      <c r="DY968" s="279" t="str">
        <f t="shared" si="535"/>
        <v>0</v>
      </c>
      <c r="DZ968" s="280" t="str">
        <f t="shared" si="536"/>
        <v/>
      </c>
      <c r="EA968" s="335">
        <f t="shared" si="521"/>
        <v>0</v>
      </c>
      <c r="EB968" s="335">
        <f t="shared" si="522"/>
        <v>0</v>
      </c>
      <c r="EC968" s="335">
        <f t="shared" si="523"/>
        <v>0</v>
      </c>
    </row>
    <row r="969" spans="2:133" ht="27.75" customHeight="1" thickBot="1">
      <c r="B969" s="39"/>
      <c r="C969" s="146"/>
      <c r="D969" s="57"/>
      <c r="E969" s="43"/>
      <c r="F969" s="74"/>
      <c r="G969" s="74"/>
      <c r="H969" s="44"/>
      <c r="I969" s="283"/>
      <c r="J969" s="283"/>
      <c r="K969" s="37"/>
      <c r="L969" s="37"/>
      <c r="M969" s="37"/>
      <c r="N969" s="37"/>
      <c r="O969" s="22"/>
      <c r="P969" s="22"/>
      <c r="Q969" s="42"/>
      <c r="R969" s="39"/>
      <c r="S969" s="39"/>
      <c r="T969" s="39"/>
      <c r="U969" s="321"/>
      <c r="V969" s="330"/>
      <c r="W969" s="317" t="str">
        <f t="shared" si="513"/>
        <v>0</v>
      </c>
      <c r="X969" s="40"/>
      <c r="Y969" s="40"/>
      <c r="Z969" s="40"/>
      <c r="AA969" s="40"/>
      <c r="AB969" s="144"/>
      <c r="AC969" s="144"/>
      <c r="AD969" s="40" t="str">
        <f t="shared" si="527"/>
        <v/>
      </c>
      <c r="AE969" s="185"/>
      <c r="AF969" s="106" t="str">
        <f t="shared" si="528"/>
        <v/>
      </c>
      <c r="AG969" s="99">
        <f t="shared" si="524"/>
        <v>0</v>
      </c>
      <c r="AH969" s="105" t="str">
        <f t="shared" si="525"/>
        <v>0</v>
      </c>
      <c r="AI969" s="106" t="str">
        <f t="shared" si="514"/>
        <v>0</v>
      </c>
      <c r="AJ969" s="99" t="str">
        <f t="shared" si="515"/>
        <v/>
      </c>
      <c r="AK969" s="1" t="str">
        <f t="shared" si="516"/>
        <v/>
      </c>
      <c r="AL969" s="1" t="str">
        <f t="shared" si="517"/>
        <v/>
      </c>
      <c r="AM969" s="1" t="str">
        <f t="shared" si="518"/>
        <v/>
      </c>
      <c r="AN969" s="164" t="str">
        <f t="shared" si="519"/>
        <v/>
      </c>
      <c r="AO969" s="337">
        <f t="shared" si="520"/>
        <v>0</v>
      </c>
      <c r="AP969" s="259"/>
      <c r="AQ969" s="273">
        <f t="shared" si="526"/>
        <v>0</v>
      </c>
      <c r="DF969" s="104">
        <f t="shared" si="532"/>
        <v>0</v>
      </c>
      <c r="DG969" s="39" t="str">
        <f t="shared" si="529"/>
        <v/>
      </c>
      <c r="DH969" s="39" t="str">
        <f t="shared" si="530"/>
        <v/>
      </c>
      <c r="DJ969" s="98">
        <f t="shared" si="531"/>
        <v>0</v>
      </c>
      <c r="DK969" s="93" t="e">
        <f>VLOOKUP(H969,'PORT PRODUCTIVITY 1'!$A$25:$G$81,2,FALSE)</f>
        <v>#N/A</v>
      </c>
      <c r="DL969" s="97" t="str">
        <f t="shared" si="537"/>
        <v/>
      </c>
      <c r="DM969" s="97" t="str">
        <f t="shared" si="538"/>
        <v/>
      </c>
      <c r="DN969" s="97" t="str">
        <f t="shared" si="539"/>
        <v/>
      </c>
      <c r="DO969" s="97" t="str">
        <f t="shared" si="540"/>
        <v/>
      </c>
      <c r="DP969" s="94" t="e">
        <f>VLOOKUP(H969,'PORT PRODUCTIVITY 1'!$A$25:$G$83,3,FALSE)</f>
        <v>#N/A</v>
      </c>
      <c r="DQ969" s="276" t="str">
        <f t="shared" ref="DQ969:DQ999" si="541">IF(X969=0,"",(X969/$DP969))</f>
        <v/>
      </c>
      <c r="DR969" s="276" t="str">
        <f t="shared" ref="DR969:DR999" si="542">IF(Y969=0,"",(Y969/$DP969))</f>
        <v/>
      </c>
      <c r="DS969" s="276" t="str">
        <f t="shared" ref="DS969:DS999" si="543">IF(Z969=0,"",(Z969/$DP969))</f>
        <v/>
      </c>
      <c r="DT969" s="276" t="str">
        <f t="shared" ref="DT969:DT999" si="544">IF(AA969=0,"",(AA969/$DP969))</f>
        <v/>
      </c>
      <c r="DU969" s="276" t="str">
        <f t="shared" ref="DU969:DU999" si="545">IF(AB969=0,"",(AB969/$DP969))</f>
        <v/>
      </c>
      <c r="DV969" s="276" t="str">
        <f t="shared" ref="DV969:DV999" si="546">IF(AC969=0,"",(AC969/$DP969))</f>
        <v/>
      </c>
      <c r="DW969" s="277" t="str">
        <f t="shared" si="533"/>
        <v/>
      </c>
      <c r="DX969" s="278" t="str">
        <f t="shared" si="534"/>
        <v>0</v>
      </c>
      <c r="DY969" s="279" t="str">
        <f t="shared" si="535"/>
        <v>0</v>
      </c>
      <c r="DZ969" s="280" t="str">
        <f t="shared" si="536"/>
        <v/>
      </c>
      <c r="EA969" s="335">
        <f t="shared" si="521"/>
        <v>0</v>
      </c>
      <c r="EB969" s="335">
        <f t="shared" si="522"/>
        <v>0</v>
      </c>
      <c r="EC969" s="335">
        <f t="shared" si="523"/>
        <v>0</v>
      </c>
    </row>
    <row r="970" spans="2:133" ht="27.75" customHeight="1" thickBot="1">
      <c r="B970" s="39"/>
      <c r="C970" s="146"/>
      <c r="D970" s="57"/>
      <c r="E970" s="43"/>
      <c r="F970" s="74"/>
      <c r="G970" s="74"/>
      <c r="H970" s="44"/>
      <c r="I970" s="283"/>
      <c r="J970" s="283"/>
      <c r="K970" s="37"/>
      <c r="L970" s="37"/>
      <c r="M970" s="37"/>
      <c r="N970" s="37"/>
      <c r="O970" s="22"/>
      <c r="P970" s="22"/>
      <c r="Q970" s="42"/>
      <c r="R970" s="39"/>
      <c r="S970" s="39"/>
      <c r="T970" s="39"/>
      <c r="U970" s="321"/>
      <c r="V970" s="330"/>
      <c r="W970" s="317" t="str">
        <f t="shared" ref="W970:W993" si="547">IFERROR(IF(OR(G970="15A CRX",G970="84K ECUBEX"),(STDEV(S970:U970)/100), IF(G970="84A SPONDYLUS",(STDEV(S970:T970)/100),(STDEV(S970:V970)/100))),"0")</f>
        <v>0</v>
      </c>
      <c r="X970" s="40"/>
      <c r="Y970" s="40"/>
      <c r="Z970" s="40"/>
      <c r="AA970" s="40"/>
      <c r="AB970" s="144"/>
      <c r="AC970" s="144"/>
      <c r="AD970" s="40" t="str">
        <f t="shared" si="527"/>
        <v/>
      </c>
      <c r="AE970" s="185"/>
      <c r="AF970" s="106" t="str">
        <f t="shared" si="528"/>
        <v/>
      </c>
      <c r="AG970" s="99">
        <f t="shared" si="524"/>
        <v>0</v>
      </c>
      <c r="AH970" s="105" t="str">
        <f t="shared" si="525"/>
        <v>0</v>
      </c>
      <c r="AI970" s="106" t="str">
        <f t="shared" ref="AI970:AI999" si="548">IF(DF970=2,"S&amp;S",IF(DG970=1,W970,IF(DH970=1,AF970,"0")))</f>
        <v>0</v>
      </c>
      <c r="AJ970" s="99" t="str">
        <f t="shared" ref="AJ970:AJ999" si="549">IF(AI970="0","",IF(AI970&gt;15%,1,0))</f>
        <v/>
      </c>
      <c r="AK970" s="1" t="str">
        <f t="shared" ref="AK970:AK999" si="550">IF(AI970="0","",IF(AJ970=1,0,IF(AI970&gt;10%,1,0)))</f>
        <v/>
      </c>
      <c r="AL970" s="1" t="str">
        <f t="shared" ref="AL970:AL999" si="551">IF(AI970="0","",IF(AJ970=1,0,IF(AK970=1,0,IF(AI970&gt;5%,1,0))))</f>
        <v/>
      </c>
      <c r="AM970" s="1" t="str">
        <f t="shared" ref="AM970:AM999" si="552">IF(AI970="0","",IF(AJ970=1,0,IF(AK970=1,0,IF(AL970=1,0,IF(AI970&gt;=0%,1,0)))))</f>
        <v/>
      </c>
      <c r="AN970" s="164" t="str">
        <f t="shared" ref="AN970:AN999" si="553">IF(AG970=0,"",IF(AQ970=2,"SHIP &amp; SHORE CRANE",IF(AJ970=1,"PLS INSERT COMMENT",IF(AK970=1,"CAN YOU IMPROVE IT?",IF(AL970=1,"GOOD JOB &amp; HOW GET BETTER?",IF(AM970=1,"EXCELENT-BE CONSISTENT AND SHARE BEST PRACTICES","SINGLE CRANE"))))))</f>
        <v/>
      </c>
      <c r="AO970" s="337">
        <f t="shared" ref="AO970:AO999" si="554">IFERROR(EC970,"")</f>
        <v>0</v>
      </c>
      <c r="AP970" s="259"/>
      <c r="AQ970" s="273">
        <f t="shared" si="526"/>
        <v>0</v>
      </c>
      <c r="DF970" s="104">
        <f t="shared" si="532"/>
        <v>0</v>
      </c>
      <c r="DG970" s="39" t="str">
        <f t="shared" si="529"/>
        <v/>
      </c>
      <c r="DH970" s="39" t="str">
        <f t="shared" si="530"/>
        <v/>
      </c>
      <c r="DJ970" s="98">
        <f t="shared" si="531"/>
        <v>0</v>
      </c>
      <c r="DK970" s="93" t="e">
        <f>VLOOKUP(H970,'PORT PRODUCTIVITY 1'!$A$25:$G$81,2,FALSE)</f>
        <v>#N/A</v>
      </c>
      <c r="DL970" s="97" t="str">
        <f t="shared" si="537"/>
        <v/>
      </c>
      <c r="DM970" s="97" t="str">
        <f t="shared" si="538"/>
        <v/>
      </c>
      <c r="DN970" s="97" t="str">
        <f t="shared" si="539"/>
        <v/>
      </c>
      <c r="DO970" s="97" t="str">
        <f t="shared" si="540"/>
        <v/>
      </c>
      <c r="DP970" s="94" t="e">
        <f>VLOOKUP(H970,'PORT PRODUCTIVITY 1'!$A$25:$G$83,3,FALSE)</f>
        <v>#N/A</v>
      </c>
      <c r="DQ970" s="276" t="str">
        <f t="shared" si="541"/>
        <v/>
      </c>
      <c r="DR970" s="276" t="str">
        <f t="shared" si="542"/>
        <v/>
      </c>
      <c r="DS970" s="276" t="str">
        <f t="shared" si="543"/>
        <v/>
      </c>
      <c r="DT970" s="276" t="str">
        <f t="shared" si="544"/>
        <v/>
      </c>
      <c r="DU970" s="276" t="str">
        <f t="shared" si="545"/>
        <v/>
      </c>
      <c r="DV970" s="276" t="str">
        <f t="shared" si="546"/>
        <v/>
      </c>
      <c r="DW970" s="277" t="str">
        <f t="shared" si="533"/>
        <v/>
      </c>
      <c r="DX970" s="278" t="str">
        <f t="shared" si="534"/>
        <v>0</v>
      </c>
      <c r="DY970" s="279" t="str">
        <f t="shared" si="535"/>
        <v>0</v>
      </c>
      <c r="DZ970" s="280" t="str">
        <f t="shared" si="536"/>
        <v/>
      </c>
      <c r="EA970" s="335">
        <f t="shared" ref="EA970:EA999" si="555">MAX(DL970:DO970,DQ970:DV970)</f>
        <v>0</v>
      </c>
      <c r="EB970" s="335">
        <f t="shared" ref="EB970:EB999" si="556">MIN(DL970:DO970,DQ970:DV970)</f>
        <v>0</v>
      </c>
      <c r="EC970" s="335">
        <f t="shared" ref="EC970:EC999" si="557">EA970-EB970</f>
        <v>0</v>
      </c>
    </row>
    <row r="971" spans="2:133" ht="27.75" customHeight="1" thickBot="1">
      <c r="B971" s="39"/>
      <c r="C971" s="146"/>
      <c r="D971" s="57"/>
      <c r="E971" s="43"/>
      <c r="F971" s="74"/>
      <c r="G971" s="74"/>
      <c r="H971" s="44"/>
      <c r="I971" s="283"/>
      <c r="J971" s="283"/>
      <c r="K971" s="37"/>
      <c r="L971" s="37"/>
      <c r="M971" s="37"/>
      <c r="N971" s="37"/>
      <c r="O971" s="22"/>
      <c r="P971" s="22"/>
      <c r="Q971" s="42"/>
      <c r="R971" s="39"/>
      <c r="S971" s="39"/>
      <c r="T971" s="39"/>
      <c r="U971" s="321"/>
      <c r="V971" s="330"/>
      <c r="W971" s="317" t="str">
        <f t="shared" si="547"/>
        <v>0</v>
      </c>
      <c r="X971" s="40"/>
      <c r="Y971" s="40"/>
      <c r="Z971" s="40"/>
      <c r="AA971" s="40"/>
      <c r="AB971" s="144"/>
      <c r="AC971" s="144"/>
      <c r="AD971" s="40" t="str">
        <f t="shared" si="527"/>
        <v/>
      </c>
      <c r="AE971" s="185"/>
      <c r="AF971" s="106" t="str">
        <f t="shared" si="528"/>
        <v/>
      </c>
      <c r="AG971" s="99">
        <f t="shared" si="524"/>
        <v>0</v>
      </c>
      <c r="AH971" s="105" t="str">
        <f t="shared" si="525"/>
        <v>0</v>
      </c>
      <c r="AI971" s="106" t="str">
        <f t="shared" si="548"/>
        <v>0</v>
      </c>
      <c r="AJ971" s="99" t="str">
        <f t="shared" si="549"/>
        <v/>
      </c>
      <c r="AK971" s="1" t="str">
        <f t="shared" si="550"/>
        <v/>
      </c>
      <c r="AL971" s="1" t="str">
        <f t="shared" si="551"/>
        <v/>
      </c>
      <c r="AM971" s="1" t="str">
        <f t="shared" si="552"/>
        <v/>
      </c>
      <c r="AN971" s="164" t="str">
        <f t="shared" si="553"/>
        <v/>
      </c>
      <c r="AO971" s="337">
        <f t="shared" si="554"/>
        <v>0</v>
      </c>
      <c r="AP971" s="259"/>
      <c r="AQ971" s="273">
        <f t="shared" si="526"/>
        <v>0</v>
      </c>
      <c r="DF971" s="104">
        <f t="shared" si="532"/>
        <v>0</v>
      </c>
      <c r="DG971" s="39" t="str">
        <f t="shared" si="529"/>
        <v/>
      </c>
      <c r="DH971" s="39" t="str">
        <f t="shared" si="530"/>
        <v/>
      </c>
      <c r="DJ971" s="98">
        <f t="shared" si="531"/>
        <v>0</v>
      </c>
      <c r="DK971" s="93" t="e">
        <f>VLOOKUP(H971,'PORT PRODUCTIVITY 1'!$A$25:$G$81,2,FALSE)</f>
        <v>#N/A</v>
      </c>
      <c r="DL971" s="97" t="str">
        <f t="shared" si="537"/>
        <v/>
      </c>
      <c r="DM971" s="97" t="str">
        <f t="shared" si="538"/>
        <v/>
      </c>
      <c r="DN971" s="97" t="str">
        <f t="shared" si="539"/>
        <v/>
      </c>
      <c r="DO971" s="97" t="str">
        <f t="shared" si="540"/>
        <v/>
      </c>
      <c r="DP971" s="94" t="e">
        <f>VLOOKUP(H971,'PORT PRODUCTIVITY 1'!$A$25:$G$83,3,FALSE)</f>
        <v>#N/A</v>
      </c>
      <c r="DQ971" s="276" t="str">
        <f t="shared" si="541"/>
        <v/>
      </c>
      <c r="DR971" s="276" t="str">
        <f t="shared" si="542"/>
        <v/>
      </c>
      <c r="DS971" s="276" t="str">
        <f t="shared" si="543"/>
        <v/>
      </c>
      <c r="DT971" s="276" t="str">
        <f t="shared" si="544"/>
        <v/>
      </c>
      <c r="DU971" s="276" t="str">
        <f t="shared" si="545"/>
        <v/>
      </c>
      <c r="DV971" s="276" t="str">
        <f t="shared" si="546"/>
        <v/>
      </c>
      <c r="DW971" s="277" t="str">
        <f t="shared" si="533"/>
        <v/>
      </c>
      <c r="DX971" s="278" t="str">
        <f t="shared" si="534"/>
        <v>0</v>
      </c>
      <c r="DY971" s="279" t="str">
        <f t="shared" si="535"/>
        <v>0</v>
      </c>
      <c r="DZ971" s="280" t="str">
        <f t="shared" si="536"/>
        <v/>
      </c>
      <c r="EA971" s="335">
        <f t="shared" si="555"/>
        <v>0</v>
      </c>
      <c r="EB971" s="335">
        <f t="shared" si="556"/>
        <v>0</v>
      </c>
      <c r="EC971" s="335">
        <f t="shared" si="557"/>
        <v>0</v>
      </c>
    </row>
    <row r="972" spans="2:133" ht="27.75" customHeight="1" thickBot="1">
      <c r="B972" s="39"/>
      <c r="C972" s="146"/>
      <c r="D972" s="57"/>
      <c r="E972" s="43"/>
      <c r="F972" s="74"/>
      <c r="G972" s="74"/>
      <c r="H972" s="44"/>
      <c r="I972" s="283"/>
      <c r="J972" s="283"/>
      <c r="K972" s="37"/>
      <c r="L972" s="37"/>
      <c r="M972" s="37"/>
      <c r="N972" s="37"/>
      <c r="O972" s="22"/>
      <c r="P972" s="22"/>
      <c r="Q972" s="42"/>
      <c r="R972" s="39"/>
      <c r="S972" s="39"/>
      <c r="T972" s="39"/>
      <c r="U972" s="321"/>
      <c r="V972" s="330"/>
      <c r="W972" s="317" t="str">
        <f t="shared" si="547"/>
        <v>0</v>
      </c>
      <c r="X972" s="40"/>
      <c r="Y972" s="40"/>
      <c r="Z972" s="40"/>
      <c r="AA972" s="40"/>
      <c r="AB972" s="144"/>
      <c r="AC972" s="144"/>
      <c r="AD972" s="40" t="str">
        <f t="shared" si="527"/>
        <v/>
      </c>
      <c r="AE972" s="185"/>
      <c r="AF972" s="106" t="str">
        <f t="shared" si="528"/>
        <v/>
      </c>
      <c r="AG972" s="99">
        <f t="shared" si="524"/>
        <v>0</v>
      </c>
      <c r="AH972" s="105" t="str">
        <f t="shared" si="525"/>
        <v>0</v>
      </c>
      <c r="AI972" s="106" t="str">
        <f t="shared" si="548"/>
        <v>0</v>
      </c>
      <c r="AJ972" s="99" t="str">
        <f t="shared" si="549"/>
        <v/>
      </c>
      <c r="AK972" s="1" t="str">
        <f t="shared" si="550"/>
        <v/>
      </c>
      <c r="AL972" s="1" t="str">
        <f t="shared" si="551"/>
        <v/>
      </c>
      <c r="AM972" s="1" t="str">
        <f t="shared" si="552"/>
        <v/>
      </c>
      <c r="AN972" s="164" t="str">
        <f t="shared" si="553"/>
        <v/>
      </c>
      <c r="AO972" s="337">
        <f t="shared" si="554"/>
        <v>0</v>
      </c>
      <c r="AP972" s="259"/>
      <c r="AQ972" s="273">
        <f t="shared" si="526"/>
        <v>0</v>
      </c>
      <c r="DF972" s="104">
        <f t="shared" si="532"/>
        <v>0</v>
      </c>
      <c r="DG972" s="39" t="str">
        <f t="shared" si="529"/>
        <v/>
      </c>
      <c r="DH972" s="39" t="str">
        <f t="shared" si="530"/>
        <v/>
      </c>
      <c r="DJ972" s="98">
        <f t="shared" si="531"/>
        <v>0</v>
      </c>
      <c r="DK972" s="93" t="e">
        <f>VLOOKUP(H972,'PORT PRODUCTIVITY 1'!$A$25:$G$81,2,FALSE)</f>
        <v>#N/A</v>
      </c>
      <c r="DL972" s="97" t="str">
        <f t="shared" si="537"/>
        <v/>
      </c>
      <c r="DM972" s="97" t="str">
        <f t="shared" si="538"/>
        <v/>
      </c>
      <c r="DN972" s="97" t="str">
        <f t="shared" si="539"/>
        <v/>
      </c>
      <c r="DO972" s="97" t="str">
        <f t="shared" si="540"/>
        <v/>
      </c>
      <c r="DP972" s="94" t="e">
        <f>VLOOKUP(H972,'PORT PRODUCTIVITY 1'!$A$25:$G$83,3,FALSE)</f>
        <v>#N/A</v>
      </c>
      <c r="DQ972" s="276" t="str">
        <f t="shared" si="541"/>
        <v/>
      </c>
      <c r="DR972" s="276" t="str">
        <f t="shared" si="542"/>
        <v/>
      </c>
      <c r="DS972" s="276" t="str">
        <f t="shared" si="543"/>
        <v/>
      </c>
      <c r="DT972" s="276" t="str">
        <f t="shared" si="544"/>
        <v/>
      </c>
      <c r="DU972" s="276" t="str">
        <f t="shared" si="545"/>
        <v/>
      </c>
      <c r="DV972" s="276" t="str">
        <f t="shared" si="546"/>
        <v/>
      </c>
      <c r="DW972" s="277" t="str">
        <f t="shared" si="533"/>
        <v/>
      </c>
      <c r="DX972" s="278" t="str">
        <f t="shared" si="534"/>
        <v>0</v>
      </c>
      <c r="DY972" s="279" t="str">
        <f t="shared" si="535"/>
        <v>0</v>
      </c>
      <c r="DZ972" s="280" t="str">
        <f t="shared" si="536"/>
        <v/>
      </c>
      <c r="EA972" s="335">
        <f t="shared" si="555"/>
        <v>0</v>
      </c>
      <c r="EB972" s="335">
        <f t="shared" si="556"/>
        <v>0</v>
      </c>
      <c r="EC972" s="335">
        <f t="shared" si="557"/>
        <v>0</v>
      </c>
    </row>
    <row r="973" spans="2:133" ht="27.75" customHeight="1" thickBot="1">
      <c r="B973" s="39"/>
      <c r="C973" s="146"/>
      <c r="D973" s="57"/>
      <c r="E973" s="43"/>
      <c r="F973" s="74"/>
      <c r="G973" s="74"/>
      <c r="H973" s="44"/>
      <c r="I973" s="283"/>
      <c r="J973" s="283"/>
      <c r="K973" s="37"/>
      <c r="L973" s="37"/>
      <c r="M973" s="37"/>
      <c r="N973" s="37"/>
      <c r="O973" s="22"/>
      <c r="P973" s="22"/>
      <c r="Q973" s="42"/>
      <c r="R973" s="39"/>
      <c r="S973" s="39"/>
      <c r="T973" s="39"/>
      <c r="U973" s="321"/>
      <c r="V973" s="330"/>
      <c r="W973" s="317" t="str">
        <f t="shared" si="547"/>
        <v>0</v>
      </c>
      <c r="X973" s="40"/>
      <c r="Y973" s="40"/>
      <c r="Z973" s="40"/>
      <c r="AA973" s="40"/>
      <c r="AB973" s="144"/>
      <c r="AC973" s="144"/>
      <c r="AD973" s="40" t="str">
        <f t="shared" si="527"/>
        <v/>
      </c>
      <c r="AE973" s="185"/>
      <c r="AF973" s="106" t="str">
        <f t="shared" si="528"/>
        <v/>
      </c>
      <c r="AG973" s="99">
        <f t="shared" si="524"/>
        <v>0</v>
      </c>
      <c r="AH973" s="105" t="str">
        <f t="shared" si="525"/>
        <v>0</v>
      </c>
      <c r="AI973" s="106" t="str">
        <f t="shared" si="548"/>
        <v>0</v>
      </c>
      <c r="AJ973" s="99" t="str">
        <f t="shared" si="549"/>
        <v/>
      </c>
      <c r="AK973" s="1" t="str">
        <f t="shared" si="550"/>
        <v/>
      </c>
      <c r="AL973" s="1" t="str">
        <f t="shared" si="551"/>
        <v/>
      </c>
      <c r="AM973" s="1" t="str">
        <f t="shared" si="552"/>
        <v/>
      </c>
      <c r="AN973" s="164" t="str">
        <f t="shared" si="553"/>
        <v/>
      </c>
      <c r="AO973" s="337">
        <f t="shared" si="554"/>
        <v>0</v>
      </c>
      <c r="AP973" s="259"/>
      <c r="AQ973" s="273">
        <f t="shared" si="526"/>
        <v>0</v>
      </c>
      <c r="DF973" s="104">
        <f t="shared" si="532"/>
        <v>0</v>
      </c>
      <c r="DG973" s="39" t="str">
        <f t="shared" si="529"/>
        <v/>
      </c>
      <c r="DH973" s="39" t="str">
        <f t="shared" si="530"/>
        <v/>
      </c>
      <c r="DJ973" s="98">
        <f t="shared" si="531"/>
        <v>0</v>
      </c>
      <c r="DK973" s="93" t="e">
        <f>VLOOKUP(H973,'PORT PRODUCTIVITY 1'!$A$25:$G$81,2,FALSE)</f>
        <v>#N/A</v>
      </c>
      <c r="DL973" s="97" t="str">
        <f t="shared" si="537"/>
        <v/>
      </c>
      <c r="DM973" s="97" t="str">
        <f t="shared" si="538"/>
        <v/>
      </c>
      <c r="DN973" s="97" t="str">
        <f t="shared" si="539"/>
        <v/>
      </c>
      <c r="DO973" s="97" t="str">
        <f t="shared" si="540"/>
        <v/>
      </c>
      <c r="DP973" s="94" t="e">
        <f>VLOOKUP(H973,'PORT PRODUCTIVITY 1'!$A$25:$G$83,3,FALSE)</f>
        <v>#N/A</v>
      </c>
      <c r="DQ973" s="276" t="str">
        <f t="shared" si="541"/>
        <v/>
      </c>
      <c r="DR973" s="276" t="str">
        <f t="shared" si="542"/>
        <v/>
      </c>
      <c r="DS973" s="276" t="str">
        <f t="shared" si="543"/>
        <v/>
      </c>
      <c r="DT973" s="276" t="str">
        <f t="shared" si="544"/>
        <v/>
      </c>
      <c r="DU973" s="276" t="str">
        <f t="shared" si="545"/>
        <v/>
      </c>
      <c r="DV973" s="276" t="str">
        <f t="shared" si="546"/>
        <v/>
      </c>
      <c r="DW973" s="277" t="str">
        <f t="shared" si="533"/>
        <v/>
      </c>
      <c r="DX973" s="278" t="str">
        <f t="shared" si="534"/>
        <v>0</v>
      </c>
      <c r="DY973" s="279" t="str">
        <f t="shared" si="535"/>
        <v>0</v>
      </c>
      <c r="DZ973" s="280" t="str">
        <f t="shared" si="536"/>
        <v/>
      </c>
      <c r="EA973" s="335">
        <f t="shared" si="555"/>
        <v>0</v>
      </c>
      <c r="EB973" s="335">
        <f t="shared" si="556"/>
        <v>0</v>
      </c>
      <c r="EC973" s="335">
        <f t="shared" si="557"/>
        <v>0</v>
      </c>
    </row>
    <row r="974" spans="2:133" ht="27.75" customHeight="1" thickBot="1">
      <c r="B974" s="39"/>
      <c r="C974" s="146"/>
      <c r="D974" s="57"/>
      <c r="E974" s="43"/>
      <c r="F974" s="74"/>
      <c r="G974" s="74"/>
      <c r="H974" s="44"/>
      <c r="I974" s="283"/>
      <c r="J974" s="283"/>
      <c r="K974" s="37"/>
      <c r="L974" s="37"/>
      <c r="M974" s="37"/>
      <c r="N974" s="37"/>
      <c r="O974" s="22"/>
      <c r="P974" s="22"/>
      <c r="Q974" s="42"/>
      <c r="R974" s="39"/>
      <c r="S974" s="39"/>
      <c r="T974" s="39"/>
      <c r="U974" s="321"/>
      <c r="V974" s="330"/>
      <c r="W974" s="317" t="str">
        <f t="shared" si="547"/>
        <v>0</v>
      </c>
      <c r="X974" s="40"/>
      <c r="Y974" s="40"/>
      <c r="Z974" s="40"/>
      <c r="AA974" s="40"/>
      <c r="AB974" s="144"/>
      <c r="AC974" s="144"/>
      <c r="AD974" s="40" t="str">
        <f t="shared" si="527"/>
        <v/>
      </c>
      <c r="AE974" s="185"/>
      <c r="AF974" s="106" t="str">
        <f t="shared" si="528"/>
        <v/>
      </c>
      <c r="AG974" s="99">
        <f t="shared" si="524"/>
        <v>0</v>
      </c>
      <c r="AH974" s="105" t="str">
        <f t="shared" si="525"/>
        <v>0</v>
      </c>
      <c r="AI974" s="106" t="str">
        <f t="shared" si="548"/>
        <v>0</v>
      </c>
      <c r="AJ974" s="99" t="str">
        <f t="shared" si="549"/>
        <v/>
      </c>
      <c r="AK974" s="1" t="str">
        <f t="shared" si="550"/>
        <v/>
      </c>
      <c r="AL974" s="1" t="str">
        <f t="shared" si="551"/>
        <v/>
      </c>
      <c r="AM974" s="1" t="str">
        <f t="shared" si="552"/>
        <v/>
      </c>
      <c r="AN974" s="164" t="str">
        <f t="shared" si="553"/>
        <v/>
      </c>
      <c r="AO974" s="337">
        <f t="shared" si="554"/>
        <v>0</v>
      </c>
      <c r="AP974" s="259"/>
      <c r="AQ974" s="273">
        <f t="shared" si="526"/>
        <v>0</v>
      </c>
      <c r="DF974" s="104">
        <f t="shared" si="532"/>
        <v>0</v>
      </c>
      <c r="DG974" s="39" t="str">
        <f t="shared" si="529"/>
        <v/>
      </c>
      <c r="DH974" s="39" t="str">
        <f t="shared" si="530"/>
        <v/>
      </c>
      <c r="DJ974" s="98">
        <f t="shared" si="531"/>
        <v>0</v>
      </c>
      <c r="DK974" s="93" t="e">
        <f>VLOOKUP(H974,'PORT PRODUCTIVITY 1'!$A$25:$G$81,2,FALSE)</f>
        <v>#N/A</v>
      </c>
      <c r="DL974" s="97" t="str">
        <f t="shared" si="537"/>
        <v/>
      </c>
      <c r="DM974" s="97" t="str">
        <f t="shared" si="538"/>
        <v/>
      </c>
      <c r="DN974" s="97" t="str">
        <f t="shared" si="539"/>
        <v/>
      </c>
      <c r="DO974" s="97" t="str">
        <f t="shared" si="540"/>
        <v/>
      </c>
      <c r="DP974" s="94" t="e">
        <f>VLOOKUP(H974,'PORT PRODUCTIVITY 1'!$A$25:$G$83,3,FALSE)</f>
        <v>#N/A</v>
      </c>
      <c r="DQ974" s="276" t="str">
        <f t="shared" si="541"/>
        <v/>
      </c>
      <c r="DR974" s="276" t="str">
        <f t="shared" si="542"/>
        <v/>
      </c>
      <c r="DS974" s="276" t="str">
        <f t="shared" si="543"/>
        <v/>
      </c>
      <c r="DT974" s="276" t="str">
        <f t="shared" si="544"/>
        <v/>
      </c>
      <c r="DU974" s="276" t="str">
        <f t="shared" si="545"/>
        <v/>
      </c>
      <c r="DV974" s="276" t="str">
        <f t="shared" si="546"/>
        <v/>
      </c>
      <c r="DW974" s="277" t="str">
        <f t="shared" si="533"/>
        <v/>
      </c>
      <c r="DX974" s="278" t="str">
        <f t="shared" si="534"/>
        <v>0</v>
      </c>
      <c r="DY974" s="279" t="str">
        <f t="shared" si="535"/>
        <v>0</v>
      </c>
      <c r="DZ974" s="280" t="str">
        <f t="shared" si="536"/>
        <v/>
      </c>
      <c r="EA974" s="335">
        <f t="shared" si="555"/>
        <v>0</v>
      </c>
      <c r="EB974" s="335">
        <f t="shared" si="556"/>
        <v>0</v>
      </c>
      <c r="EC974" s="335">
        <f t="shared" si="557"/>
        <v>0</v>
      </c>
    </row>
    <row r="975" spans="2:133" ht="27.75" customHeight="1" thickBot="1">
      <c r="B975" s="39"/>
      <c r="C975" s="146"/>
      <c r="D975" s="57"/>
      <c r="E975" s="43"/>
      <c r="F975" s="74"/>
      <c r="G975" s="74"/>
      <c r="H975" s="44"/>
      <c r="I975" s="283"/>
      <c r="J975" s="283"/>
      <c r="K975" s="37"/>
      <c r="L975" s="37"/>
      <c r="M975" s="37"/>
      <c r="N975" s="37"/>
      <c r="O975" s="22"/>
      <c r="P975" s="22"/>
      <c r="Q975" s="42"/>
      <c r="R975" s="39"/>
      <c r="S975" s="39"/>
      <c r="T975" s="39"/>
      <c r="U975" s="321"/>
      <c r="V975" s="330"/>
      <c r="W975" s="317" t="str">
        <f t="shared" si="547"/>
        <v>0</v>
      </c>
      <c r="X975" s="40"/>
      <c r="Y975" s="40"/>
      <c r="Z975" s="40"/>
      <c r="AA975" s="40"/>
      <c r="AB975" s="144"/>
      <c r="AC975" s="144"/>
      <c r="AD975" s="40" t="str">
        <f t="shared" si="527"/>
        <v/>
      </c>
      <c r="AE975" s="185"/>
      <c r="AF975" s="106" t="str">
        <f t="shared" si="528"/>
        <v/>
      </c>
      <c r="AG975" s="99">
        <f t="shared" si="524"/>
        <v>0</v>
      </c>
      <c r="AH975" s="105" t="str">
        <f t="shared" si="525"/>
        <v>0</v>
      </c>
      <c r="AI975" s="106" t="str">
        <f t="shared" si="548"/>
        <v>0</v>
      </c>
      <c r="AJ975" s="99" t="str">
        <f t="shared" si="549"/>
        <v/>
      </c>
      <c r="AK975" s="1" t="str">
        <f t="shared" si="550"/>
        <v/>
      </c>
      <c r="AL975" s="1" t="str">
        <f t="shared" si="551"/>
        <v/>
      </c>
      <c r="AM975" s="1" t="str">
        <f t="shared" si="552"/>
        <v/>
      </c>
      <c r="AN975" s="164" t="str">
        <f t="shared" si="553"/>
        <v/>
      </c>
      <c r="AO975" s="337">
        <f t="shared" si="554"/>
        <v>0</v>
      </c>
      <c r="AP975" s="259"/>
      <c r="AQ975" s="273">
        <f t="shared" si="526"/>
        <v>0</v>
      </c>
      <c r="DF975" s="104">
        <f t="shared" si="532"/>
        <v>0</v>
      </c>
      <c r="DG975" s="39" t="str">
        <f t="shared" si="529"/>
        <v/>
      </c>
      <c r="DH975" s="39" t="str">
        <f t="shared" si="530"/>
        <v/>
      </c>
      <c r="DJ975" s="98">
        <f t="shared" si="531"/>
        <v>0</v>
      </c>
      <c r="DK975" s="93" t="e">
        <f>VLOOKUP(H975,'PORT PRODUCTIVITY 1'!$A$25:$G$81,2,FALSE)</f>
        <v>#N/A</v>
      </c>
      <c r="DL975" s="97" t="str">
        <f t="shared" si="537"/>
        <v/>
      </c>
      <c r="DM975" s="97" t="str">
        <f t="shared" si="538"/>
        <v/>
      </c>
      <c r="DN975" s="97" t="str">
        <f t="shared" si="539"/>
        <v/>
      </c>
      <c r="DO975" s="97" t="str">
        <f t="shared" si="540"/>
        <v/>
      </c>
      <c r="DP975" s="94" t="e">
        <f>VLOOKUP(H975,'PORT PRODUCTIVITY 1'!$A$25:$G$83,3,FALSE)</f>
        <v>#N/A</v>
      </c>
      <c r="DQ975" s="276" t="str">
        <f t="shared" si="541"/>
        <v/>
      </c>
      <c r="DR975" s="276" t="str">
        <f t="shared" si="542"/>
        <v/>
      </c>
      <c r="DS975" s="276" t="str">
        <f t="shared" si="543"/>
        <v/>
      </c>
      <c r="DT975" s="276" t="str">
        <f t="shared" si="544"/>
        <v/>
      </c>
      <c r="DU975" s="276" t="str">
        <f t="shared" si="545"/>
        <v/>
      </c>
      <c r="DV975" s="276" t="str">
        <f t="shared" si="546"/>
        <v/>
      </c>
      <c r="DW975" s="277" t="str">
        <f t="shared" si="533"/>
        <v/>
      </c>
      <c r="DX975" s="278" t="str">
        <f t="shared" si="534"/>
        <v>0</v>
      </c>
      <c r="DY975" s="279" t="str">
        <f t="shared" si="535"/>
        <v>0</v>
      </c>
      <c r="DZ975" s="280" t="str">
        <f t="shared" si="536"/>
        <v/>
      </c>
      <c r="EA975" s="335">
        <f t="shared" si="555"/>
        <v>0</v>
      </c>
      <c r="EB975" s="335">
        <f t="shared" si="556"/>
        <v>0</v>
      </c>
      <c r="EC975" s="335">
        <f t="shared" si="557"/>
        <v>0</v>
      </c>
    </row>
    <row r="976" spans="2:133" ht="27.75" customHeight="1" thickBot="1">
      <c r="B976" s="39"/>
      <c r="C976" s="146"/>
      <c r="D976" s="57"/>
      <c r="E976" s="43"/>
      <c r="F976" s="74"/>
      <c r="G976" s="74"/>
      <c r="H976" s="44"/>
      <c r="I976" s="283"/>
      <c r="J976" s="283"/>
      <c r="K976" s="37"/>
      <c r="L976" s="37"/>
      <c r="M976" s="37"/>
      <c r="N976" s="37"/>
      <c r="O976" s="22"/>
      <c r="P976" s="22"/>
      <c r="Q976" s="42"/>
      <c r="R976" s="39"/>
      <c r="S976" s="39"/>
      <c r="T976" s="39"/>
      <c r="U976" s="321"/>
      <c r="V976" s="330"/>
      <c r="W976" s="317" t="str">
        <f t="shared" si="547"/>
        <v>0</v>
      </c>
      <c r="X976" s="40"/>
      <c r="Y976" s="40"/>
      <c r="Z976" s="40"/>
      <c r="AA976" s="40"/>
      <c r="AB976" s="144"/>
      <c r="AC976" s="144"/>
      <c r="AD976" s="40" t="str">
        <f t="shared" si="527"/>
        <v/>
      </c>
      <c r="AE976" s="185"/>
      <c r="AF976" s="106" t="str">
        <f t="shared" si="528"/>
        <v/>
      </c>
      <c r="AG976" s="99">
        <f t="shared" si="524"/>
        <v>0</v>
      </c>
      <c r="AH976" s="105" t="str">
        <f t="shared" si="525"/>
        <v>0</v>
      </c>
      <c r="AI976" s="106" t="str">
        <f t="shared" si="548"/>
        <v>0</v>
      </c>
      <c r="AJ976" s="99" t="str">
        <f t="shared" si="549"/>
        <v/>
      </c>
      <c r="AK976" s="1" t="str">
        <f t="shared" si="550"/>
        <v/>
      </c>
      <c r="AL976" s="1" t="str">
        <f t="shared" si="551"/>
        <v/>
      </c>
      <c r="AM976" s="1" t="str">
        <f t="shared" si="552"/>
        <v/>
      </c>
      <c r="AN976" s="164" t="str">
        <f t="shared" si="553"/>
        <v/>
      </c>
      <c r="AO976" s="337">
        <f t="shared" si="554"/>
        <v>0</v>
      </c>
      <c r="AP976" s="259"/>
      <c r="AQ976" s="273">
        <f t="shared" si="526"/>
        <v>0</v>
      </c>
      <c r="DF976" s="104">
        <f t="shared" si="532"/>
        <v>0</v>
      </c>
      <c r="DG976" s="39" t="str">
        <f t="shared" si="529"/>
        <v/>
      </c>
      <c r="DH976" s="39" t="str">
        <f t="shared" si="530"/>
        <v/>
      </c>
      <c r="DJ976" s="98">
        <f t="shared" si="531"/>
        <v>0</v>
      </c>
      <c r="DK976" s="93" t="e">
        <f>VLOOKUP(H976,'PORT PRODUCTIVITY 1'!$A$25:$G$81,2,FALSE)</f>
        <v>#N/A</v>
      </c>
      <c r="DL976" s="97" t="str">
        <f t="shared" si="537"/>
        <v/>
      </c>
      <c r="DM976" s="97" t="str">
        <f t="shared" si="538"/>
        <v/>
      </c>
      <c r="DN976" s="97" t="str">
        <f t="shared" si="539"/>
        <v/>
      </c>
      <c r="DO976" s="97" t="str">
        <f t="shared" si="540"/>
        <v/>
      </c>
      <c r="DP976" s="94" t="e">
        <f>VLOOKUP(H976,'PORT PRODUCTIVITY 1'!$A$25:$G$83,3,FALSE)</f>
        <v>#N/A</v>
      </c>
      <c r="DQ976" s="276" t="str">
        <f t="shared" si="541"/>
        <v/>
      </c>
      <c r="DR976" s="276" t="str">
        <f t="shared" si="542"/>
        <v/>
      </c>
      <c r="DS976" s="276" t="str">
        <f t="shared" si="543"/>
        <v/>
      </c>
      <c r="DT976" s="276" t="str">
        <f t="shared" si="544"/>
        <v/>
      </c>
      <c r="DU976" s="276" t="str">
        <f t="shared" si="545"/>
        <v/>
      </c>
      <c r="DV976" s="276" t="str">
        <f t="shared" si="546"/>
        <v/>
      </c>
      <c r="DW976" s="277" t="str">
        <f t="shared" si="533"/>
        <v/>
      </c>
      <c r="DX976" s="278" t="str">
        <f t="shared" si="534"/>
        <v>0</v>
      </c>
      <c r="DY976" s="279" t="str">
        <f t="shared" si="535"/>
        <v>0</v>
      </c>
      <c r="DZ976" s="280" t="str">
        <f t="shared" si="536"/>
        <v/>
      </c>
      <c r="EA976" s="335">
        <f t="shared" si="555"/>
        <v>0</v>
      </c>
      <c r="EB976" s="335">
        <f t="shared" si="556"/>
        <v>0</v>
      </c>
      <c r="EC976" s="335">
        <f t="shared" si="557"/>
        <v>0</v>
      </c>
    </row>
    <row r="977" spans="2:133" ht="27.75" customHeight="1" thickBot="1">
      <c r="B977" s="39"/>
      <c r="C977" s="146"/>
      <c r="D977" s="57"/>
      <c r="E977" s="43"/>
      <c r="F977" s="74"/>
      <c r="G977" s="74"/>
      <c r="H977" s="44"/>
      <c r="I977" s="283"/>
      <c r="J977" s="283"/>
      <c r="K977" s="37"/>
      <c r="L977" s="37"/>
      <c r="M977" s="37"/>
      <c r="N977" s="37"/>
      <c r="O977" s="22"/>
      <c r="P977" s="22"/>
      <c r="Q977" s="42"/>
      <c r="R977" s="39"/>
      <c r="S977" s="39"/>
      <c r="T977" s="39"/>
      <c r="U977" s="321"/>
      <c r="V977" s="330"/>
      <c r="W977" s="317" t="str">
        <f t="shared" si="547"/>
        <v>0</v>
      </c>
      <c r="X977" s="40"/>
      <c r="Y977" s="40"/>
      <c r="Z977" s="40"/>
      <c r="AA977" s="40"/>
      <c r="AB977" s="144"/>
      <c r="AC977" s="144"/>
      <c r="AD977" s="40" t="str">
        <f t="shared" si="527"/>
        <v/>
      </c>
      <c r="AE977" s="185"/>
      <c r="AF977" s="106" t="str">
        <f t="shared" si="528"/>
        <v/>
      </c>
      <c r="AG977" s="99">
        <f t="shared" si="524"/>
        <v>0</v>
      </c>
      <c r="AH977" s="105" t="str">
        <f t="shared" si="525"/>
        <v>0</v>
      </c>
      <c r="AI977" s="106" t="str">
        <f t="shared" si="548"/>
        <v>0</v>
      </c>
      <c r="AJ977" s="99" t="str">
        <f t="shared" si="549"/>
        <v/>
      </c>
      <c r="AK977" s="1" t="str">
        <f t="shared" si="550"/>
        <v/>
      </c>
      <c r="AL977" s="1" t="str">
        <f t="shared" si="551"/>
        <v/>
      </c>
      <c r="AM977" s="1" t="str">
        <f t="shared" si="552"/>
        <v/>
      </c>
      <c r="AN977" s="164" t="str">
        <f t="shared" si="553"/>
        <v/>
      </c>
      <c r="AO977" s="337">
        <f t="shared" si="554"/>
        <v>0</v>
      </c>
      <c r="AP977" s="259"/>
      <c r="AQ977" s="273">
        <f t="shared" si="526"/>
        <v>0</v>
      </c>
      <c r="DF977" s="104">
        <f t="shared" si="532"/>
        <v>0</v>
      </c>
      <c r="DG977" s="39" t="str">
        <f t="shared" si="529"/>
        <v/>
      </c>
      <c r="DH977" s="39" t="str">
        <f t="shared" si="530"/>
        <v/>
      </c>
      <c r="DJ977" s="98">
        <f t="shared" si="531"/>
        <v>0</v>
      </c>
      <c r="DK977" s="93" t="e">
        <f>VLOOKUP(H977,'PORT PRODUCTIVITY 1'!$A$25:$G$81,2,FALSE)</f>
        <v>#N/A</v>
      </c>
      <c r="DL977" s="97" t="str">
        <f t="shared" si="537"/>
        <v/>
      </c>
      <c r="DM977" s="97" t="str">
        <f t="shared" si="538"/>
        <v/>
      </c>
      <c r="DN977" s="97" t="str">
        <f t="shared" si="539"/>
        <v/>
      </c>
      <c r="DO977" s="97" t="str">
        <f t="shared" si="540"/>
        <v/>
      </c>
      <c r="DP977" s="94" t="e">
        <f>VLOOKUP(H977,'PORT PRODUCTIVITY 1'!$A$25:$G$83,3,FALSE)</f>
        <v>#N/A</v>
      </c>
      <c r="DQ977" s="276" t="str">
        <f t="shared" si="541"/>
        <v/>
      </c>
      <c r="DR977" s="276" t="str">
        <f t="shared" si="542"/>
        <v/>
      </c>
      <c r="DS977" s="276" t="str">
        <f t="shared" si="543"/>
        <v/>
      </c>
      <c r="DT977" s="276" t="str">
        <f t="shared" si="544"/>
        <v/>
      </c>
      <c r="DU977" s="276" t="str">
        <f t="shared" si="545"/>
        <v/>
      </c>
      <c r="DV977" s="276" t="str">
        <f t="shared" si="546"/>
        <v/>
      </c>
      <c r="DW977" s="277" t="str">
        <f t="shared" si="533"/>
        <v/>
      </c>
      <c r="DX977" s="278" t="str">
        <f t="shared" si="534"/>
        <v>0</v>
      </c>
      <c r="DY977" s="279" t="str">
        <f t="shared" si="535"/>
        <v>0</v>
      </c>
      <c r="DZ977" s="280" t="str">
        <f t="shared" si="536"/>
        <v/>
      </c>
      <c r="EA977" s="335">
        <f t="shared" si="555"/>
        <v>0</v>
      </c>
      <c r="EB977" s="335">
        <f t="shared" si="556"/>
        <v>0</v>
      </c>
      <c r="EC977" s="335">
        <f t="shared" si="557"/>
        <v>0</v>
      </c>
    </row>
    <row r="978" spans="2:133" ht="27.75" customHeight="1" thickBot="1">
      <c r="B978" s="39"/>
      <c r="C978" s="146"/>
      <c r="D978" s="57"/>
      <c r="E978" s="43"/>
      <c r="F978" s="74"/>
      <c r="G978" s="74"/>
      <c r="H978" s="44"/>
      <c r="I978" s="283"/>
      <c r="J978" s="283"/>
      <c r="K978" s="37"/>
      <c r="L978" s="37"/>
      <c r="M978" s="37"/>
      <c r="N978" s="37"/>
      <c r="O978" s="22"/>
      <c r="P978" s="22"/>
      <c r="Q978" s="42"/>
      <c r="R978" s="39"/>
      <c r="S978" s="39"/>
      <c r="T978" s="39"/>
      <c r="U978" s="321"/>
      <c r="V978" s="330"/>
      <c r="W978" s="317" t="str">
        <f t="shared" si="547"/>
        <v>0</v>
      </c>
      <c r="X978" s="40"/>
      <c r="Y978" s="40"/>
      <c r="Z978" s="40"/>
      <c r="AA978" s="40"/>
      <c r="AB978" s="144"/>
      <c r="AC978" s="144"/>
      <c r="AD978" s="40" t="str">
        <f t="shared" si="527"/>
        <v/>
      </c>
      <c r="AE978" s="185"/>
      <c r="AF978" s="106" t="str">
        <f t="shared" si="528"/>
        <v/>
      </c>
      <c r="AG978" s="99">
        <f t="shared" si="524"/>
        <v>0</v>
      </c>
      <c r="AH978" s="105" t="str">
        <f t="shared" si="525"/>
        <v>0</v>
      </c>
      <c r="AI978" s="106" t="str">
        <f t="shared" si="548"/>
        <v>0</v>
      </c>
      <c r="AJ978" s="99" t="str">
        <f t="shared" si="549"/>
        <v/>
      </c>
      <c r="AK978" s="1" t="str">
        <f t="shared" si="550"/>
        <v/>
      </c>
      <c r="AL978" s="1" t="str">
        <f t="shared" si="551"/>
        <v/>
      </c>
      <c r="AM978" s="1" t="str">
        <f t="shared" si="552"/>
        <v/>
      </c>
      <c r="AN978" s="164" t="str">
        <f t="shared" si="553"/>
        <v/>
      </c>
      <c r="AO978" s="337">
        <f t="shared" si="554"/>
        <v>0</v>
      </c>
      <c r="AP978" s="259"/>
      <c r="AQ978" s="273">
        <f t="shared" si="526"/>
        <v>0</v>
      </c>
      <c r="DF978" s="104">
        <f t="shared" si="532"/>
        <v>0</v>
      </c>
      <c r="DG978" s="39" t="str">
        <f t="shared" si="529"/>
        <v/>
      </c>
      <c r="DH978" s="39" t="str">
        <f t="shared" si="530"/>
        <v/>
      </c>
      <c r="DJ978" s="98">
        <f t="shared" si="531"/>
        <v>0</v>
      </c>
      <c r="DK978" s="93" t="e">
        <f>VLOOKUP(H978,'PORT PRODUCTIVITY 1'!$A$25:$G$81,2,FALSE)</f>
        <v>#N/A</v>
      </c>
      <c r="DL978" s="97" t="str">
        <f t="shared" si="537"/>
        <v/>
      </c>
      <c r="DM978" s="97" t="str">
        <f t="shared" si="538"/>
        <v/>
      </c>
      <c r="DN978" s="97" t="str">
        <f t="shared" si="539"/>
        <v/>
      </c>
      <c r="DO978" s="97" t="str">
        <f t="shared" si="540"/>
        <v/>
      </c>
      <c r="DP978" s="94" t="e">
        <f>VLOOKUP(H978,'PORT PRODUCTIVITY 1'!$A$25:$G$83,3,FALSE)</f>
        <v>#N/A</v>
      </c>
      <c r="DQ978" s="276" t="str">
        <f t="shared" si="541"/>
        <v/>
      </c>
      <c r="DR978" s="276" t="str">
        <f t="shared" si="542"/>
        <v/>
      </c>
      <c r="DS978" s="276" t="str">
        <f t="shared" si="543"/>
        <v/>
      </c>
      <c r="DT978" s="276" t="str">
        <f t="shared" si="544"/>
        <v/>
      </c>
      <c r="DU978" s="276" t="str">
        <f t="shared" si="545"/>
        <v/>
      </c>
      <c r="DV978" s="276" t="str">
        <f t="shared" si="546"/>
        <v/>
      </c>
      <c r="DW978" s="277" t="str">
        <f t="shared" si="533"/>
        <v/>
      </c>
      <c r="DX978" s="278" t="str">
        <f t="shared" si="534"/>
        <v>0</v>
      </c>
      <c r="DY978" s="279" t="str">
        <f t="shared" si="535"/>
        <v>0</v>
      </c>
      <c r="DZ978" s="280" t="str">
        <f t="shared" si="536"/>
        <v/>
      </c>
      <c r="EA978" s="335">
        <f t="shared" si="555"/>
        <v>0</v>
      </c>
      <c r="EB978" s="335">
        <f t="shared" si="556"/>
        <v>0</v>
      </c>
      <c r="EC978" s="335">
        <f t="shared" si="557"/>
        <v>0</v>
      </c>
    </row>
    <row r="979" spans="2:133" ht="27.75" customHeight="1" thickBot="1">
      <c r="B979" s="39"/>
      <c r="C979" s="146"/>
      <c r="D979" s="57"/>
      <c r="E979" s="43"/>
      <c r="F979" s="74"/>
      <c r="G979" s="74"/>
      <c r="H979" s="44"/>
      <c r="I979" s="283"/>
      <c r="J979" s="283"/>
      <c r="K979" s="37"/>
      <c r="L979" s="37"/>
      <c r="M979" s="37"/>
      <c r="N979" s="37"/>
      <c r="O979" s="22"/>
      <c r="P979" s="22"/>
      <c r="Q979" s="42"/>
      <c r="R979" s="39"/>
      <c r="S979" s="39"/>
      <c r="T979" s="39"/>
      <c r="U979" s="321"/>
      <c r="V979" s="330"/>
      <c r="W979" s="317" t="str">
        <f t="shared" si="547"/>
        <v>0</v>
      </c>
      <c r="X979" s="40"/>
      <c r="Y979" s="40"/>
      <c r="Z979" s="40"/>
      <c r="AA979" s="40"/>
      <c r="AB979" s="144"/>
      <c r="AC979" s="144"/>
      <c r="AD979" s="40" t="str">
        <f t="shared" si="527"/>
        <v/>
      </c>
      <c r="AE979" s="185"/>
      <c r="AF979" s="106" t="str">
        <f t="shared" si="528"/>
        <v/>
      </c>
      <c r="AG979" s="99">
        <f t="shared" si="524"/>
        <v>0</v>
      </c>
      <c r="AH979" s="105" t="str">
        <f t="shared" si="525"/>
        <v>0</v>
      </c>
      <c r="AI979" s="106" t="str">
        <f t="shared" si="548"/>
        <v>0</v>
      </c>
      <c r="AJ979" s="99" t="str">
        <f t="shared" si="549"/>
        <v/>
      </c>
      <c r="AK979" s="1" t="str">
        <f t="shared" si="550"/>
        <v/>
      </c>
      <c r="AL979" s="1" t="str">
        <f t="shared" si="551"/>
        <v/>
      </c>
      <c r="AM979" s="1" t="str">
        <f t="shared" si="552"/>
        <v/>
      </c>
      <c r="AN979" s="164" t="str">
        <f t="shared" si="553"/>
        <v/>
      </c>
      <c r="AO979" s="337">
        <f t="shared" si="554"/>
        <v>0</v>
      </c>
      <c r="AP979" s="259"/>
      <c r="AQ979" s="273">
        <f t="shared" si="526"/>
        <v>0</v>
      </c>
      <c r="DF979" s="104">
        <f t="shared" si="532"/>
        <v>0</v>
      </c>
      <c r="DG979" s="39" t="str">
        <f t="shared" si="529"/>
        <v/>
      </c>
      <c r="DH979" s="39" t="str">
        <f t="shared" si="530"/>
        <v/>
      </c>
      <c r="DJ979" s="98">
        <f t="shared" si="531"/>
        <v>0</v>
      </c>
      <c r="DK979" s="93" t="e">
        <f>VLOOKUP(H979,'PORT PRODUCTIVITY 1'!$A$25:$G$81,2,FALSE)</f>
        <v>#N/A</v>
      </c>
      <c r="DL979" s="97" t="str">
        <f t="shared" si="537"/>
        <v/>
      </c>
      <c r="DM979" s="97" t="str">
        <f t="shared" si="538"/>
        <v/>
      </c>
      <c r="DN979" s="97" t="str">
        <f t="shared" si="539"/>
        <v/>
      </c>
      <c r="DO979" s="97" t="str">
        <f t="shared" si="540"/>
        <v/>
      </c>
      <c r="DP979" s="94" t="e">
        <f>VLOOKUP(H979,'PORT PRODUCTIVITY 1'!$A$25:$G$83,3,FALSE)</f>
        <v>#N/A</v>
      </c>
      <c r="DQ979" s="276" t="str">
        <f t="shared" si="541"/>
        <v/>
      </c>
      <c r="DR979" s="276" t="str">
        <f t="shared" si="542"/>
        <v/>
      </c>
      <c r="DS979" s="276" t="str">
        <f t="shared" si="543"/>
        <v/>
      </c>
      <c r="DT979" s="276" t="str">
        <f t="shared" si="544"/>
        <v/>
      </c>
      <c r="DU979" s="276" t="str">
        <f t="shared" si="545"/>
        <v/>
      </c>
      <c r="DV979" s="276" t="str">
        <f t="shared" si="546"/>
        <v/>
      </c>
      <c r="DW979" s="277" t="str">
        <f t="shared" si="533"/>
        <v/>
      </c>
      <c r="DX979" s="278" t="str">
        <f t="shared" si="534"/>
        <v>0</v>
      </c>
      <c r="DY979" s="279" t="str">
        <f t="shared" si="535"/>
        <v>0</v>
      </c>
      <c r="DZ979" s="280" t="str">
        <f t="shared" si="536"/>
        <v/>
      </c>
      <c r="EA979" s="335">
        <f t="shared" si="555"/>
        <v>0</v>
      </c>
      <c r="EB979" s="335">
        <f t="shared" si="556"/>
        <v>0</v>
      </c>
      <c r="EC979" s="335">
        <f t="shared" si="557"/>
        <v>0</v>
      </c>
    </row>
    <row r="980" spans="2:133" ht="27.75" customHeight="1" thickBot="1">
      <c r="B980" s="39"/>
      <c r="C980" s="146"/>
      <c r="D980" s="57"/>
      <c r="E980" s="43"/>
      <c r="F980" s="74"/>
      <c r="G980" s="74"/>
      <c r="H980" s="44"/>
      <c r="I980" s="283"/>
      <c r="J980" s="283"/>
      <c r="K980" s="37"/>
      <c r="L980" s="37"/>
      <c r="M980" s="37"/>
      <c r="N980" s="37"/>
      <c r="O980" s="22"/>
      <c r="P980" s="22"/>
      <c r="Q980" s="42"/>
      <c r="R980" s="39"/>
      <c r="S980" s="39"/>
      <c r="T980" s="39"/>
      <c r="U980" s="321"/>
      <c r="V980" s="330"/>
      <c r="W980" s="317" t="str">
        <f t="shared" si="547"/>
        <v>0</v>
      </c>
      <c r="X980" s="40"/>
      <c r="Y980" s="40"/>
      <c r="Z980" s="40"/>
      <c r="AA980" s="40"/>
      <c r="AB980" s="144"/>
      <c r="AC980" s="144"/>
      <c r="AD980" s="40" t="str">
        <f t="shared" si="527"/>
        <v/>
      </c>
      <c r="AE980" s="185"/>
      <c r="AF980" s="106" t="str">
        <f t="shared" si="528"/>
        <v/>
      </c>
      <c r="AG980" s="99">
        <f t="shared" ref="AG980:AG999" si="558">SUM(S980:V980)+SUM(X980:AC980)+AE980</f>
        <v>0</v>
      </c>
      <c r="AH980" s="105" t="str">
        <f t="shared" ref="AH980:AH999" si="559">IF(DF980=2,DZ980,"0")</f>
        <v>0</v>
      </c>
      <c r="AI980" s="106" t="str">
        <f t="shared" si="548"/>
        <v>0</v>
      </c>
      <c r="AJ980" s="99" t="str">
        <f t="shared" si="549"/>
        <v/>
      </c>
      <c r="AK980" s="1" t="str">
        <f t="shared" si="550"/>
        <v/>
      </c>
      <c r="AL980" s="1" t="str">
        <f t="shared" si="551"/>
        <v/>
      </c>
      <c r="AM980" s="1" t="str">
        <f t="shared" si="552"/>
        <v/>
      </c>
      <c r="AN980" s="164" t="str">
        <f t="shared" si="553"/>
        <v/>
      </c>
      <c r="AO980" s="337">
        <f t="shared" si="554"/>
        <v>0</v>
      </c>
      <c r="AP980" s="259"/>
      <c r="AQ980" s="273">
        <f t="shared" ref="AQ980:AQ999" si="560">DF949</f>
        <v>0</v>
      </c>
      <c r="DF980" s="104">
        <f t="shared" si="532"/>
        <v>0</v>
      </c>
      <c r="DG980" s="39" t="str">
        <f t="shared" si="529"/>
        <v/>
      </c>
      <c r="DH980" s="39" t="str">
        <f t="shared" si="530"/>
        <v/>
      </c>
      <c r="DJ980" s="98">
        <f t="shared" si="531"/>
        <v>0</v>
      </c>
      <c r="DK980" s="93" t="e">
        <f>VLOOKUP(H980,'PORT PRODUCTIVITY 1'!$A$25:$G$81,2,FALSE)</f>
        <v>#N/A</v>
      </c>
      <c r="DL980" s="97" t="str">
        <f t="shared" si="537"/>
        <v/>
      </c>
      <c r="DM980" s="97" t="str">
        <f t="shared" si="538"/>
        <v/>
      </c>
      <c r="DN980" s="97" t="str">
        <f t="shared" si="539"/>
        <v/>
      </c>
      <c r="DO980" s="97" t="str">
        <f t="shared" si="540"/>
        <v/>
      </c>
      <c r="DP980" s="94" t="e">
        <f>VLOOKUP(H980,'PORT PRODUCTIVITY 1'!$A$25:$G$83,3,FALSE)</f>
        <v>#N/A</v>
      </c>
      <c r="DQ980" s="276" t="str">
        <f t="shared" si="541"/>
        <v/>
      </c>
      <c r="DR980" s="276" t="str">
        <f t="shared" si="542"/>
        <v/>
      </c>
      <c r="DS980" s="276" t="str">
        <f t="shared" si="543"/>
        <v/>
      </c>
      <c r="DT980" s="276" t="str">
        <f t="shared" si="544"/>
        <v/>
      </c>
      <c r="DU980" s="276" t="str">
        <f t="shared" si="545"/>
        <v/>
      </c>
      <c r="DV980" s="276" t="str">
        <f t="shared" si="546"/>
        <v/>
      </c>
      <c r="DW980" s="277" t="str">
        <f t="shared" si="533"/>
        <v/>
      </c>
      <c r="DX980" s="278" t="str">
        <f t="shared" si="534"/>
        <v>0</v>
      </c>
      <c r="DY980" s="279" t="str">
        <f t="shared" si="535"/>
        <v>0</v>
      </c>
      <c r="DZ980" s="280" t="str">
        <f t="shared" si="536"/>
        <v/>
      </c>
      <c r="EA980" s="335">
        <f t="shared" si="555"/>
        <v>0</v>
      </c>
      <c r="EB980" s="335">
        <f t="shared" si="556"/>
        <v>0</v>
      </c>
      <c r="EC980" s="335">
        <f t="shared" si="557"/>
        <v>0</v>
      </c>
    </row>
    <row r="981" spans="2:133" ht="27.75" customHeight="1" thickBot="1">
      <c r="B981" s="39"/>
      <c r="C981" s="146"/>
      <c r="D981" s="57"/>
      <c r="E981" s="43"/>
      <c r="F981" s="74"/>
      <c r="G981" s="74"/>
      <c r="H981" s="44"/>
      <c r="I981" s="283"/>
      <c r="J981" s="283"/>
      <c r="K981" s="37"/>
      <c r="L981" s="37"/>
      <c r="M981" s="37"/>
      <c r="N981" s="37"/>
      <c r="O981" s="22"/>
      <c r="P981" s="22"/>
      <c r="Q981" s="42"/>
      <c r="R981" s="39"/>
      <c r="S981" s="39"/>
      <c r="T981" s="39"/>
      <c r="U981" s="321"/>
      <c r="V981" s="330"/>
      <c r="W981" s="317" t="str">
        <f t="shared" si="547"/>
        <v>0</v>
      </c>
      <c r="X981" s="40"/>
      <c r="Y981" s="40"/>
      <c r="Z981" s="40"/>
      <c r="AA981" s="40"/>
      <c r="AB981" s="144"/>
      <c r="AC981" s="144"/>
      <c r="AD981" s="40" t="str">
        <f t="shared" si="527"/>
        <v/>
      </c>
      <c r="AE981" s="185"/>
      <c r="AF981" s="106" t="str">
        <f t="shared" si="528"/>
        <v/>
      </c>
      <c r="AG981" s="99">
        <f t="shared" si="558"/>
        <v>0</v>
      </c>
      <c r="AH981" s="105" t="str">
        <f t="shared" si="559"/>
        <v>0</v>
      </c>
      <c r="AI981" s="106" t="str">
        <f t="shared" si="548"/>
        <v>0</v>
      </c>
      <c r="AJ981" s="99" t="str">
        <f t="shared" si="549"/>
        <v/>
      </c>
      <c r="AK981" s="1" t="str">
        <f t="shared" si="550"/>
        <v/>
      </c>
      <c r="AL981" s="1" t="str">
        <f t="shared" si="551"/>
        <v/>
      </c>
      <c r="AM981" s="1" t="str">
        <f t="shared" si="552"/>
        <v/>
      </c>
      <c r="AN981" s="164" t="str">
        <f t="shared" si="553"/>
        <v/>
      </c>
      <c r="AO981" s="337">
        <f t="shared" si="554"/>
        <v>0</v>
      </c>
      <c r="AP981" s="259"/>
      <c r="AQ981" s="273">
        <f t="shared" si="560"/>
        <v>0</v>
      </c>
      <c r="DF981" s="104">
        <f t="shared" si="532"/>
        <v>0</v>
      </c>
      <c r="DG981" s="39" t="str">
        <f t="shared" si="529"/>
        <v/>
      </c>
      <c r="DH981" s="39" t="str">
        <f t="shared" si="530"/>
        <v/>
      </c>
      <c r="DJ981" s="98">
        <f t="shared" si="531"/>
        <v>0</v>
      </c>
      <c r="DK981" s="93" t="e">
        <f>VLOOKUP(H981,'PORT PRODUCTIVITY 1'!$A$25:$G$81,2,FALSE)</f>
        <v>#N/A</v>
      </c>
      <c r="DL981" s="97" t="str">
        <f t="shared" si="537"/>
        <v/>
      </c>
      <c r="DM981" s="97" t="str">
        <f t="shared" si="538"/>
        <v/>
      </c>
      <c r="DN981" s="97" t="str">
        <f t="shared" si="539"/>
        <v/>
      </c>
      <c r="DO981" s="97" t="str">
        <f t="shared" si="540"/>
        <v/>
      </c>
      <c r="DP981" s="94" t="e">
        <f>VLOOKUP(H981,'PORT PRODUCTIVITY 1'!$A$25:$G$83,3,FALSE)</f>
        <v>#N/A</v>
      </c>
      <c r="DQ981" s="276" t="str">
        <f t="shared" si="541"/>
        <v/>
      </c>
      <c r="DR981" s="276" t="str">
        <f t="shared" si="542"/>
        <v/>
      </c>
      <c r="DS981" s="276" t="str">
        <f t="shared" si="543"/>
        <v/>
      </c>
      <c r="DT981" s="276" t="str">
        <f t="shared" si="544"/>
        <v/>
      </c>
      <c r="DU981" s="276" t="str">
        <f t="shared" si="545"/>
        <v/>
      </c>
      <c r="DV981" s="276" t="str">
        <f t="shared" si="546"/>
        <v/>
      </c>
      <c r="DW981" s="277" t="str">
        <f t="shared" si="533"/>
        <v/>
      </c>
      <c r="DX981" s="278" t="str">
        <f t="shared" si="534"/>
        <v>0</v>
      </c>
      <c r="DY981" s="279" t="str">
        <f t="shared" si="535"/>
        <v>0</v>
      </c>
      <c r="DZ981" s="280" t="str">
        <f t="shared" si="536"/>
        <v/>
      </c>
      <c r="EA981" s="335">
        <f t="shared" si="555"/>
        <v>0</v>
      </c>
      <c r="EB981" s="335">
        <f t="shared" si="556"/>
        <v>0</v>
      </c>
      <c r="EC981" s="335">
        <f t="shared" si="557"/>
        <v>0</v>
      </c>
    </row>
    <row r="982" spans="2:133" ht="27.75" customHeight="1" thickBot="1">
      <c r="B982" s="39"/>
      <c r="C982" s="146"/>
      <c r="D982" s="57"/>
      <c r="E982" s="43"/>
      <c r="F982" s="74"/>
      <c r="G982" s="74"/>
      <c r="H982" s="44"/>
      <c r="I982" s="283"/>
      <c r="J982" s="283"/>
      <c r="K982" s="37"/>
      <c r="L982" s="37"/>
      <c r="M982" s="37"/>
      <c r="N982" s="37"/>
      <c r="O982" s="22"/>
      <c r="P982" s="22"/>
      <c r="Q982" s="42"/>
      <c r="R982" s="39"/>
      <c r="S982" s="39"/>
      <c r="T982" s="39"/>
      <c r="U982" s="321"/>
      <c r="V982" s="330"/>
      <c r="W982" s="317" t="str">
        <f t="shared" si="547"/>
        <v>0</v>
      </c>
      <c r="X982" s="40"/>
      <c r="Y982" s="40"/>
      <c r="Z982" s="40"/>
      <c r="AA982" s="40"/>
      <c r="AB982" s="144"/>
      <c r="AC982" s="144"/>
      <c r="AD982" s="40" t="str">
        <f t="shared" si="527"/>
        <v/>
      </c>
      <c r="AE982" s="185"/>
      <c r="AF982" s="106" t="str">
        <f t="shared" si="528"/>
        <v/>
      </c>
      <c r="AG982" s="99">
        <f t="shared" si="558"/>
        <v>0</v>
      </c>
      <c r="AH982" s="105" t="str">
        <f t="shared" si="559"/>
        <v>0</v>
      </c>
      <c r="AI982" s="106" t="str">
        <f t="shared" si="548"/>
        <v>0</v>
      </c>
      <c r="AJ982" s="99" t="str">
        <f t="shared" si="549"/>
        <v/>
      </c>
      <c r="AK982" s="1" t="str">
        <f t="shared" si="550"/>
        <v/>
      </c>
      <c r="AL982" s="1" t="str">
        <f t="shared" si="551"/>
        <v/>
      </c>
      <c r="AM982" s="1" t="str">
        <f t="shared" si="552"/>
        <v/>
      </c>
      <c r="AN982" s="164" t="str">
        <f t="shared" si="553"/>
        <v/>
      </c>
      <c r="AO982" s="337">
        <f t="shared" si="554"/>
        <v>0</v>
      </c>
      <c r="AP982" s="259"/>
      <c r="AQ982" s="273">
        <f t="shared" si="560"/>
        <v>0</v>
      </c>
      <c r="DF982" s="104">
        <f t="shared" si="532"/>
        <v>0</v>
      </c>
      <c r="DG982" s="39" t="str">
        <f t="shared" si="529"/>
        <v/>
      </c>
      <c r="DH982" s="39" t="str">
        <f t="shared" si="530"/>
        <v/>
      </c>
      <c r="DJ982" s="98">
        <f t="shared" si="531"/>
        <v>0</v>
      </c>
      <c r="DK982" s="93" t="e">
        <f>VLOOKUP(H982,'PORT PRODUCTIVITY 1'!$A$25:$G$81,2,FALSE)</f>
        <v>#N/A</v>
      </c>
      <c r="DL982" s="97" t="str">
        <f t="shared" si="537"/>
        <v/>
      </c>
      <c r="DM982" s="97" t="str">
        <f t="shared" si="538"/>
        <v/>
      </c>
      <c r="DN982" s="97" t="str">
        <f t="shared" si="539"/>
        <v/>
      </c>
      <c r="DO982" s="97" t="str">
        <f t="shared" si="540"/>
        <v/>
      </c>
      <c r="DP982" s="94" t="e">
        <f>VLOOKUP(H982,'PORT PRODUCTIVITY 1'!$A$25:$G$83,3,FALSE)</f>
        <v>#N/A</v>
      </c>
      <c r="DQ982" s="276" t="str">
        <f t="shared" si="541"/>
        <v/>
      </c>
      <c r="DR982" s="276" t="str">
        <f t="shared" si="542"/>
        <v/>
      </c>
      <c r="DS982" s="276" t="str">
        <f t="shared" si="543"/>
        <v/>
      </c>
      <c r="DT982" s="276" t="str">
        <f t="shared" si="544"/>
        <v/>
      </c>
      <c r="DU982" s="276" t="str">
        <f t="shared" si="545"/>
        <v/>
      </c>
      <c r="DV982" s="276" t="str">
        <f t="shared" si="546"/>
        <v/>
      </c>
      <c r="DW982" s="277" t="str">
        <f t="shared" si="533"/>
        <v/>
      </c>
      <c r="DX982" s="278" t="str">
        <f t="shared" si="534"/>
        <v>0</v>
      </c>
      <c r="DY982" s="279" t="str">
        <f t="shared" si="535"/>
        <v>0</v>
      </c>
      <c r="DZ982" s="280" t="str">
        <f t="shared" si="536"/>
        <v/>
      </c>
      <c r="EA982" s="335">
        <f t="shared" si="555"/>
        <v>0</v>
      </c>
      <c r="EB982" s="335">
        <f t="shared" si="556"/>
        <v>0</v>
      </c>
      <c r="EC982" s="335">
        <f t="shared" si="557"/>
        <v>0</v>
      </c>
    </row>
    <row r="983" spans="2:133" ht="27.75" customHeight="1" thickBot="1">
      <c r="B983" s="39"/>
      <c r="C983" s="146"/>
      <c r="D983" s="57"/>
      <c r="E983" s="43"/>
      <c r="F983" s="74"/>
      <c r="G983" s="74"/>
      <c r="H983" s="44"/>
      <c r="I983" s="283"/>
      <c r="J983" s="283"/>
      <c r="K983" s="37"/>
      <c r="L983" s="37"/>
      <c r="M983" s="37"/>
      <c r="N983" s="37"/>
      <c r="O983" s="22"/>
      <c r="P983" s="22"/>
      <c r="Q983" s="42"/>
      <c r="R983" s="39"/>
      <c r="S983" s="39"/>
      <c r="T983" s="39"/>
      <c r="U983" s="321"/>
      <c r="V983" s="330"/>
      <c r="W983" s="317" t="str">
        <f t="shared" si="547"/>
        <v>0</v>
      </c>
      <c r="X983" s="40"/>
      <c r="Y983" s="40"/>
      <c r="Z983" s="40"/>
      <c r="AA983" s="40"/>
      <c r="AB983" s="144"/>
      <c r="AC983" s="144"/>
      <c r="AD983" s="40" t="str">
        <f t="shared" si="527"/>
        <v/>
      </c>
      <c r="AE983" s="185"/>
      <c r="AF983" s="106" t="str">
        <f t="shared" si="528"/>
        <v/>
      </c>
      <c r="AG983" s="99">
        <f t="shared" si="558"/>
        <v>0</v>
      </c>
      <c r="AH983" s="105" t="str">
        <f t="shared" si="559"/>
        <v>0</v>
      </c>
      <c r="AI983" s="106" t="str">
        <f t="shared" si="548"/>
        <v>0</v>
      </c>
      <c r="AJ983" s="99" t="str">
        <f t="shared" si="549"/>
        <v/>
      </c>
      <c r="AK983" s="1" t="str">
        <f t="shared" si="550"/>
        <v/>
      </c>
      <c r="AL983" s="1" t="str">
        <f t="shared" si="551"/>
        <v/>
      </c>
      <c r="AM983" s="1" t="str">
        <f t="shared" si="552"/>
        <v/>
      </c>
      <c r="AN983" s="164" t="str">
        <f t="shared" si="553"/>
        <v/>
      </c>
      <c r="AO983" s="337">
        <f t="shared" si="554"/>
        <v>0</v>
      </c>
      <c r="AP983" s="259"/>
      <c r="AQ983" s="273">
        <f t="shared" si="560"/>
        <v>0</v>
      </c>
      <c r="DF983" s="104">
        <f t="shared" si="532"/>
        <v>0</v>
      </c>
      <c r="DG983" s="39" t="str">
        <f t="shared" si="529"/>
        <v/>
      </c>
      <c r="DH983" s="39" t="str">
        <f t="shared" si="530"/>
        <v/>
      </c>
      <c r="DJ983" s="98">
        <f t="shared" si="531"/>
        <v>0</v>
      </c>
      <c r="DK983" s="93" t="e">
        <f>VLOOKUP(H983,'PORT PRODUCTIVITY 1'!$A$25:$G$81,2,FALSE)</f>
        <v>#N/A</v>
      </c>
      <c r="DL983" s="97" t="str">
        <f t="shared" si="537"/>
        <v/>
      </c>
      <c r="DM983" s="97" t="str">
        <f t="shared" si="538"/>
        <v/>
      </c>
      <c r="DN983" s="97" t="str">
        <f t="shared" si="539"/>
        <v/>
      </c>
      <c r="DO983" s="97" t="str">
        <f t="shared" si="540"/>
        <v/>
      </c>
      <c r="DP983" s="94" t="e">
        <f>VLOOKUP(H983,'PORT PRODUCTIVITY 1'!$A$25:$G$83,3,FALSE)</f>
        <v>#N/A</v>
      </c>
      <c r="DQ983" s="276" t="str">
        <f t="shared" si="541"/>
        <v/>
      </c>
      <c r="DR983" s="276" t="str">
        <f t="shared" si="542"/>
        <v/>
      </c>
      <c r="DS983" s="276" t="str">
        <f t="shared" si="543"/>
        <v/>
      </c>
      <c r="DT983" s="276" t="str">
        <f t="shared" si="544"/>
        <v/>
      </c>
      <c r="DU983" s="276" t="str">
        <f t="shared" si="545"/>
        <v/>
      </c>
      <c r="DV983" s="276" t="str">
        <f t="shared" si="546"/>
        <v/>
      </c>
      <c r="DW983" s="277" t="str">
        <f t="shared" si="533"/>
        <v/>
      </c>
      <c r="DX983" s="278" t="str">
        <f t="shared" si="534"/>
        <v>0</v>
      </c>
      <c r="DY983" s="279" t="str">
        <f t="shared" si="535"/>
        <v>0</v>
      </c>
      <c r="DZ983" s="280" t="str">
        <f t="shared" si="536"/>
        <v/>
      </c>
      <c r="EA983" s="335">
        <f t="shared" si="555"/>
        <v>0</v>
      </c>
      <c r="EB983" s="335">
        <f t="shared" si="556"/>
        <v>0</v>
      </c>
      <c r="EC983" s="335">
        <f t="shared" si="557"/>
        <v>0</v>
      </c>
    </row>
    <row r="984" spans="2:133" ht="27.75" customHeight="1" thickBot="1">
      <c r="B984" s="39"/>
      <c r="C984" s="146"/>
      <c r="D984" s="57"/>
      <c r="E984" s="43"/>
      <c r="F984" s="74"/>
      <c r="G984" s="74"/>
      <c r="H984" s="44"/>
      <c r="I984" s="283"/>
      <c r="J984" s="283"/>
      <c r="K984" s="37"/>
      <c r="L984" s="37"/>
      <c r="M984" s="37"/>
      <c r="N984" s="37"/>
      <c r="O984" s="22"/>
      <c r="P984" s="22"/>
      <c r="Q984" s="42"/>
      <c r="R984" s="39"/>
      <c r="S984" s="39"/>
      <c r="T984" s="39"/>
      <c r="U984" s="321"/>
      <c r="V984" s="330"/>
      <c r="W984" s="317" t="str">
        <f t="shared" si="547"/>
        <v>0</v>
      </c>
      <c r="X984" s="40"/>
      <c r="Y984" s="40"/>
      <c r="Z984" s="40"/>
      <c r="AA984" s="40"/>
      <c r="AB984" s="144"/>
      <c r="AC984" s="144"/>
      <c r="AD984" s="40" t="str">
        <f t="shared" si="527"/>
        <v/>
      </c>
      <c r="AE984" s="185"/>
      <c r="AF984" s="106" t="str">
        <f t="shared" si="528"/>
        <v/>
      </c>
      <c r="AG984" s="99">
        <f t="shared" si="558"/>
        <v>0</v>
      </c>
      <c r="AH984" s="105" t="str">
        <f t="shared" si="559"/>
        <v>0</v>
      </c>
      <c r="AI984" s="106" t="str">
        <f t="shared" si="548"/>
        <v>0</v>
      </c>
      <c r="AJ984" s="99" t="str">
        <f t="shared" si="549"/>
        <v/>
      </c>
      <c r="AK984" s="1" t="str">
        <f t="shared" si="550"/>
        <v/>
      </c>
      <c r="AL984" s="1" t="str">
        <f t="shared" si="551"/>
        <v/>
      </c>
      <c r="AM984" s="1" t="str">
        <f t="shared" si="552"/>
        <v/>
      </c>
      <c r="AN984" s="164" t="str">
        <f t="shared" si="553"/>
        <v/>
      </c>
      <c r="AO984" s="337">
        <f t="shared" si="554"/>
        <v>0</v>
      </c>
      <c r="AP984" s="259"/>
      <c r="AQ984" s="273">
        <f t="shared" si="560"/>
        <v>0</v>
      </c>
      <c r="DF984" s="104">
        <f t="shared" si="532"/>
        <v>0</v>
      </c>
      <c r="DG984" s="39" t="str">
        <f t="shared" si="529"/>
        <v/>
      </c>
      <c r="DH984" s="39" t="str">
        <f t="shared" si="530"/>
        <v/>
      </c>
      <c r="DJ984" s="98">
        <f t="shared" si="531"/>
        <v>0</v>
      </c>
      <c r="DK984" s="93" t="e">
        <f>VLOOKUP(H984,'PORT PRODUCTIVITY 1'!$A$25:$G$81,2,FALSE)</f>
        <v>#N/A</v>
      </c>
      <c r="DL984" s="97" t="str">
        <f t="shared" si="537"/>
        <v/>
      </c>
      <c r="DM984" s="97" t="str">
        <f t="shared" si="538"/>
        <v/>
      </c>
      <c r="DN984" s="97" t="str">
        <f t="shared" si="539"/>
        <v/>
      </c>
      <c r="DO984" s="97" t="str">
        <f t="shared" si="540"/>
        <v/>
      </c>
      <c r="DP984" s="94" t="e">
        <f>VLOOKUP(H984,'PORT PRODUCTIVITY 1'!$A$25:$G$83,3,FALSE)</f>
        <v>#N/A</v>
      </c>
      <c r="DQ984" s="276" t="str">
        <f t="shared" si="541"/>
        <v/>
      </c>
      <c r="DR984" s="276" t="str">
        <f t="shared" si="542"/>
        <v/>
      </c>
      <c r="DS984" s="276" t="str">
        <f t="shared" si="543"/>
        <v/>
      </c>
      <c r="DT984" s="276" t="str">
        <f t="shared" si="544"/>
        <v/>
      </c>
      <c r="DU984" s="276" t="str">
        <f t="shared" si="545"/>
        <v/>
      </c>
      <c r="DV984" s="276" t="str">
        <f t="shared" si="546"/>
        <v/>
      </c>
      <c r="DW984" s="277" t="str">
        <f t="shared" si="533"/>
        <v/>
      </c>
      <c r="DX984" s="278" t="str">
        <f t="shared" si="534"/>
        <v>0</v>
      </c>
      <c r="DY984" s="279" t="str">
        <f t="shared" si="535"/>
        <v>0</v>
      </c>
      <c r="DZ984" s="280" t="str">
        <f t="shared" si="536"/>
        <v/>
      </c>
      <c r="EA984" s="335">
        <f t="shared" si="555"/>
        <v>0</v>
      </c>
      <c r="EB984" s="335">
        <f t="shared" si="556"/>
        <v>0</v>
      </c>
      <c r="EC984" s="335">
        <f t="shared" si="557"/>
        <v>0</v>
      </c>
    </row>
    <row r="985" spans="2:133" ht="27.75" customHeight="1" thickBot="1">
      <c r="B985" s="39"/>
      <c r="C985" s="146"/>
      <c r="D985" s="57"/>
      <c r="E985" s="43"/>
      <c r="F985" s="74"/>
      <c r="G985" s="74"/>
      <c r="H985" s="44"/>
      <c r="I985" s="283"/>
      <c r="J985" s="283"/>
      <c r="K985" s="37"/>
      <c r="L985" s="37"/>
      <c r="M985" s="37"/>
      <c r="N985" s="37"/>
      <c r="O985" s="22"/>
      <c r="P985" s="22"/>
      <c r="Q985" s="42"/>
      <c r="R985" s="39"/>
      <c r="S985" s="39"/>
      <c r="T985" s="39"/>
      <c r="U985" s="321"/>
      <c r="V985" s="330"/>
      <c r="W985" s="317" t="str">
        <f t="shared" si="547"/>
        <v>0</v>
      </c>
      <c r="X985" s="40"/>
      <c r="Y985" s="40"/>
      <c r="Z985" s="40"/>
      <c r="AA985" s="40"/>
      <c r="AB985" s="144"/>
      <c r="AC985" s="144"/>
      <c r="AD985" s="40" t="str">
        <f t="shared" si="527"/>
        <v/>
      </c>
      <c r="AE985" s="185"/>
      <c r="AF985" s="106" t="str">
        <f t="shared" si="528"/>
        <v/>
      </c>
      <c r="AG985" s="99">
        <f t="shared" si="558"/>
        <v>0</v>
      </c>
      <c r="AH985" s="105" t="str">
        <f t="shared" si="559"/>
        <v>0</v>
      </c>
      <c r="AI985" s="106" t="str">
        <f t="shared" si="548"/>
        <v>0</v>
      </c>
      <c r="AJ985" s="99" t="str">
        <f t="shared" si="549"/>
        <v/>
      </c>
      <c r="AK985" s="1" t="str">
        <f t="shared" si="550"/>
        <v/>
      </c>
      <c r="AL985" s="1" t="str">
        <f t="shared" si="551"/>
        <v/>
      </c>
      <c r="AM985" s="1" t="str">
        <f t="shared" si="552"/>
        <v/>
      </c>
      <c r="AN985" s="164" t="str">
        <f t="shared" si="553"/>
        <v/>
      </c>
      <c r="AO985" s="337">
        <f t="shared" si="554"/>
        <v>0</v>
      </c>
      <c r="AP985" s="259"/>
      <c r="AQ985" s="273">
        <f t="shared" si="560"/>
        <v>0</v>
      </c>
      <c r="DF985" s="104">
        <f t="shared" si="532"/>
        <v>0</v>
      </c>
      <c r="DG985" s="39" t="str">
        <f t="shared" si="529"/>
        <v/>
      </c>
      <c r="DH985" s="39" t="str">
        <f t="shared" si="530"/>
        <v/>
      </c>
      <c r="DJ985" s="98">
        <f t="shared" si="531"/>
        <v>0</v>
      </c>
      <c r="DK985" s="93" t="e">
        <f>VLOOKUP(H985,'PORT PRODUCTIVITY 1'!$A$25:$G$81,2,FALSE)</f>
        <v>#N/A</v>
      </c>
      <c r="DL985" s="97" t="str">
        <f t="shared" si="537"/>
        <v/>
      </c>
      <c r="DM985" s="97" t="str">
        <f t="shared" si="538"/>
        <v/>
      </c>
      <c r="DN985" s="97" t="str">
        <f t="shared" si="539"/>
        <v/>
      </c>
      <c r="DO985" s="97" t="str">
        <f t="shared" si="540"/>
        <v/>
      </c>
      <c r="DP985" s="94" t="e">
        <f>VLOOKUP(H985,'PORT PRODUCTIVITY 1'!$A$25:$G$83,3,FALSE)</f>
        <v>#N/A</v>
      </c>
      <c r="DQ985" s="276" t="str">
        <f t="shared" si="541"/>
        <v/>
      </c>
      <c r="DR985" s="276" t="str">
        <f t="shared" si="542"/>
        <v/>
      </c>
      <c r="DS985" s="276" t="str">
        <f t="shared" si="543"/>
        <v/>
      </c>
      <c r="DT985" s="276" t="str">
        <f t="shared" si="544"/>
        <v/>
      </c>
      <c r="DU985" s="276" t="str">
        <f t="shared" si="545"/>
        <v/>
      </c>
      <c r="DV985" s="276" t="str">
        <f t="shared" si="546"/>
        <v/>
      </c>
      <c r="DW985" s="277" t="str">
        <f t="shared" si="533"/>
        <v/>
      </c>
      <c r="DX985" s="278" t="str">
        <f t="shared" si="534"/>
        <v>0</v>
      </c>
      <c r="DY985" s="279" t="str">
        <f t="shared" si="535"/>
        <v>0</v>
      </c>
      <c r="DZ985" s="280" t="str">
        <f t="shared" si="536"/>
        <v/>
      </c>
      <c r="EA985" s="335">
        <f t="shared" si="555"/>
        <v>0</v>
      </c>
      <c r="EB985" s="335">
        <f t="shared" si="556"/>
        <v>0</v>
      </c>
      <c r="EC985" s="335">
        <f t="shared" si="557"/>
        <v>0</v>
      </c>
    </row>
    <row r="986" spans="2:133" ht="27.75" customHeight="1" thickBot="1">
      <c r="B986" s="39"/>
      <c r="C986" s="146"/>
      <c r="D986" s="57"/>
      <c r="E986" s="43"/>
      <c r="F986" s="74"/>
      <c r="G986" s="74"/>
      <c r="H986" s="44"/>
      <c r="I986" s="283"/>
      <c r="J986" s="283"/>
      <c r="K986" s="37"/>
      <c r="L986" s="37"/>
      <c r="M986" s="37"/>
      <c r="N986" s="37"/>
      <c r="O986" s="22"/>
      <c r="P986" s="22"/>
      <c r="Q986" s="42"/>
      <c r="R986" s="39"/>
      <c r="S986" s="39"/>
      <c r="T986" s="39"/>
      <c r="U986" s="321"/>
      <c r="V986" s="330"/>
      <c r="W986" s="317" t="str">
        <f t="shared" si="547"/>
        <v>0</v>
      </c>
      <c r="X986" s="40"/>
      <c r="Y986" s="40"/>
      <c r="Z986" s="40"/>
      <c r="AA986" s="40"/>
      <c r="AB986" s="144"/>
      <c r="AC986" s="144"/>
      <c r="AD986" s="40" t="str">
        <f t="shared" si="527"/>
        <v/>
      </c>
      <c r="AE986" s="185"/>
      <c r="AF986" s="106" t="str">
        <f t="shared" si="528"/>
        <v/>
      </c>
      <c r="AG986" s="99">
        <f t="shared" si="558"/>
        <v>0</v>
      </c>
      <c r="AH986" s="105" t="str">
        <f t="shared" si="559"/>
        <v>0</v>
      </c>
      <c r="AI986" s="106" t="str">
        <f t="shared" si="548"/>
        <v>0</v>
      </c>
      <c r="AJ986" s="99" t="str">
        <f t="shared" si="549"/>
        <v/>
      </c>
      <c r="AK986" s="1" t="str">
        <f t="shared" si="550"/>
        <v/>
      </c>
      <c r="AL986" s="1" t="str">
        <f t="shared" si="551"/>
        <v/>
      </c>
      <c r="AM986" s="1" t="str">
        <f t="shared" si="552"/>
        <v/>
      </c>
      <c r="AN986" s="164" t="str">
        <f t="shared" si="553"/>
        <v/>
      </c>
      <c r="AO986" s="337">
        <f t="shared" si="554"/>
        <v>0</v>
      </c>
      <c r="AP986" s="259"/>
      <c r="AQ986" s="273">
        <f t="shared" si="560"/>
        <v>0</v>
      </c>
      <c r="DF986" s="104">
        <f t="shared" si="532"/>
        <v>0</v>
      </c>
      <c r="DG986" s="39" t="str">
        <f t="shared" si="529"/>
        <v/>
      </c>
      <c r="DH986" s="39" t="str">
        <f t="shared" si="530"/>
        <v/>
      </c>
      <c r="DJ986" s="98">
        <f t="shared" si="531"/>
        <v>0</v>
      </c>
      <c r="DK986" s="93" t="e">
        <f>VLOOKUP(H986,'PORT PRODUCTIVITY 1'!$A$25:$G$81,2,FALSE)</f>
        <v>#N/A</v>
      </c>
      <c r="DL986" s="97" t="str">
        <f t="shared" si="537"/>
        <v/>
      </c>
      <c r="DM986" s="97" t="str">
        <f t="shared" si="538"/>
        <v/>
      </c>
      <c r="DN986" s="97" t="str">
        <f t="shared" si="539"/>
        <v/>
      </c>
      <c r="DO986" s="97" t="str">
        <f t="shared" si="540"/>
        <v/>
      </c>
      <c r="DP986" s="94" t="e">
        <f>VLOOKUP(H986,'PORT PRODUCTIVITY 1'!$A$25:$G$83,3,FALSE)</f>
        <v>#N/A</v>
      </c>
      <c r="DQ986" s="276" t="str">
        <f t="shared" si="541"/>
        <v/>
      </c>
      <c r="DR986" s="276" t="str">
        <f t="shared" si="542"/>
        <v/>
      </c>
      <c r="DS986" s="276" t="str">
        <f t="shared" si="543"/>
        <v/>
      </c>
      <c r="DT986" s="276" t="str">
        <f t="shared" si="544"/>
        <v/>
      </c>
      <c r="DU986" s="276" t="str">
        <f t="shared" si="545"/>
        <v/>
      </c>
      <c r="DV986" s="276" t="str">
        <f t="shared" si="546"/>
        <v/>
      </c>
      <c r="DW986" s="277" t="str">
        <f t="shared" si="533"/>
        <v/>
      </c>
      <c r="DX986" s="278" t="str">
        <f t="shared" si="534"/>
        <v>0</v>
      </c>
      <c r="DY986" s="279" t="str">
        <f t="shared" si="535"/>
        <v>0</v>
      </c>
      <c r="DZ986" s="280" t="str">
        <f t="shared" si="536"/>
        <v/>
      </c>
      <c r="EA986" s="335">
        <f t="shared" si="555"/>
        <v>0</v>
      </c>
      <c r="EB986" s="335">
        <f t="shared" si="556"/>
        <v>0</v>
      </c>
      <c r="EC986" s="335">
        <f t="shared" si="557"/>
        <v>0</v>
      </c>
    </row>
    <row r="987" spans="2:133" ht="27.75" customHeight="1" thickBot="1">
      <c r="B987" s="39"/>
      <c r="C987" s="146"/>
      <c r="D987" s="57"/>
      <c r="E987" s="43"/>
      <c r="F987" s="74"/>
      <c r="G987" s="74"/>
      <c r="H987" s="44"/>
      <c r="I987" s="283"/>
      <c r="J987" s="283"/>
      <c r="K987" s="37"/>
      <c r="L987" s="37"/>
      <c r="M987" s="37"/>
      <c r="N987" s="37"/>
      <c r="O987" s="22"/>
      <c r="P987" s="22"/>
      <c r="Q987" s="42"/>
      <c r="R987" s="39"/>
      <c r="S987" s="39"/>
      <c r="T987" s="39"/>
      <c r="U987" s="321"/>
      <c r="V987" s="330"/>
      <c r="W987" s="317" t="str">
        <f t="shared" si="547"/>
        <v>0</v>
      </c>
      <c r="X987" s="40"/>
      <c r="Y987" s="40"/>
      <c r="Z987" s="40"/>
      <c r="AA987" s="40"/>
      <c r="AB987" s="144"/>
      <c r="AC987" s="144"/>
      <c r="AD987" s="40" t="str">
        <f t="shared" si="527"/>
        <v/>
      </c>
      <c r="AE987" s="185"/>
      <c r="AF987" s="106" t="str">
        <f t="shared" si="528"/>
        <v/>
      </c>
      <c r="AG987" s="99">
        <f t="shared" si="558"/>
        <v>0</v>
      </c>
      <c r="AH987" s="105" t="str">
        <f t="shared" si="559"/>
        <v>0</v>
      </c>
      <c r="AI987" s="106" t="str">
        <f t="shared" si="548"/>
        <v>0</v>
      </c>
      <c r="AJ987" s="99" t="str">
        <f t="shared" si="549"/>
        <v/>
      </c>
      <c r="AK987" s="1" t="str">
        <f t="shared" si="550"/>
        <v/>
      </c>
      <c r="AL987" s="1" t="str">
        <f t="shared" si="551"/>
        <v/>
      </c>
      <c r="AM987" s="1" t="str">
        <f t="shared" si="552"/>
        <v/>
      </c>
      <c r="AN987" s="164" t="str">
        <f t="shared" si="553"/>
        <v/>
      </c>
      <c r="AO987" s="337">
        <f t="shared" si="554"/>
        <v>0</v>
      </c>
      <c r="AP987" s="259"/>
      <c r="AQ987" s="273">
        <f t="shared" si="560"/>
        <v>0</v>
      </c>
      <c r="DF987" s="104">
        <f t="shared" si="532"/>
        <v>0</v>
      </c>
      <c r="DG987" s="39" t="str">
        <f t="shared" si="529"/>
        <v/>
      </c>
      <c r="DH987" s="39" t="str">
        <f t="shared" si="530"/>
        <v/>
      </c>
      <c r="DJ987" s="98">
        <f t="shared" si="531"/>
        <v>0</v>
      </c>
      <c r="DK987" s="93" t="e">
        <f>VLOOKUP(H987,'PORT PRODUCTIVITY 1'!$A$25:$G$81,2,FALSE)</f>
        <v>#N/A</v>
      </c>
      <c r="DL987" s="97" t="str">
        <f t="shared" si="537"/>
        <v/>
      </c>
      <c r="DM987" s="97" t="str">
        <f t="shared" si="538"/>
        <v/>
      </c>
      <c r="DN987" s="97" t="str">
        <f t="shared" si="539"/>
        <v/>
      </c>
      <c r="DO987" s="97" t="str">
        <f t="shared" si="540"/>
        <v/>
      </c>
      <c r="DP987" s="94" t="e">
        <f>VLOOKUP(H987,'PORT PRODUCTIVITY 1'!$A$25:$G$83,3,FALSE)</f>
        <v>#N/A</v>
      </c>
      <c r="DQ987" s="276" t="str">
        <f t="shared" si="541"/>
        <v/>
      </c>
      <c r="DR987" s="276" t="str">
        <f t="shared" si="542"/>
        <v/>
      </c>
      <c r="DS987" s="276" t="str">
        <f t="shared" si="543"/>
        <v/>
      </c>
      <c r="DT987" s="276" t="str">
        <f t="shared" si="544"/>
        <v/>
      </c>
      <c r="DU987" s="276" t="str">
        <f t="shared" si="545"/>
        <v/>
      </c>
      <c r="DV987" s="276" t="str">
        <f t="shared" si="546"/>
        <v/>
      </c>
      <c r="DW987" s="277" t="str">
        <f t="shared" si="533"/>
        <v/>
      </c>
      <c r="DX987" s="278" t="str">
        <f t="shared" si="534"/>
        <v>0</v>
      </c>
      <c r="DY987" s="279" t="str">
        <f t="shared" si="535"/>
        <v>0</v>
      </c>
      <c r="DZ987" s="280" t="str">
        <f t="shared" si="536"/>
        <v/>
      </c>
      <c r="EA987" s="335">
        <f t="shared" si="555"/>
        <v>0</v>
      </c>
      <c r="EB987" s="335">
        <f t="shared" si="556"/>
        <v>0</v>
      </c>
      <c r="EC987" s="335">
        <f t="shared" si="557"/>
        <v>0</v>
      </c>
    </row>
    <row r="988" spans="2:133" ht="27.75" customHeight="1" thickBot="1">
      <c r="B988" s="39"/>
      <c r="C988" s="146"/>
      <c r="D988" s="57"/>
      <c r="E988" s="43"/>
      <c r="F988" s="74"/>
      <c r="G988" s="74"/>
      <c r="H988" s="44"/>
      <c r="I988" s="283"/>
      <c r="J988" s="283"/>
      <c r="K988" s="37"/>
      <c r="L988" s="37"/>
      <c r="M988" s="37"/>
      <c r="N988" s="37"/>
      <c r="O988" s="22"/>
      <c r="P988" s="22"/>
      <c r="Q988" s="42"/>
      <c r="R988" s="39"/>
      <c r="S988" s="39"/>
      <c r="T988" s="39"/>
      <c r="U988" s="321"/>
      <c r="V988" s="330"/>
      <c r="W988" s="317" t="str">
        <f t="shared" si="547"/>
        <v>0</v>
      </c>
      <c r="X988" s="40"/>
      <c r="Y988" s="40"/>
      <c r="Z988" s="40"/>
      <c r="AA988" s="40"/>
      <c r="AB988" s="144"/>
      <c r="AC988" s="144"/>
      <c r="AD988" s="40" t="str">
        <f t="shared" si="527"/>
        <v/>
      </c>
      <c r="AE988" s="185"/>
      <c r="AF988" s="106" t="str">
        <f t="shared" si="528"/>
        <v/>
      </c>
      <c r="AG988" s="99">
        <f t="shared" si="558"/>
        <v>0</v>
      </c>
      <c r="AH988" s="105" t="str">
        <f t="shared" si="559"/>
        <v>0</v>
      </c>
      <c r="AI988" s="106" t="str">
        <f t="shared" si="548"/>
        <v>0</v>
      </c>
      <c r="AJ988" s="99" t="str">
        <f t="shared" si="549"/>
        <v/>
      </c>
      <c r="AK988" s="1" t="str">
        <f t="shared" si="550"/>
        <v/>
      </c>
      <c r="AL988" s="1" t="str">
        <f t="shared" si="551"/>
        <v/>
      </c>
      <c r="AM988" s="1" t="str">
        <f t="shared" si="552"/>
        <v/>
      </c>
      <c r="AN988" s="164" t="str">
        <f t="shared" si="553"/>
        <v/>
      </c>
      <c r="AO988" s="337">
        <f t="shared" si="554"/>
        <v>0</v>
      </c>
      <c r="AP988" s="259"/>
      <c r="AQ988" s="273">
        <f t="shared" si="560"/>
        <v>0</v>
      </c>
      <c r="DF988" s="104">
        <f t="shared" si="532"/>
        <v>0</v>
      </c>
      <c r="DG988" s="39" t="str">
        <f t="shared" si="529"/>
        <v/>
      </c>
      <c r="DH988" s="39" t="str">
        <f t="shared" si="530"/>
        <v/>
      </c>
      <c r="DJ988" s="98">
        <f t="shared" si="531"/>
        <v>0</v>
      </c>
      <c r="DK988" s="93" t="e">
        <f>VLOOKUP(H988,'PORT PRODUCTIVITY 1'!$A$25:$G$81,2,FALSE)</f>
        <v>#N/A</v>
      </c>
      <c r="DL988" s="97" t="str">
        <f t="shared" si="537"/>
        <v/>
      </c>
      <c r="DM988" s="97" t="str">
        <f t="shared" si="538"/>
        <v/>
      </c>
      <c r="DN988" s="97" t="str">
        <f t="shared" si="539"/>
        <v/>
      </c>
      <c r="DO988" s="97" t="str">
        <f t="shared" si="540"/>
        <v/>
      </c>
      <c r="DP988" s="94" t="e">
        <f>VLOOKUP(H988,'PORT PRODUCTIVITY 1'!$A$25:$G$83,3,FALSE)</f>
        <v>#N/A</v>
      </c>
      <c r="DQ988" s="276" t="str">
        <f t="shared" si="541"/>
        <v/>
      </c>
      <c r="DR988" s="276" t="str">
        <f t="shared" si="542"/>
        <v/>
      </c>
      <c r="DS988" s="276" t="str">
        <f t="shared" si="543"/>
        <v/>
      </c>
      <c r="DT988" s="276" t="str">
        <f t="shared" si="544"/>
        <v/>
      </c>
      <c r="DU988" s="276" t="str">
        <f t="shared" si="545"/>
        <v/>
      </c>
      <c r="DV988" s="276" t="str">
        <f t="shared" si="546"/>
        <v/>
      </c>
      <c r="DW988" s="277" t="str">
        <f t="shared" si="533"/>
        <v/>
      </c>
      <c r="DX988" s="278" t="str">
        <f t="shared" si="534"/>
        <v>0</v>
      </c>
      <c r="DY988" s="279" t="str">
        <f t="shared" si="535"/>
        <v>0</v>
      </c>
      <c r="DZ988" s="280" t="str">
        <f t="shared" si="536"/>
        <v/>
      </c>
      <c r="EA988" s="335">
        <f t="shared" si="555"/>
        <v>0</v>
      </c>
      <c r="EB988" s="335">
        <f t="shared" si="556"/>
        <v>0</v>
      </c>
      <c r="EC988" s="335">
        <f t="shared" si="557"/>
        <v>0</v>
      </c>
    </row>
    <row r="989" spans="2:133" ht="27.75" customHeight="1" thickBot="1">
      <c r="B989" s="39"/>
      <c r="C989" s="146"/>
      <c r="D989" s="57"/>
      <c r="E989" s="43"/>
      <c r="F989" s="74"/>
      <c r="G989" s="74"/>
      <c r="H989" s="44"/>
      <c r="I989" s="283"/>
      <c r="J989" s="283"/>
      <c r="K989" s="37"/>
      <c r="L989" s="37"/>
      <c r="M989" s="37"/>
      <c r="N989" s="37"/>
      <c r="O989" s="22"/>
      <c r="P989" s="22"/>
      <c r="Q989" s="42"/>
      <c r="R989" s="39"/>
      <c r="S989" s="39"/>
      <c r="T989" s="39"/>
      <c r="U989" s="321"/>
      <c r="V989" s="330"/>
      <c r="W989" s="317" t="str">
        <f t="shared" si="547"/>
        <v>0</v>
      </c>
      <c r="X989" s="40"/>
      <c r="Y989" s="40"/>
      <c r="Z989" s="40"/>
      <c r="AA989" s="40"/>
      <c r="AB989" s="144"/>
      <c r="AC989" s="144"/>
      <c r="AD989" s="40" t="str">
        <f t="shared" si="527"/>
        <v/>
      </c>
      <c r="AE989" s="185"/>
      <c r="AF989" s="106" t="str">
        <f t="shared" si="528"/>
        <v/>
      </c>
      <c r="AG989" s="99">
        <f t="shared" si="558"/>
        <v>0</v>
      </c>
      <c r="AH989" s="105" t="str">
        <f t="shared" si="559"/>
        <v>0</v>
      </c>
      <c r="AI989" s="106" t="str">
        <f t="shared" si="548"/>
        <v>0</v>
      </c>
      <c r="AJ989" s="99" t="str">
        <f t="shared" si="549"/>
        <v/>
      </c>
      <c r="AK989" s="1" t="str">
        <f t="shared" si="550"/>
        <v/>
      </c>
      <c r="AL989" s="1" t="str">
        <f t="shared" si="551"/>
        <v/>
      </c>
      <c r="AM989" s="1" t="str">
        <f t="shared" si="552"/>
        <v/>
      </c>
      <c r="AN989" s="164" t="str">
        <f t="shared" si="553"/>
        <v/>
      </c>
      <c r="AO989" s="337">
        <f t="shared" si="554"/>
        <v>0</v>
      </c>
      <c r="AP989" s="259"/>
      <c r="AQ989" s="273">
        <f t="shared" si="560"/>
        <v>0</v>
      </c>
      <c r="DF989" s="104">
        <f t="shared" si="532"/>
        <v>0</v>
      </c>
      <c r="DG989" s="39" t="str">
        <f t="shared" si="529"/>
        <v/>
      </c>
      <c r="DH989" s="39" t="str">
        <f t="shared" si="530"/>
        <v/>
      </c>
      <c r="DJ989" s="98">
        <f t="shared" si="531"/>
        <v>0</v>
      </c>
      <c r="DK989" s="93" t="e">
        <f>VLOOKUP(H989,'PORT PRODUCTIVITY 1'!$A$25:$G$81,2,FALSE)</f>
        <v>#N/A</v>
      </c>
      <c r="DL989" s="97" t="str">
        <f t="shared" si="537"/>
        <v/>
      </c>
      <c r="DM989" s="97" t="str">
        <f t="shared" si="538"/>
        <v/>
      </c>
      <c r="DN989" s="97" t="str">
        <f t="shared" si="539"/>
        <v/>
      </c>
      <c r="DO989" s="97" t="str">
        <f t="shared" si="540"/>
        <v/>
      </c>
      <c r="DP989" s="94" t="e">
        <f>VLOOKUP(H989,'PORT PRODUCTIVITY 1'!$A$25:$G$83,3,FALSE)</f>
        <v>#N/A</v>
      </c>
      <c r="DQ989" s="276" t="str">
        <f t="shared" si="541"/>
        <v/>
      </c>
      <c r="DR989" s="276" t="str">
        <f t="shared" si="542"/>
        <v/>
      </c>
      <c r="DS989" s="276" t="str">
        <f t="shared" si="543"/>
        <v/>
      </c>
      <c r="DT989" s="276" t="str">
        <f t="shared" si="544"/>
        <v/>
      </c>
      <c r="DU989" s="276" t="str">
        <f t="shared" si="545"/>
        <v/>
      </c>
      <c r="DV989" s="276" t="str">
        <f t="shared" si="546"/>
        <v/>
      </c>
      <c r="DW989" s="277" t="str">
        <f t="shared" si="533"/>
        <v/>
      </c>
      <c r="DX989" s="278" t="str">
        <f t="shared" si="534"/>
        <v>0</v>
      </c>
      <c r="DY989" s="279" t="str">
        <f t="shared" si="535"/>
        <v>0</v>
      </c>
      <c r="DZ989" s="280" t="str">
        <f t="shared" si="536"/>
        <v/>
      </c>
      <c r="EA989" s="335">
        <f t="shared" si="555"/>
        <v>0</v>
      </c>
      <c r="EB989" s="335">
        <f t="shared" si="556"/>
        <v>0</v>
      </c>
      <c r="EC989" s="335">
        <f t="shared" si="557"/>
        <v>0</v>
      </c>
    </row>
    <row r="990" spans="2:133" ht="27.75" customHeight="1" thickBot="1">
      <c r="B990" s="39"/>
      <c r="C990" s="146"/>
      <c r="D990" s="57"/>
      <c r="E990" s="43"/>
      <c r="F990" s="74"/>
      <c r="G990" s="74"/>
      <c r="H990" s="44"/>
      <c r="I990" s="283"/>
      <c r="J990" s="283"/>
      <c r="K990" s="37"/>
      <c r="L990" s="37"/>
      <c r="M990" s="37"/>
      <c r="N990" s="37"/>
      <c r="O990" s="22"/>
      <c r="P990" s="22"/>
      <c r="Q990" s="42"/>
      <c r="R990" s="39"/>
      <c r="S990" s="39"/>
      <c r="T990" s="39"/>
      <c r="U990" s="321"/>
      <c r="V990" s="330"/>
      <c r="W990" s="317" t="str">
        <f t="shared" si="547"/>
        <v>0</v>
      </c>
      <c r="X990" s="40"/>
      <c r="Y990" s="40"/>
      <c r="Z990" s="40"/>
      <c r="AA990" s="40"/>
      <c r="AB990" s="144"/>
      <c r="AC990" s="144"/>
      <c r="AD990" s="40" t="str">
        <f t="shared" si="527"/>
        <v/>
      </c>
      <c r="AE990" s="185"/>
      <c r="AF990" s="106" t="str">
        <f t="shared" si="528"/>
        <v/>
      </c>
      <c r="AG990" s="99">
        <f t="shared" si="558"/>
        <v>0</v>
      </c>
      <c r="AH990" s="105" t="str">
        <f t="shared" si="559"/>
        <v>0</v>
      </c>
      <c r="AI990" s="106" t="str">
        <f t="shared" si="548"/>
        <v>0</v>
      </c>
      <c r="AJ990" s="99" t="str">
        <f t="shared" si="549"/>
        <v/>
      </c>
      <c r="AK990" s="1" t="str">
        <f t="shared" si="550"/>
        <v/>
      </c>
      <c r="AL990" s="1" t="str">
        <f t="shared" si="551"/>
        <v/>
      </c>
      <c r="AM990" s="1" t="str">
        <f t="shared" si="552"/>
        <v/>
      </c>
      <c r="AN990" s="164" t="str">
        <f t="shared" si="553"/>
        <v/>
      </c>
      <c r="AO990" s="337">
        <f t="shared" si="554"/>
        <v>0</v>
      </c>
      <c r="AP990" s="259"/>
      <c r="AQ990" s="273">
        <f t="shared" si="560"/>
        <v>0</v>
      </c>
      <c r="DF990" s="104">
        <f t="shared" si="532"/>
        <v>0</v>
      </c>
      <c r="DG990" s="39" t="str">
        <f t="shared" si="529"/>
        <v/>
      </c>
      <c r="DH990" s="39" t="str">
        <f t="shared" si="530"/>
        <v/>
      </c>
      <c r="DJ990" s="98">
        <f t="shared" si="531"/>
        <v>0</v>
      </c>
      <c r="DK990" s="93" t="e">
        <f>VLOOKUP(H990,'PORT PRODUCTIVITY 1'!$A$25:$G$81,2,FALSE)</f>
        <v>#N/A</v>
      </c>
      <c r="DL990" s="97" t="str">
        <f t="shared" si="537"/>
        <v/>
      </c>
      <c r="DM990" s="97" t="str">
        <f t="shared" si="538"/>
        <v/>
      </c>
      <c r="DN990" s="97" t="str">
        <f t="shared" si="539"/>
        <v/>
      </c>
      <c r="DO990" s="97" t="str">
        <f t="shared" si="540"/>
        <v/>
      </c>
      <c r="DP990" s="94" t="e">
        <f>VLOOKUP(H990,'PORT PRODUCTIVITY 1'!$A$25:$G$83,3,FALSE)</f>
        <v>#N/A</v>
      </c>
      <c r="DQ990" s="276" t="str">
        <f t="shared" si="541"/>
        <v/>
      </c>
      <c r="DR990" s="276" t="str">
        <f t="shared" si="542"/>
        <v/>
      </c>
      <c r="DS990" s="276" t="str">
        <f t="shared" si="543"/>
        <v/>
      </c>
      <c r="DT990" s="276" t="str">
        <f t="shared" si="544"/>
        <v/>
      </c>
      <c r="DU990" s="276" t="str">
        <f t="shared" si="545"/>
        <v/>
      </c>
      <c r="DV990" s="276" t="str">
        <f t="shared" si="546"/>
        <v/>
      </c>
      <c r="DW990" s="277" t="str">
        <f t="shared" si="533"/>
        <v/>
      </c>
      <c r="DX990" s="278" t="str">
        <f t="shared" si="534"/>
        <v>0</v>
      </c>
      <c r="DY990" s="279" t="str">
        <f t="shared" si="535"/>
        <v>0</v>
      </c>
      <c r="DZ990" s="280" t="str">
        <f t="shared" si="536"/>
        <v/>
      </c>
      <c r="EA990" s="335">
        <f t="shared" si="555"/>
        <v>0</v>
      </c>
      <c r="EB990" s="335">
        <f t="shared" si="556"/>
        <v>0</v>
      </c>
      <c r="EC990" s="335">
        <f t="shared" si="557"/>
        <v>0</v>
      </c>
    </row>
    <row r="991" spans="2:133" ht="27.75" customHeight="1" thickBot="1">
      <c r="B991" s="39"/>
      <c r="C991" s="146"/>
      <c r="D991" s="57"/>
      <c r="E991" s="43"/>
      <c r="F991" s="74"/>
      <c r="G991" s="74"/>
      <c r="H991" s="44"/>
      <c r="I991" s="283"/>
      <c r="J991" s="283"/>
      <c r="K991" s="37"/>
      <c r="L991" s="37"/>
      <c r="M991" s="37"/>
      <c r="N991" s="37"/>
      <c r="O991" s="22"/>
      <c r="P991" s="22"/>
      <c r="Q991" s="42"/>
      <c r="R991" s="39"/>
      <c r="S991" s="39"/>
      <c r="T991" s="39"/>
      <c r="U991" s="321"/>
      <c r="V991" s="330"/>
      <c r="W991" s="317" t="str">
        <f t="shared" si="547"/>
        <v>0</v>
      </c>
      <c r="X991" s="40"/>
      <c r="Y991" s="40"/>
      <c r="Z991" s="40"/>
      <c r="AA991" s="40"/>
      <c r="AB991" s="144"/>
      <c r="AC991" s="144"/>
      <c r="AD991" s="40" t="str">
        <f t="shared" si="527"/>
        <v/>
      </c>
      <c r="AE991" s="185"/>
      <c r="AF991" s="106" t="str">
        <f t="shared" si="528"/>
        <v/>
      </c>
      <c r="AG991" s="99">
        <f t="shared" si="558"/>
        <v>0</v>
      </c>
      <c r="AH991" s="105" t="str">
        <f t="shared" si="559"/>
        <v>0</v>
      </c>
      <c r="AI991" s="106" t="str">
        <f t="shared" si="548"/>
        <v>0</v>
      </c>
      <c r="AJ991" s="99" t="str">
        <f t="shared" si="549"/>
        <v/>
      </c>
      <c r="AK991" s="1" t="str">
        <f t="shared" si="550"/>
        <v/>
      </c>
      <c r="AL991" s="1" t="str">
        <f t="shared" si="551"/>
        <v/>
      </c>
      <c r="AM991" s="1" t="str">
        <f t="shared" si="552"/>
        <v/>
      </c>
      <c r="AN991" s="164" t="str">
        <f t="shared" si="553"/>
        <v/>
      </c>
      <c r="AO991" s="337">
        <f t="shared" si="554"/>
        <v>0</v>
      </c>
      <c r="AP991" s="259"/>
      <c r="AQ991" s="273">
        <f t="shared" si="560"/>
        <v>0</v>
      </c>
      <c r="DF991" s="104">
        <f t="shared" si="532"/>
        <v>0</v>
      </c>
      <c r="DG991" s="39" t="str">
        <f t="shared" si="529"/>
        <v/>
      </c>
      <c r="DH991" s="39" t="str">
        <f t="shared" si="530"/>
        <v/>
      </c>
      <c r="DJ991" s="98">
        <f t="shared" si="531"/>
        <v>0</v>
      </c>
      <c r="DK991" s="93" t="e">
        <f>VLOOKUP(H991,'PORT PRODUCTIVITY 1'!$A$25:$G$81,2,FALSE)</f>
        <v>#N/A</v>
      </c>
      <c r="DL991" s="97" t="str">
        <f t="shared" si="537"/>
        <v/>
      </c>
      <c r="DM991" s="97" t="str">
        <f t="shared" si="538"/>
        <v/>
      </c>
      <c r="DN991" s="97" t="str">
        <f t="shared" si="539"/>
        <v/>
      </c>
      <c r="DO991" s="97" t="str">
        <f t="shared" si="540"/>
        <v/>
      </c>
      <c r="DP991" s="94" t="e">
        <f>VLOOKUP(H991,'PORT PRODUCTIVITY 1'!$A$25:$G$83,3,FALSE)</f>
        <v>#N/A</v>
      </c>
      <c r="DQ991" s="276" t="str">
        <f t="shared" si="541"/>
        <v/>
      </c>
      <c r="DR991" s="276" t="str">
        <f t="shared" si="542"/>
        <v/>
      </c>
      <c r="DS991" s="276" t="str">
        <f t="shared" si="543"/>
        <v/>
      </c>
      <c r="DT991" s="276" t="str">
        <f t="shared" si="544"/>
        <v/>
      </c>
      <c r="DU991" s="276" t="str">
        <f t="shared" si="545"/>
        <v/>
      </c>
      <c r="DV991" s="276" t="str">
        <f t="shared" si="546"/>
        <v/>
      </c>
      <c r="DW991" s="277" t="str">
        <f t="shared" si="533"/>
        <v/>
      </c>
      <c r="DX991" s="278" t="str">
        <f t="shared" si="534"/>
        <v>0</v>
      </c>
      <c r="DY991" s="279" t="str">
        <f t="shared" si="535"/>
        <v>0</v>
      </c>
      <c r="DZ991" s="280" t="str">
        <f t="shared" si="536"/>
        <v/>
      </c>
      <c r="EA991" s="335">
        <f t="shared" si="555"/>
        <v>0</v>
      </c>
      <c r="EB991" s="335">
        <f t="shared" si="556"/>
        <v>0</v>
      </c>
      <c r="EC991" s="335">
        <f t="shared" si="557"/>
        <v>0</v>
      </c>
    </row>
    <row r="992" spans="2:133" ht="27.75" customHeight="1" thickBot="1">
      <c r="B992" s="39"/>
      <c r="C992" s="146"/>
      <c r="D992" s="57"/>
      <c r="E992" s="43"/>
      <c r="F992" s="74"/>
      <c r="G992" s="74"/>
      <c r="H992" s="44"/>
      <c r="I992" s="283"/>
      <c r="J992" s="283"/>
      <c r="K992" s="37"/>
      <c r="L992" s="37"/>
      <c r="M992" s="37"/>
      <c r="N992" s="37"/>
      <c r="O992" s="22"/>
      <c r="P992" s="22"/>
      <c r="Q992" s="42"/>
      <c r="R992" s="39"/>
      <c r="S992" s="39"/>
      <c r="T992" s="39"/>
      <c r="U992" s="321"/>
      <c r="V992" s="330"/>
      <c r="W992" s="317" t="str">
        <f t="shared" si="547"/>
        <v>0</v>
      </c>
      <c r="X992" s="40"/>
      <c r="Y992" s="40"/>
      <c r="Z992" s="40"/>
      <c r="AA992" s="40"/>
      <c r="AB992" s="144"/>
      <c r="AC992" s="144"/>
      <c r="AD992" s="40" t="str">
        <f t="shared" si="527"/>
        <v/>
      </c>
      <c r="AE992" s="185"/>
      <c r="AF992" s="106" t="str">
        <f t="shared" si="528"/>
        <v/>
      </c>
      <c r="AG992" s="99">
        <f t="shared" si="558"/>
        <v>0</v>
      </c>
      <c r="AH992" s="105" t="str">
        <f t="shared" si="559"/>
        <v>0</v>
      </c>
      <c r="AI992" s="106" t="str">
        <f t="shared" si="548"/>
        <v>0</v>
      </c>
      <c r="AJ992" s="99" t="str">
        <f t="shared" si="549"/>
        <v/>
      </c>
      <c r="AK992" s="1" t="str">
        <f t="shared" si="550"/>
        <v/>
      </c>
      <c r="AL992" s="1" t="str">
        <f t="shared" si="551"/>
        <v/>
      </c>
      <c r="AM992" s="1" t="str">
        <f t="shared" si="552"/>
        <v/>
      </c>
      <c r="AN992" s="164" t="str">
        <f t="shared" si="553"/>
        <v/>
      </c>
      <c r="AO992" s="337">
        <f t="shared" si="554"/>
        <v>0</v>
      </c>
      <c r="AP992" s="259"/>
      <c r="AQ992" s="273">
        <f t="shared" si="560"/>
        <v>0</v>
      </c>
      <c r="DF992" s="104">
        <f t="shared" si="532"/>
        <v>0</v>
      </c>
      <c r="DG992" s="39" t="str">
        <f t="shared" si="529"/>
        <v/>
      </c>
      <c r="DH992" s="39" t="str">
        <f t="shared" si="530"/>
        <v/>
      </c>
      <c r="DJ992" s="98">
        <f t="shared" si="531"/>
        <v>0</v>
      </c>
      <c r="DK992" s="93" t="e">
        <f>VLOOKUP(H992,'PORT PRODUCTIVITY 1'!$A$25:$G$81,2,FALSE)</f>
        <v>#N/A</v>
      </c>
      <c r="DL992" s="97" t="str">
        <f t="shared" si="537"/>
        <v/>
      </c>
      <c r="DM992" s="97" t="str">
        <f t="shared" si="538"/>
        <v/>
      </c>
      <c r="DN992" s="97" t="str">
        <f t="shared" si="539"/>
        <v/>
      </c>
      <c r="DO992" s="97" t="str">
        <f t="shared" si="540"/>
        <v/>
      </c>
      <c r="DP992" s="94" t="e">
        <f>VLOOKUP(H992,'PORT PRODUCTIVITY 1'!$A$25:$G$83,3,FALSE)</f>
        <v>#N/A</v>
      </c>
      <c r="DQ992" s="276" t="str">
        <f t="shared" si="541"/>
        <v/>
      </c>
      <c r="DR992" s="276" t="str">
        <f t="shared" si="542"/>
        <v/>
      </c>
      <c r="DS992" s="276" t="str">
        <f t="shared" si="543"/>
        <v/>
      </c>
      <c r="DT992" s="276" t="str">
        <f t="shared" si="544"/>
        <v/>
      </c>
      <c r="DU992" s="276" t="str">
        <f t="shared" si="545"/>
        <v/>
      </c>
      <c r="DV992" s="276" t="str">
        <f t="shared" si="546"/>
        <v/>
      </c>
      <c r="DW992" s="277" t="str">
        <f t="shared" si="533"/>
        <v/>
      </c>
      <c r="DX992" s="278" t="str">
        <f t="shared" si="534"/>
        <v>0</v>
      </c>
      <c r="DY992" s="279" t="str">
        <f t="shared" si="535"/>
        <v>0</v>
      </c>
      <c r="DZ992" s="280" t="str">
        <f t="shared" si="536"/>
        <v/>
      </c>
      <c r="EA992" s="335">
        <f t="shared" si="555"/>
        <v>0</v>
      </c>
      <c r="EB992" s="335">
        <f t="shared" si="556"/>
        <v>0</v>
      </c>
      <c r="EC992" s="335">
        <f t="shared" si="557"/>
        <v>0</v>
      </c>
    </row>
    <row r="993" spans="2:133" ht="27.75" customHeight="1" thickBot="1">
      <c r="B993" s="39"/>
      <c r="C993" s="146"/>
      <c r="D993" s="57"/>
      <c r="E993" s="43"/>
      <c r="F993" s="74"/>
      <c r="G993" s="74"/>
      <c r="H993" s="44"/>
      <c r="I993" s="283"/>
      <c r="J993" s="283"/>
      <c r="K993" s="37"/>
      <c r="L993" s="37"/>
      <c r="M993" s="37"/>
      <c r="N993" s="37"/>
      <c r="O993" s="22"/>
      <c r="P993" s="22"/>
      <c r="Q993" s="42"/>
      <c r="R993" s="39"/>
      <c r="S993" s="39"/>
      <c r="T993" s="39"/>
      <c r="U993" s="321"/>
      <c r="V993" s="330"/>
      <c r="W993" s="317" t="str">
        <f t="shared" si="547"/>
        <v>0</v>
      </c>
      <c r="X993" s="40"/>
      <c r="Y993" s="40"/>
      <c r="Z993" s="40"/>
      <c r="AA993" s="40"/>
      <c r="AB993" s="144"/>
      <c r="AC993" s="144"/>
      <c r="AD993" s="40" t="str">
        <f t="shared" si="527"/>
        <v/>
      </c>
      <c r="AE993" s="185"/>
      <c r="AF993" s="106" t="str">
        <f t="shared" si="528"/>
        <v/>
      </c>
      <c r="AG993" s="99">
        <f t="shared" si="558"/>
        <v>0</v>
      </c>
      <c r="AH993" s="105" t="str">
        <f t="shared" si="559"/>
        <v>0</v>
      </c>
      <c r="AI993" s="106" t="str">
        <f t="shared" si="548"/>
        <v>0</v>
      </c>
      <c r="AJ993" s="99" t="str">
        <f t="shared" si="549"/>
        <v/>
      </c>
      <c r="AK993" s="1" t="str">
        <f t="shared" si="550"/>
        <v/>
      </c>
      <c r="AL993" s="1" t="str">
        <f t="shared" si="551"/>
        <v/>
      </c>
      <c r="AM993" s="1" t="str">
        <f t="shared" si="552"/>
        <v/>
      </c>
      <c r="AN993" s="164" t="str">
        <f t="shared" si="553"/>
        <v/>
      </c>
      <c r="AO993" s="337">
        <f t="shared" si="554"/>
        <v>0</v>
      </c>
      <c r="AP993" s="259"/>
      <c r="AQ993" s="273">
        <f t="shared" si="560"/>
        <v>0</v>
      </c>
      <c r="DF993" s="104">
        <f t="shared" si="532"/>
        <v>0</v>
      </c>
      <c r="DG993" s="39" t="str">
        <f t="shared" si="529"/>
        <v/>
      </c>
      <c r="DH993" s="39" t="str">
        <f t="shared" si="530"/>
        <v/>
      </c>
      <c r="DJ993" s="98">
        <f t="shared" si="531"/>
        <v>0</v>
      </c>
      <c r="DK993" s="93" t="e">
        <f>VLOOKUP(H993,'PORT PRODUCTIVITY 1'!$A$25:$G$81,2,FALSE)</f>
        <v>#N/A</v>
      </c>
      <c r="DL993" s="97" t="str">
        <f t="shared" si="537"/>
        <v/>
      </c>
      <c r="DM993" s="97" t="str">
        <f t="shared" si="538"/>
        <v/>
      </c>
      <c r="DN993" s="97" t="str">
        <f t="shared" si="539"/>
        <v/>
      </c>
      <c r="DO993" s="97" t="str">
        <f t="shared" si="540"/>
        <v/>
      </c>
      <c r="DP993" s="94" t="e">
        <f>VLOOKUP(H993,'PORT PRODUCTIVITY 1'!$A$25:$G$83,3,FALSE)</f>
        <v>#N/A</v>
      </c>
      <c r="DQ993" s="276" t="str">
        <f t="shared" si="541"/>
        <v/>
      </c>
      <c r="DR993" s="276" t="str">
        <f t="shared" si="542"/>
        <v/>
      </c>
      <c r="DS993" s="276" t="str">
        <f t="shared" si="543"/>
        <v/>
      </c>
      <c r="DT993" s="276" t="str">
        <f t="shared" si="544"/>
        <v/>
      </c>
      <c r="DU993" s="276" t="str">
        <f t="shared" si="545"/>
        <v/>
      </c>
      <c r="DV993" s="276" t="str">
        <f t="shared" si="546"/>
        <v/>
      </c>
      <c r="DW993" s="277" t="str">
        <f t="shared" si="533"/>
        <v/>
      </c>
      <c r="DX993" s="278" t="str">
        <f t="shared" si="534"/>
        <v>0</v>
      </c>
      <c r="DY993" s="279" t="str">
        <f t="shared" si="535"/>
        <v>0</v>
      </c>
      <c r="DZ993" s="280" t="str">
        <f t="shared" si="536"/>
        <v/>
      </c>
      <c r="EA993" s="335">
        <f t="shared" si="555"/>
        <v>0</v>
      </c>
      <c r="EB993" s="335">
        <f t="shared" si="556"/>
        <v>0</v>
      </c>
      <c r="EC993" s="335">
        <f t="shared" si="557"/>
        <v>0</v>
      </c>
    </row>
    <row r="994" spans="2:133" ht="27.75" customHeight="1" thickBot="1">
      <c r="B994" s="39"/>
      <c r="C994" s="146"/>
      <c r="D994" s="57"/>
      <c r="E994" s="43"/>
      <c r="F994" s="74"/>
      <c r="G994" s="74"/>
      <c r="H994" s="44"/>
      <c r="I994" s="283"/>
      <c r="J994" s="283"/>
      <c r="K994" s="37"/>
      <c r="L994" s="37"/>
      <c r="M994" s="37"/>
      <c r="N994" s="37"/>
      <c r="O994" s="22"/>
      <c r="P994" s="22"/>
      <c r="Q994" s="42"/>
      <c r="R994" s="39"/>
      <c r="S994" s="39"/>
      <c r="T994" s="39"/>
      <c r="U994" s="321"/>
      <c r="V994" s="330"/>
      <c r="W994" s="317"/>
      <c r="X994" s="40"/>
      <c r="Y994" s="40"/>
      <c r="Z994" s="40"/>
      <c r="AA994" s="40"/>
      <c r="AB994" s="144"/>
      <c r="AC994" s="144"/>
      <c r="AD994" s="40" t="str">
        <f t="shared" si="527"/>
        <v/>
      </c>
      <c r="AE994" s="185"/>
      <c r="AF994" s="106" t="str">
        <f t="shared" si="528"/>
        <v/>
      </c>
      <c r="AG994" s="99">
        <f t="shared" si="558"/>
        <v>0</v>
      </c>
      <c r="AH994" s="105" t="str">
        <f t="shared" si="559"/>
        <v>0</v>
      </c>
      <c r="AI994" s="106" t="str">
        <f t="shared" si="548"/>
        <v>0</v>
      </c>
      <c r="AJ994" s="99" t="str">
        <f t="shared" si="549"/>
        <v/>
      </c>
      <c r="AK994" s="1" t="str">
        <f t="shared" si="550"/>
        <v/>
      </c>
      <c r="AL994" s="1" t="str">
        <f t="shared" si="551"/>
        <v/>
      </c>
      <c r="AM994" s="1" t="str">
        <f t="shared" si="552"/>
        <v/>
      </c>
      <c r="AN994" s="164" t="str">
        <f t="shared" si="553"/>
        <v/>
      </c>
      <c r="AO994" s="337">
        <f t="shared" si="554"/>
        <v>0</v>
      </c>
      <c r="AP994" s="259"/>
      <c r="AQ994" s="273">
        <f t="shared" si="560"/>
        <v>0</v>
      </c>
      <c r="DF994" s="104">
        <f t="shared" si="532"/>
        <v>0</v>
      </c>
      <c r="DG994" s="39" t="str">
        <f t="shared" si="529"/>
        <v/>
      </c>
      <c r="DH994" s="39" t="str">
        <f t="shared" si="530"/>
        <v/>
      </c>
      <c r="DJ994" s="98">
        <f t="shared" si="531"/>
        <v>0</v>
      </c>
      <c r="DK994" s="93" t="e">
        <f>VLOOKUP(H994,'PORT PRODUCTIVITY 1'!$A$25:$G$81,2,FALSE)</f>
        <v>#N/A</v>
      </c>
      <c r="DL994" s="97" t="str">
        <f t="shared" si="537"/>
        <v/>
      </c>
      <c r="DM994" s="97" t="str">
        <f t="shared" si="538"/>
        <v/>
      </c>
      <c r="DN994" s="97" t="str">
        <f t="shared" si="539"/>
        <v/>
      </c>
      <c r="DO994" s="97" t="str">
        <f t="shared" si="540"/>
        <v/>
      </c>
      <c r="DP994" s="94" t="e">
        <f>VLOOKUP(H994,'PORT PRODUCTIVITY 1'!$A$25:$G$83,3,FALSE)</f>
        <v>#N/A</v>
      </c>
      <c r="DQ994" s="276" t="str">
        <f t="shared" si="541"/>
        <v/>
      </c>
      <c r="DR994" s="276" t="str">
        <f t="shared" si="542"/>
        <v/>
      </c>
      <c r="DS994" s="276" t="str">
        <f t="shared" si="543"/>
        <v/>
      </c>
      <c r="DT994" s="276" t="str">
        <f t="shared" si="544"/>
        <v/>
      </c>
      <c r="DU994" s="276" t="str">
        <f t="shared" si="545"/>
        <v/>
      </c>
      <c r="DV994" s="276" t="str">
        <f t="shared" si="546"/>
        <v/>
      </c>
      <c r="DW994" s="277" t="str">
        <f t="shared" si="533"/>
        <v/>
      </c>
      <c r="DX994" s="278" t="str">
        <f t="shared" si="534"/>
        <v>0</v>
      </c>
      <c r="DY994" s="279" t="str">
        <f t="shared" si="535"/>
        <v>0</v>
      </c>
      <c r="DZ994" s="280" t="str">
        <f t="shared" si="536"/>
        <v/>
      </c>
      <c r="EA994" s="335">
        <f t="shared" si="555"/>
        <v>0</v>
      </c>
      <c r="EB994" s="335">
        <f t="shared" si="556"/>
        <v>0</v>
      </c>
      <c r="EC994" s="335">
        <f t="shared" si="557"/>
        <v>0</v>
      </c>
    </row>
    <row r="995" spans="2:133" ht="27.75" customHeight="1" thickBot="1">
      <c r="B995" s="39"/>
      <c r="C995" s="146"/>
      <c r="D995" s="57"/>
      <c r="E995" s="43"/>
      <c r="F995" s="74"/>
      <c r="G995" s="74"/>
      <c r="H995" s="44"/>
      <c r="I995" s="283"/>
      <c r="J995" s="283"/>
      <c r="K995" s="37"/>
      <c r="L995" s="37"/>
      <c r="M995" s="37"/>
      <c r="N995" s="37"/>
      <c r="O995" s="22"/>
      <c r="P995" s="22"/>
      <c r="Q995" s="42"/>
      <c r="R995" s="39"/>
      <c r="S995" s="39"/>
      <c r="T995" s="39"/>
      <c r="U995" s="321"/>
      <c r="V995" s="330"/>
      <c r="W995" s="317"/>
      <c r="X995" s="40"/>
      <c r="Y995" s="40"/>
      <c r="Z995" s="40"/>
      <c r="AA995" s="40"/>
      <c r="AB995" s="144"/>
      <c r="AC995" s="144"/>
      <c r="AD995" s="40" t="str">
        <f t="shared" si="527"/>
        <v/>
      </c>
      <c r="AE995" s="185"/>
      <c r="AF995" s="106" t="str">
        <f t="shared" si="528"/>
        <v/>
      </c>
      <c r="AG995" s="99">
        <f t="shared" si="558"/>
        <v>0</v>
      </c>
      <c r="AH995" s="105" t="str">
        <f t="shared" si="559"/>
        <v>0</v>
      </c>
      <c r="AI995" s="106" t="str">
        <f t="shared" si="548"/>
        <v>0</v>
      </c>
      <c r="AJ995" s="99" t="str">
        <f t="shared" si="549"/>
        <v/>
      </c>
      <c r="AK995" s="1" t="str">
        <f t="shared" si="550"/>
        <v/>
      </c>
      <c r="AL995" s="1" t="str">
        <f t="shared" si="551"/>
        <v/>
      </c>
      <c r="AM995" s="1" t="str">
        <f t="shared" si="552"/>
        <v/>
      </c>
      <c r="AN995" s="164" t="str">
        <f t="shared" si="553"/>
        <v/>
      </c>
      <c r="AO995" s="337">
        <f t="shared" si="554"/>
        <v>0</v>
      </c>
      <c r="AP995" s="259"/>
      <c r="AQ995" s="273">
        <f t="shared" si="560"/>
        <v>0</v>
      </c>
      <c r="DF995" s="104">
        <f t="shared" si="532"/>
        <v>0</v>
      </c>
      <c r="DG995" s="39" t="str">
        <f t="shared" si="529"/>
        <v/>
      </c>
      <c r="DH995" s="39" t="str">
        <f t="shared" si="530"/>
        <v/>
      </c>
      <c r="DJ995" s="98">
        <f t="shared" si="531"/>
        <v>0</v>
      </c>
      <c r="DK995" s="93" t="e">
        <f>VLOOKUP(H995,'PORT PRODUCTIVITY 1'!$A$25:$G$81,2,FALSE)</f>
        <v>#N/A</v>
      </c>
      <c r="DL995" s="97" t="str">
        <f t="shared" si="537"/>
        <v/>
      </c>
      <c r="DM995" s="97" t="str">
        <f t="shared" si="538"/>
        <v/>
      </c>
      <c r="DN995" s="97" t="str">
        <f t="shared" si="539"/>
        <v/>
      </c>
      <c r="DO995" s="97" t="str">
        <f t="shared" si="540"/>
        <v/>
      </c>
      <c r="DP995" s="94" t="e">
        <f>VLOOKUP(H995,'PORT PRODUCTIVITY 1'!$A$25:$G$83,3,FALSE)</f>
        <v>#N/A</v>
      </c>
      <c r="DQ995" s="276" t="str">
        <f t="shared" si="541"/>
        <v/>
      </c>
      <c r="DR995" s="276" t="str">
        <f t="shared" si="542"/>
        <v/>
      </c>
      <c r="DS995" s="276" t="str">
        <f t="shared" si="543"/>
        <v/>
      </c>
      <c r="DT995" s="276" t="str">
        <f t="shared" si="544"/>
        <v/>
      </c>
      <c r="DU995" s="276" t="str">
        <f t="shared" si="545"/>
        <v/>
      </c>
      <c r="DV995" s="276" t="str">
        <f t="shared" si="546"/>
        <v/>
      </c>
      <c r="DW995" s="277" t="str">
        <f t="shared" si="533"/>
        <v/>
      </c>
      <c r="DX995" s="278" t="str">
        <f t="shared" si="534"/>
        <v>0</v>
      </c>
      <c r="DY995" s="279" t="str">
        <f t="shared" si="535"/>
        <v>0</v>
      </c>
      <c r="DZ995" s="280" t="str">
        <f t="shared" si="536"/>
        <v/>
      </c>
      <c r="EA995" s="335">
        <f t="shared" si="555"/>
        <v>0</v>
      </c>
      <c r="EB995" s="335">
        <f t="shared" si="556"/>
        <v>0</v>
      </c>
      <c r="EC995" s="335">
        <f t="shared" si="557"/>
        <v>0</v>
      </c>
    </row>
    <row r="996" spans="2:133" ht="27.75" customHeight="1" thickBot="1">
      <c r="B996" s="39"/>
      <c r="C996" s="146"/>
      <c r="D996" s="57"/>
      <c r="E996" s="43"/>
      <c r="F996" s="74"/>
      <c r="G996" s="74"/>
      <c r="H996" s="44"/>
      <c r="I996" s="283"/>
      <c r="J996" s="283"/>
      <c r="K996" s="37"/>
      <c r="L996" s="37"/>
      <c r="M996" s="37"/>
      <c r="N996" s="37"/>
      <c r="O996" s="22"/>
      <c r="P996" s="22"/>
      <c r="Q996" s="42"/>
      <c r="R996" s="39"/>
      <c r="S996" s="39"/>
      <c r="T996" s="39"/>
      <c r="U996" s="321"/>
      <c r="V996" s="330"/>
      <c r="W996" s="317"/>
      <c r="X996" s="40"/>
      <c r="Y996" s="40"/>
      <c r="Z996" s="40"/>
      <c r="AA996" s="40"/>
      <c r="AB996" s="144"/>
      <c r="AC996" s="144"/>
      <c r="AD996" s="40" t="str">
        <f t="shared" si="527"/>
        <v/>
      </c>
      <c r="AE996" s="185"/>
      <c r="AF996" s="106" t="str">
        <f t="shared" si="528"/>
        <v/>
      </c>
      <c r="AG996" s="99">
        <f t="shared" si="558"/>
        <v>0</v>
      </c>
      <c r="AH996" s="105" t="str">
        <f t="shared" si="559"/>
        <v>0</v>
      </c>
      <c r="AI996" s="106" t="str">
        <f t="shared" si="548"/>
        <v>0</v>
      </c>
      <c r="AJ996" s="99" t="str">
        <f t="shared" si="549"/>
        <v/>
      </c>
      <c r="AK996" s="1" t="str">
        <f t="shared" si="550"/>
        <v/>
      </c>
      <c r="AL996" s="1" t="str">
        <f t="shared" si="551"/>
        <v/>
      </c>
      <c r="AM996" s="1" t="str">
        <f t="shared" si="552"/>
        <v/>
      </c>
      <c r="AN996" s="164" t="str">
        <f t="shared" si="553"/>
        <v/>
      </c>
      <c r="AO996" s="337">
        <f t="shared" si="554"/>
        <v>0</v>
      </c>
      <c r="AP996" s="259"/>
      <c r="AQ996" s="273">
        <f t="shared" si="560"/>
        <v>0</v>
      </c>
      <c r="DF996" s="104">
        <f t="shared" si="532"/>
        <v>0</v>
      </c>
      <c r="DG996" s="39" t="str">
        <f t="shared" si="529"/>
        <v/>
      </c>
      <c r="DH996" s="39" t="str">
        <f t="shared" si="530"/>
        <v/>
      </c>
      <c r="DJ996" s="98">
        <f t="shared" si="531"/>
        <v>0</v>
      </c>
      <c r="DK996" s="93" t="e">
        <f>VLOOKUP(H996,'PORT PRODUCTIVITY 1'!$A$25:$G$81,2,FALSE)</f>
        <v>#N/A</v>
      </c>
      <c r="DL996" s="97" t="str">
        <f t="shared" si="537"/>
        <v/>
      </c>
      <c r="DM996" s="97" t="str">
        <f t="shared" si="538"/>
        <v/>
      </c>
      <c r="DN996" s="97" t="str">
        <f t="shared" si="539"/>
        <v/>
      </c>
      <c r="DO996" s="97" t="str">
        <f t="shared" si="540"/>
        <v/>
      </c>
      <c r="DP996" s="94" t="e">
        <f>VLOOKUP(H996,'PORT PRODUCTIVITY 1'!$A$25:$G$83,3,FALSE)</f>
        <v>#N/A</v>
      </c>
      <c r="DQ996" s="276" t="str">
        <f t="shared" si="541"/>
        <v/>
      </c>
      <c r="DR996" s="276" t="str">
        <f t="shared" si="542"/>
        <v/>
      </c>
      <c r="DS996" s="276" t="str">
        <f t="shared" si="543"/>
        <v/>
      </c>
      <c r="DT996" s="276" t="str">
        <f t="shared" si="544"/>
        <v/>
      </c>
      <c r="DU996" s="276" t="str">
        <f t="shared" si="545"/>
        <v/>
      </c>
      <c r="DV996" s="276" t="str">
        <f t="shared" si="546"/>
        <v/>
      </c>
      <c r="DW996" s="277" t="str">
        <f t="shared" si="533"/>
        <v/>
      </c>
      <c r="DX996" s="278" t="str">
        <f t="shared" si="534"/>
        <v>0</v>
      </c>
      <c r="DY996" s="279" t="str">
        <f t="shared" si="535"/>
        <v>0</v>
      </c>
      <c r="DZ996" s="280" t="str">
        <f t="shared" si="536"/>
        <v/>
      </c>
      <c r="EA996" s="335">
        <f t="shared" si="555"/>
        <v>0</v>
      </c>
      <c r="EB996" s="335">
        <f t="shared" si="556"/>
        <v>0</v>
      </c>
      <c r="EC996" s="335">
        <f t="shared" si="557"/>
        <v>0</v>
      </c>
    </row>
    <row r="997" spans="2:133" ht="27.75" customHeight="1" thickBot="1">
      <c r="B997" s="39"/>
      <c r="C997" s="146"/>
      <c r="D997" s="57"/>
      <c r="E997" s="43"/>
      <c r="F997" s="74"/>
      <c r="G997" s="74"/>
      <c r="H997" s="44"/>
      <c r="I997" s="283"/>
      <c r="J997" s="283"/>
      <c r="K997" s="37"/>
      <c r="L997" s="37"/>
      <c r="M997" s="37"/>
      <c r="N997" s="37"/>
      <c r="O997" s="22"/>
      <c r="P997" s="22"/>
      <c r="Q997" s="42"/>
      <c r="R997" s="39"/>
      <c r="S997" s="39"/>
      <c r="T997" s="39"/>
      <c r="U997" s="321"/>
      <c r="V997" s="330"/>
      <c r="W997" s="317"/>
      <c r="X997" s="40"/>
      <c r="Y997" s="40"/>
      <c r="Z997" s="40"/>
      <c r="AA997" s="40"/>
      <c r="AB997" s="144"/>
      <c r="AC997" s="144"/>
      <c r="AD997" s="40" t="str">
        <f t="shared" si="527"/>
        <v/>
      </c>
      <c r="AE997" s="185"/>
      <c r="AF997" s="106" t="str">
        <f t="shared" si="528"/>
        <v/>
      </c>
      <c r="AG997" s="99">
        <f t="shared" si="558"/>
        <v>0</v>
      </c>
      <c r="AH997" s="105" t="str">
        <f t="shared" si="559"/>
        <v>0</v>
      </c>
      <c r="AI997" s="106" t="str">
        <f t="shared" si="548"/>
        <v>0</v>
      </c>
      <c r="AJ997" s="99" t="str">
        <f t="shared" si="549"/>
        <v/>
      </c>
      <c r="AK997" s="1" t="str">
        <f t="shared" si="550"/>
        <v/>
      </c>
      <c r="AL997" s="1" t="str">
        <f t="shared" si="551"/>
        <v/>
      </c>
      <c r="AM997" s="1" t="str">
        <f t="shared" si="552"/>
        <v/>
      </c>
      <c r="AN997" s="164" t="str">
        <f t="shared" si="553"/>
        <v/>
      </c>
      <c r="AO997" s="337">
        <f t="shared" si="554"/>
        <v>0</v>
      </c>
      <c r="AP997" s="259"/>
      <c r="AQ997" s="273">
        <f t="shared" si="560"/>
        <v>0</v>
      </c>
      <c r="DF997" s="104">
        <f t="shared" si="532"/>
        <v>0</v>
      </c>
      <c r="DG997" s="39" t="str">
        <f t="shared" si="529"/>
        <v/>
      </c>
      <c r="DH997" s="39" t="str">
        <f t="shared" si="530"/>
        <v/>
      </c>
      <c r="DJ997" s="98">
        <f t="shared" si="531"/>
        <v>0</v>
      </c>
      <c r="DK997" s="93" t="e">
        <f>VLOOKUP(H997,'PORT PRODUCTIVITY 1'!$A$25:$G$81,2,FALSE)</f>
        <v>#N/A</v>
      </c>
      <c r="DL997" s="97" t="str">
        <f t="shared" si="537"/>
        <v/>
      </c>
      <c r="DM997" s="97" t="str">
        <f t="shared" si="538"/>
        <v/>
      </c>
      <c r="DN997" s="97" t="str">
        <f t="shared" si="539"/>
        <v/>
      </c>
      <c r="DO997" s="97" t="str">
        <f t="shared" si="540"/>
        <v/>
      </c>
      <c r="DP997" s="94" t="e">
        <f>VLOOKUP(H997,'PORT PRODUCTIVITY 1'!$A$25:$G$83,3,FALSE)</f>
        <v>#N/A</v>
      </c>
      <c r="DQ997" s="276" t="str">
        <f t="shared" si="541"/>
        <v/>
      </c>
      <c r="DR997" s="276" t="str">
        <f t="shared" si="542"/>
        <v/>
      </c>
      <c r="DS997" s="276" t="str">
        <f t="shared" si="543"/>
        <v/>
      </c>
      <c r="DT997" s="276" t="str">
        <f t="shared" si="544"/>
        <v/>
      </c>
      <c r="DU997" s="276" t="str">
        <f t="shared" si="545"/>
        <v/>
      </c>
      <c r="DV997" s="276" t="str">
        <f t="shared" si="546"/>
        <v/>
      </c>
      <c r="DW997" s="277" t="str">
        <f t="shared" si="533"/>
        <v/>
      </c>
      <c r="DX997" s="278" t="str">
        <f t="shared" si="534"/>
        <v>0</v>
      </c>
      <c r="DY997" s="279" t="str">
        <f t="shared" si="535"/>
        <v>0</v>
      </c>
      <c r="DZ997" s="280" t="str">
        <f t="shared" si="536"/>
        <v/>
      </c>
      <c r="EA997" s="335">
        <f t="shared" si="555"/>
        <v>0</v>
      </c>
      <c r="EB997" s="335">
        <f t="shared" si="556"/>
        <v>0</v>
      </c>
      <c r="EC997" s="335">
        <f t="shared" si="557"/>
        <v>0</v>
      </c>
    </row>
    <row r="998" spans="2:133" ht="27.75" customHeight="1" thickBot="1">
      <c r="B998" s="39"/>
      <c r="C998" s="146"/>
      <c r="D998" s="57"/>
      <c r="E998" s="43"/>
      <c r="F998" s="74"/>
      <c r="G998" s="74"/>
      <c r="H998" s="44"/>
      <c r="I998" s="283"/>
      <c r="J998" s="283"/>
      <c r="K998" s="37"/>
      <c r="L998" s="37"/>
      <c r="M998" s="37"/>
      <c r="N998" s="37"/>
      <c r="O998" s="22"/>
      <c r="P998" s="22"/>
      <c r="Q998" s="42"/>
      <c r="R998" s="39"/>
      <c r="S998" s="39"/>
      <c r="T998" s="39"/>
      <c r="U998" s="321"/>
      <c r="V998" s="330"/>
      <c r="W998" s="317"/>
      <c r="X998" s="40"/>
      <c r="Y998" s="40"/>
      <c r="Z998" s="40"/>
      <c r="AA998" s="40"/>
      <c r="AB998" s="144"/>
      <c r="AC998" s="144"/>
      <c r="AD998" s="40" t="str">
        <f t="shared" si="527"/>
        <v/>
      </c>
      <c r="AE998" s="185"/>
      <c r="AF998" s="106" t="str">
        <f t="shared" si="528"/>
        <v/>
      </c>
      <c r="AG998" s="99">
        <f t="shared" si="558"/>
        <v>0</v>
      </c>
      <c r="AH998" s="105" t="str">
        <f t="shared" si="559"/>
        <v>0</v>
      </c>
      <c r="AI998" s="106" t="str">
        <f t="shared" si="548"/>
        <v>0</v>
      </c>
      <c r="AJ998" s="99" t="str">
        <f t="shared" si="549"/>
        <v/>
      </c>
      <c r="AK998" s="1" t="str">
        <f t="shared" si="550"/>
        <v/>
      </c>
      <c r="AL998" s="1" t="str">
        <f t="shared" si="551"/>
        <v/>
      </c>
      <c r="AM998" s="1" t="str">
        <f t="shared" si="552"/>
        <v/>
      </c>
      <c r="AN998" s="164" t="str">
        <f t="shared" si="553"/>
        <v/>
      </c>
      <c r="AO998" s="337">
        <f t="shared" si="554"/>
        <v>0</v>
      </c>
      <c r="AP998" s="259"/>
      <c r="AQ998" s="273">
        <f t="shared" si="560"/>
        <v>0</v>
      </c>
      <c r="DF998" s="104">
        <f t="shared" si="532"/>
        <v>0</v>
      </c>
      <c r="DG998" s="39" t="str">
        <f t="shared" si="529"/>
        <v/>
      </c>
      <c r="DH998" s="39" t="str">
        <f t="shared" si="530"/>
        <v/>
      </c>
      <c r="DJ998" s="98">
        <f t="shared" si="531"/>
        <v>0</v>
      </c>
      <c r="DK998" s="93" t="e">
        <f>VLOOKUP(H998,'PORT PRODUCTIVITY 1'!$A$25:$G$81,2,FALSE)</f>
        <v>#N/A</v>
      </c>
      <c r="DL998" s="97" t="str">
        <f t="shared" si="537"/>
        <v/>
      </c>
      <c r="DM998" s="97" t="str">
        <f t="shared" si="538"/>
        <v/>
      </c>
      <c r="DN998" s="97" t="str">
        <f t="shared" si="539"/>
        <v/>
      </c>
      <c r="DO998" s="97" t="str">
        <f t="shared" si="540"/>
        <v/>
      </c>
      <c r="DP998" s="94" t="e">
        <f>VLOOKUP(H998,'PORT PRODUCTIVITY 1'!$A$25:$G$83,3,FALSE)</f>
        <v>#N/A</v>
      </c>
      <c r="DQ998" s="276" t="str">
        <f t="shared" si="541"/>
        <v/>
      </c>
      <c r="DR998" s="276" t="str">
        <f t="shared" si="542"/>
        <v/>
      </c>
      <c r="DS998" s="276" t="str">
        <f t="shared" si="543"/>
        <v/>
      </c>
      <c r="DT998" s="276" t="str">
        <f t="shared" si="544"/>
        <v/>
      </c>
      <c r="DU998" s="276" t="str">
        <f t="shared" si="545"/>
        <v/>
      </c>
      <c r="DV998" s="276" t="str">
        <f t="shared" si="546"/>
        <v/>
      </c>
      <c r="DW998" s="277" t="str">
        <f t="shared" si="533"/>
        <v/>
      </c>
      <c r="DX998" s="278" t="str">
        <f t="shared" si="534"/>
        <v>0</v>
      </c>
      <c r="DY998" s="279" t="str">
        <f t="shared" si="535"/>
        <v>0</v>
      </c>
      <c r="DZ998" s="280" t="str">
        <f t="shared" si="536"/>
        <v/>
      </c>
      <c r="EA998" s="335">
        <f t="shared" si="555"/>
        <v>0</v>
      </c>
      <c r="EB998" s="335">
        <f t="shared" si="556"/>
        <v>0</v>
      </c>
      <c r="EC998" s="335">
        <f t="shared" si="557"/>
        <v>0</v>
      </c>
    </row>
    <row r="999" spans="2:133" ht="27.75" customHeight="1" thickBot="1">
      <c r="B999" s="39"/>
      <c r="C999" s="146"/>
      <c r="D999" s="57"/>
      <c r="E999" s="43"/>
      <c r="F999" s="74"/>
      <c r="G999" s="74"/>
      <c r="H999" s="44"/>
      <c r="I999" s="283"/>
      <c r="J999" s="283"/>
      <c r="K999" s="37"/>
      <c r="L999" s="37"/>
      <c r="M999" s="37"/>
      <c r="N999" s="37"/>
      <c r="O999" s="22"/>
      <c r="P999" s="22"/>
      <c r="Q999" s="42"/>
      <c r="R999" s="39"/>
      <c r="S999" s="39"/>
      <c r="T999" s="39"/>
      <c r="U999" s="321"/>
      <c r="V999" s="330"/>
      <c r="W999" s="317"/>
      <c r="X999" s="40"/>
      <c r="Y999" s="40"/>
      <c r="Z999" s="40"/>
      <c r="AA999" s="40"/>
      <c r="AB999" s="144"/>
      <c r="AC999" s="144"/>
      <c r="AD999" s="40" t="str">
        <f t="shared" si="527"/>
        <v/>
      </c>
      <c r="AE999" s="185"/>
      <c r="AF999" s="106" t="str">
        <f t="shared" si="528"/>
        <v/>
      </c>
      <c r="AG999" s="99">
        <f t="shared" si="558"/>
        <v>0</v>
      </c>
      <c r="AH999" s="105" t="str">
        <f t="shared" si="559"/>
        <v>0</v>
      </c>
      <c r="AI999" s="106" t="str">
        <f t="shared" si="548"/>
        <v>0</v>
      </c>
      <c r="AJ999" s="99" t="str">
        <f t="shared" si="549"/>
        <v/>
      </c>
      <c r="AK999" s="1" t="str">
        <f t="shared" si="550"/>
        <v/>
      </c>
      <c r="AL999" s="1" t="str">
        <f t="shared" si="551"/>
        <v/>
      </c>
      <c r="AM999" s="1" t="str">
        <f t="shared" si="552"/>
        <v/>
      </c>
      <c r="AN999" s="164" t="str">
        <f t="shared" si="553"/>
        <v/>
      </c>
      <c r="AO999" s="337">
        <f t="shared" si="554"/>
        <v>0</v>
      </c>
      <c r="AP999" s="259"/>
      <c r="AQ999" s="273">
        <f t="shared" si="560"/>
        <v>0</v>
      </c>
      <c r="DF999" s="104">
        <f t="shared" si="532"/>
        <v>0</v>
      </c>
      <c r="DG999" s="39" t="str">
        <f t="shared" si="529"/>
        <v/>
      </c>
      <c r="DH999" s="39" t="str">
        <f t="shared" si="530"/>
        <v/>
      </c>
      <c r="DJ999" s="98">
        <f t="shared" si="531"/>
        <v>0</v>
      </c>
      <c r="DK999" s="93" t="e">
        <f>VLOOKUP(H999,'PORT PRODUCTIVITY 1'!$A$25:$G$81,2,FALSE)</f>
        <v>#N/A</v>
      </c>
      <c r="DL999" s="97" t="str">
        <f t="shared" si="537"/>
        <v/>
      </c>
      <c r="DM999" s="97" t="str">
        <f t="shared" si="538"/>
        <v/>
      </c>
      <c r="DN999" s="97" t="str">
        <f t="shared" si="539"/>
        <v/>
      </c>
      <c r="DO999" s="97" t="str">
        <f t="shared" si="540"/>
        <v/>
      </c>
      <c r="DP999" s="94" t="e">
        <f>VLOOKUP(H999,'PORT PRODUCTIVITY 1'!$A$25:$G$83,3,FALSE)</f>
        <v>#N/A</v>
      </c>
      <c r="DQ999" s="276" t="str">
        <f t="shared" si="541"/>
        <v/>
      </c>
      <c r="DR999" s="276" t="str">
        <f t="shared" si="542"/>
        <v/>
      </c>
      <c r="DS999" s="276" t="str">
        <f t="shared" si="543"/>
        <v/>
      </c>
      <c r="DT999" s="276" t="str">
        <f t="shared" si="544"/>
        <v/>
      </c>
      <c r="DU999" s="276" t="str">
        <f t="shared" si="545"/>
        <v/>
      </c>
      <c r="DV999" s="276" t="str">
        <f t="shared" si="546"/>
        <v/>
      </c>
      <c r="DW999" s="277" t="str">
        <f t="shared" si="533"/>
        <v/>
      </c>
      <c r="DX999" s="278" t="str">
        <f t="shared" si="534"/>
        <v>0</v>
      </c>
      <c r="DY999" s="279" t="str">
        <f t="shared" si="535"/>
        <v>0</v>
      </c>
      <c r="DZ999" s="280" t="str">
        <f t="shared" si="536"/>
        <v/>
      </c>
      <c r="EA999" s="335">
        <f t="shared" si="555"/>
        <v>0</v>
      </c>
      <c r="EB999" s="335">
        <f t="shared" si="556"/>
        <v>0</v>
      </c>
      <c r="EC999" s="335">
        <f t="shared" si="557"/>
        <v>0</v>
      </c>
    </row>
  </sheetData>
  <autoFilter ref="B8:EA999">
    <filterColumn colId="0"/>
    <filterColumn colId="39"/>
  </autoFilter>
  <dataConsolidate/>
  <mergeCells count="22">
    <mergeCell ref="EA7:EA8"/>
    <mergeCell ref="DZ7:DZ8"/>
    <mergeCell ref="EB7:EB8"/>
    <mergeCell ref="EC7:EC8"/>
    <mergeCell ref="D2:E2"/>
    <mergeCell ref="AG5:AH5"/>
    <mergeCell ref="AJ2:AM3"/>
    <mergeCell ref="F4:H4"/>
    <mergeCell ref="R3:Z4"/>
    <mergeCell ref="AA3:AA4"/>
    <mergeCell ref="S7:AC7"/>
    <mergeCell ref="D5:E5"/>
    <mergeCell ref="DY7:DY8"/>
    <mergeCell ref="D3:E3"/>
    <mergeCell ref="D4:E4"/>
    <mergeCell ref="AG6:AH6"/>
    <mergeCell ref="DK7:DK8"/>
    <mergeCell ref="DL7:DO7"/>
    <mergeCell ref="DQ7:DV7"/>
    <mergeCell ref="DX7:DX8"/>
    <mergeCell ref="DP7:DP8"/>
    <mergeCell ref="DW7:DW8"/>
  </mergeCells>
  <phoneticPr fontId="9" type="noConversion"/>
  <conditionalFormatting sqref="AA434:AA440 AE621:AE636 AE705:AF765 AA673:AA685 AE474:AE484 AA705:AA765 AA621:AA636 AA595:AA600 AA474:AA484 AE595:AF600 X52:AA54 X73:AA79 X84:AA101 AF9:AF999 X62:Z103 X118:AA122 X114:Z873 X20:AA20 X51:Z55 X9:AC10 X9:Z42">
    <cfRule type="cellIs" dxfId="7" priority="559" operator="between">
      <formula>#REF!</formula>
      <formula>#REF!</formula>
    </cfRule>
    <cfRule type="cellIs" dxfId="6" priority="560" operator="notBetween">
      <formula>#REF!</formula>
      <formula>#REF!</formula>
    </cfRule>
  </conditionalFormatting>
  <conditionalFormatting sqref="AJ9:AJ999">
    <cfRule type="cellIs" dxfId="5" priority="549" stopIfTrue="1" operator="equal">
      <formula>1</formula>
    </cfRule>
  </conditionalFormatting>
  <conditionalFormatting sqref="AJ9:AM999">
    <cfRule type="cellIs" dxfId="4" priority="550" stopIfTrue="1" operator="equal">
      <formula>0</formula>
    </cfRule>
  </conditionalFormatting>
  <conditionalFormatting sqref="X20:Z20 X10:AA19">
    <cfRule type="cellIs" dxfId="3" priority="1" operator="between">
      <formula>#REF!</formula>
      <formula>#REF!</formula>
    </cfRule>
    <cfRule type="cellIs" dxfId="2" priority="2" operator="notBetween">
      <formula>#REF!</formula>
      <formula>#REF!</formula>
    </cfRule>
  </conditionalFormatting>
  <dataValidations count="6">
    <dataValidation type="list" allowBlank="1" showInputMessage="1" showErrorMessage="1" sqref="E512:E999">
      <formula1>DATA!$D$4:$D$75</formula1>
    </dataValidation>
    <dataValidation type="list" allowBlank="1" showInputMessage="1" showErrorMessage="1" sqref="B56:B79 B104:B113 B123:B999 B9:B50">
      <formula1>WEEK</formula1>
    </dataValidation>
    <dataValidation type="list" allowBlank="1" showInputMessage="1" showErrorMessage="1" sqref="H104:H311 H39:H50 H53:H101 H9:H36">
      <formula1>PORT</formula1>
    </dataValidation>
    <dataValidation type="list" allowBlank="1" showInputMessage="1" showErrorMessage="1" sqref="G104:G357 G9:G101">
      <formula1>SERVICE</formula1>
    </dataValidation>
    <dataValidation type="list" allowBlank="1" showInputMessage="1" showErrorMessage="1" sqref="C104:C999 C9:C101">
      <formula1>COORD</formula1>
    </dataValidation>
    <dataValidation type="list" allowBlank="1" showInputMessage="1" showErrorMessage="1" sqref="E104:E511 E9:E101">
      <formula1>VESSEL</formula1>
    </dataValidation>
  </dataValidations>
  <pageMargins left="0.75" right="0.75" top="1" bottom="1" header="0.5" footer="0.5"/>
  <pageSetup scale="25" orientation="landscape" r:id="rId1"/>
  <headerFooter alignWithMargins="0"/>
  <colBreaks count="1" manualBreakCount="1">
    <brk id="4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Z581"/>
  <sheetViews>
    <sheetView zoomScale="70" zoomScaleNormal="70" workbookViewId="0">
      <selection activeCell="G4" sqref="G4:H4"/>
    </sheetView>
  </sheetViews>
  <sheetFormatPr defaultRowHeight="12.75"/>
  <cols>
    <col min="1" max="1" width="12.5703125" style="191" customWidth="1"/>
    <col min="2" max="5" width="9.140625" style="191"/>
    <col min="6" max="6" width="17.85546875" style="191" customWidth="1"/>
    <col min="7" max="10" width="9.140625" style="191"/>
    <col min="11" max="11" width="9.5703125" style="191" bestFit="1" customWidth="1"/>
    <col min="12" max="16384" width="9.140625" style="191"/>
  </cols>
  <sheetData>
    <row r="1" spans="1:26" ht="13.5" thickBot="1">
      <c r="A1" s="187"/>
      <c r="B1" s="187"/>
      <c r="C1" s="187"/>
      <c r="D1" s="188"/>
      <c r="E1" s="188"/>
      <c r="F1" s="189"/>
      <c r="G1" s="189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89"/>
      <c r="S1" s="189"/>
      <c r="T1" s="189"/>
      <c r="U1" s="189"/>
      <c r="V1" s="189"/>
      <c r="W1" s="190"/>
      <c r="X1" s="190"/>
      <c r="Y1" s="190"/>
      <c r="Z1" s="190"/>
    </row>
    <row r="2" spans="1:26" ht="19.5">
      <c r="A2" s="187"/>
      <c r="B2" s="187"/>
      <c r="C2" s="187"/>
      <c r="D2" s="188"/>
      <c r="E2" s="188"/>
      <c r="F2" s="427" t="s">
        <v>102</v>
      </c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9"/>
      <c r="V2" s="189"/>
      <c r="W2" s="190"/>
      <c r="X2" s="190"/>
      <c r="Y2" s="190"/>
      <c r="Z2" s="190"/>
    </row>
    <row r="3" spans="1:26" ht="13.5" thickBot="1">
      <c r="A3" s="187"/>
      <c r="B3" s="187"/>
      <c r="C3" s="187"/>
      <c r="D3" s="188"/>
      <c r="E3" s="188"/>
      <c r="F3" s="192"/>
      <c r="G3" s="193" t="s">
        <v>1675</v>
      </c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8"/>
      <c r="S3" s="188"/>
      <c r="T3" s="194" t="e">
        <f>MIN(W4:AF4)</f>
        <v>#N/A</v>
      </c>
      <c r="U3" s="195" t="str">
        <f>IFERROR((STDEV(T3:T4)/100),"")</f>
        <v/>
      </c>
      <c r="V3" s="189"/>
      <c r="W3" s="190"/>
      <c r="X3" s="190"/>
      <c r="Y3" s="190"/>
      <c r="Z3" s="190"/>
    </row>
    <row r="4" spans="1:26" ht="13.5" thickBot="1">
      <c r="A4" s="187"/>
      <c r="B4" s="187"/>
      <c r="C4" s="187"/>
      <c r="D4" s="188"/>
      <c r="E4" s="188"/>
      <c r="F4" s="196" t="s">
        <v>1</v>
      </c>
      <c r="G4" s="430" t="s">
        <v>43</v>
      </c>
      <c r="H4" s="431"/>
      <c r="I4" s="197"/>
      <c r="J4" s="432" t="s">
        <v>1676</v>
      </c>
      <c r="K4" s="433"/>
      <c r="L4" s="198"/>
      <c r="M4" s="187"/>
      <c r="N4" s="199"/>
      <c r="O4" s="187"/>
      <c r="P4" s="187"/>
      <c r="Q4" s="187"/>
      <c r="R4" s="188"/>
      <c r="S4" s="188"/>
      <c r="T4" s="200" t="e">
        <f>MAX(W4:AF4)</f>
        <v>#N/A</v>
      </c>
      <c r="U4" s="201"/>
      <c r="V4" s="189"/>
      <c r="W4" s="190" t="e">
        <f>IF(H11=0,"",H11)</f>
        <v>#N/A</v>
      </c>
      <c r="X4" s="190" t="e">
        <f>IF(I11=0,"",I11)</f>
        <v>#N/A</v>
      </c>
      <c r="Y4" s="190" t="e">
        <f>IF(J11=0,"",J11)</f>
        <v>#N/A</v>
      </c>
      <c r="Z4" s="190" t="e">
        <f>IF(K11=0,"",K11)</f>
        <v>#N/A</v>
      </c>
    </row>
    <row r="5" spans="1:26">
      <c r="A5" s="187"/>
      <c r="B5" s="187"/>
      <c r="C5" s="187"/>
      <c r="D5" s="188"/>
      <c r="E5" s="188"/>
      <c r="F5" s="434" t="s">
        <v>92</v>
      </c>
      <c r="G5" s="202" t="s">
        <v>88</v>
      </c>
      <c r="H5" s="203" t="e">
        <f>VLOOKUP(G4,A:C,3,FALSE)</f>
        <v>#N/A</v>
      </c>
      <c r="I5" s="204" t="s">
        <v>1677</v>
      </c>
      <c r="J5" s="205" t="e">
        <f>VLOOKUP(G4,A:G,6,FALSE)</f>
        <v>#N/A</v>
      </c>
      <c r="K5" s="206" t="s">
        <v>1678</v>
      </c>
      <c r="L5" s="207"/>
      <c r="M5" s="207"/>
      <c r="N5" s="207"/>
      <c r="O5" s="207"/>
      <c r="P5" s="207"/>
      <c r="Q5" s="207"/>
      <c r="R5" s="207"/>
      <c r="S5" s="207"/>
      <c r="T5" s="208"/>
      <c r="U5" s="209"/>
      <c r="V5" s="189"/>
      <c r="W5" s="190"/>
      <c r="X5" s="190"/>
      <c r="Y5" s="190"/>
      <c r="Z5" s="190"/>
    </row>
    <row r="6" spans="1:26" ht="13.5" thickBot="1">
      <c r="A6" s="187"/>
      <c r="B6" s="187"/>
      <c r="C6" s="187"/>
      <c r="D6" s="188"/>
      <c r="E6" s="188"/>
      <c r="F6" s="435"/>
      <c r="G6" s="210" t="s">
        <v>90</v>
      </c>
      <c r="H6" s="211" t="e">
        <f>VLOOKUP(G4,A:C,2,FALSE)</f>
        <v>#N/A</v>
      </c>
      <c r="I6" s="212" t="s">
        <v>1677</v>
      </c>
      <c r="J6" s="211" t="e">
        <f>VLOOKUP(G4,A:G,7,FALSE)</f>
        <v>#N/A</v>
      </c>
      <c r="K6" s="213" t="s">
        <v>1678</v>
      </c>
      <c r="L6" s="187"/>
      <c r="M6" s="436" t="s">
        <v>1679</v>
      </c>
      <c r="N6" s="437"/>
      <c r="O6" s="437"/>
      <c r="P6" s="438">
        <v>40241.5</v>
      </c>
      <c r="Q6" s="438"/>
      <c r="R6" s="439"/>
      <c r="S6" s="188"/>
      <c r="T6" s="188"/>
      <c r="U6" s="214"/>
      <c r="V6" s="189"/>
      <c r="W6" s="190"/>
      <c r="X6" s="190"/>
      <c r="Y6" s="190"/>
      <c r="Z6" s="190"/>
    </row>
    <row r="7" spans="1:26" ht="13.5" thickBot="1">
      <c r="A7" s="187"/>
      <c r="B7" s="187"/>
      <c r="C7" s="187"/>
      <c r="D7" s="188"/>
      <c r="E7" s="188"/>
      <c r="F7" s="215" t="s">
        <v>14</v>
      </c>
      <c r="G7" s="411">
        <v>600</v>
      </c>
      <c r="H7" s="412"/>
      <c r="I7" s="187"/>
      <c r="J7" s="187"/>
      <c r="K7" s="187"/>
      <c r="L7" s="187"/>
      <c r="M7" s="216"/>
      <c r="N7" s="217" t="s">
        <v>1680</v>
      </c>
      <c r="O7" s="218"/>
      <c r="P7" s="413" t="e">
        <f>P6+R11/24</f>
        <v>#N/A</v>
      </c>
      <c r="Q7" s="413"/>
      <c r="R7" s="414"/>
      <c r="S7" s="415"/>
      <c r="T7" s="415"/>
      <c r="U7" s="416"/>
      <c r="V7" s="189"/>
      <c r="W7" s="190"/>
      <c r="X7" s="190"/>
      <c r="Y7" s="219" t="str">
        <f>U3</f>
        <v/>
      </c>
      <c r="Z7" s="220" t="str">
        <f>IF(Y7="","",IF(Y7&gt;2%,1,0))</f>
        <v/>
      </c>
    </row>
    <row r="8" spans="1:26">
      <c r="A8" s="187"/>
      <c r="B8" s="187"/>
      <c r="C8" s="187"/>
      <c r="D8" s="188"/>
      <c r="E8" s="188"/>
      <c r="F8" s="221"/>
      <c r="G8" s="222"/>
      <c r="H8" s="223" t="s">
        <v>90</v>
      </c>
      <c r="I8" s="224" t="s">
        <v>90</v>
      </c>
      <c r="J8" s="224" t="s">
        <v>90</v>
      </c>
      <c r="K8" s="224" t="s">
        <v>90</v>
      </c>
      <c r="L8" s="225" t="s">
        <v>88</v>
      </c>
      <c r="M8" s="226" t="s">
        <v>88</v>
      </c>
      <c r="N8" s="226" t="s">
        <v>88</v>
      </c>
      <c r="O8" s="226" t="s">
        <v>88</v>
      </c>
      <c r="P8" s="226" t="s">
        <v>88</v>
      </c>
      <c r="Q8" s="226" t="s">
        <v>88</v>
      </c>
      <c r="R8" s="227" t="s">
        <v>99</v>
      </c>
      <c r="S8" s="415"/>
      <c r="T8" s="415"/>
      <c r="U8" s="416"/>
      <c r="V8" s="189"/>
      <c r="W8" s="190"/>
      <c r="X8" s="190"/>
      <c r="Y8" s="190"/>
      <c r="Z8" s="190"/>
    </row>
    <row r="9" spans="1:26">
      <c r="A9" s="187"/>
      <c r="B9" s="187"/>
      <c r="C9" s="187"/>
      <c r="D9" s="188"/>
      <c r="E9" s="188"/>
      <c r="F9" s="228"/>
      <c r="G9" s="229" t="s">
        <v>32</v>
      </c>
      <c r="H9" s="230">
        <v>100</v>
      </c>
      <c r="I9" s="230"/>
      <c r="J9" s="230"/>
      <c r="K9" s="230"/>
      <c r="L9" s="230">
        <v>223</v>
      </c>
      <c r="M9" s="230">
        <v>277</v>
      </c>
      <c r="N9" s="230"/>
      <c r="O9" s="230"/>
      <c r="P9" s="230"/>
      <c r="Q9" s="230"/>
      <c r="R9" s="231">
        <f>SUM(H9:Q9)</f>
        <v>600</v>
      </c>
      <c r="S9" s="415"/>
      <c r="T9" s="415"/>
      <c r="U9" s="416"/>
      <c r="V9" s="189"/>
      <c r="W9" s="190"/>
      <c r="X9" s="190"/>
      <c r="Y9" s="190"/>
      <c r="Z9" s="190"/>
    </row>
    <row r="10" spans="1:26" ht="25.5">
      <c r="A10" s="187"/>
      <c r="B10" s="187"/>
      <c r="C10" s="187"/>
      <c r="D10" s="188"/>
      <c r="E10" s="188"/>
      <c r="F10" s="228"/>
      <c r="G10" s="232" t="s">
        <v>1681</v>
      </c>
      <c r="H10" s="230">
        <v>3</v>
      </c>
      <c r="I10" s="230"/>
      <c r="J10" s="230"/>
      <c r="K10" s="230"/>
      <c r="L10" s="233">
        <v>6</v>
      </c>
      <c r="M10" s="233">
        <v>1</v>
      </c>
      <c r="N10" s="233"/>
      <c r="O10" s="233"/>
      <c r="P10" s="233"/>
      <c r="Q10" s="233"/>
      <c r="R10" s="234"/>
      <c r="S10" s="415"/>
      <c r="T10" s="415"/>
      <c r="U10" s="416"/>
      <c r="V10" s="189"/>
      <c r="W10" s="190"/>
      <c r="X10" s="190"/>
      <c r="Y10" s="190"/>
      <c r="Z10" s="190"/>
    </row>
    <row r="11" spans="1:26" ht="18">
      <c r="A11" s="187"/>
      <c r="B11" s="187"/>
      <c r="C11" s="187"/>
      <c r="D11" s="188"/>
      <c r="E11" s="188"/>
      <c r="F11" s="228"/>
      <c r="G11" s="229" t="s">
        <v>100</v>
      </c>
      <c r="H11" s="235" t="e">
        <f>(H9+H10)/$H$6</f>
        <v>#N/A</v>
      </c>
      <c r="I11" s="235" t="e">
        <f>(I9+I10)/$H$6</f>
        <v>#N/A</v>
      </c>
      <c r="J11" s="235" t="e">
        <f>(J9+J10)/$H$6</f>
        <v>#N/A</v>
      </c>
      <c r="K11" s="235" t="e">
        <f>(K9+K10)/$H$6</f>
        <v>#N/A</v>
      </c>
      <c r="L11" s="236" t="e">
        <f>(L9/$H$5)+(L10*$J$5)</f>
        <v>#N/A</v>
      </c>
      <c r="M11" s="236" t="e">
        <f>M9/$H$5</f>
        <v>#N/A</v>
      </c>
      <c r="N11" s="236" t="e">
        <f>N9/$H$5</f>
        <v>#N/A</v>
      </c>
      <c r="O11" s="236" t="e">
        <f>O9/$H$5</f>
        <v>#N/A</v>
      </c>
      <c r="P11" s="236" t="e">
        <f>P9/$H$5</f>
        <v>#N/A</v>
      </c>
      <c r="Q11" s="236" t="e">
        <f>Q9/$H$5</f>
        <v>#N/A</v>
      </c>
      <c r="R11" s="237" t="e">
        <f>MAX(H11:Q11)</f>
        <v>#N/A</v>
      </c>
      <c r="S11" s="238" t="s">
        <v>101</v>
      </c>
      <c r="T11" s="239"/>
      <c r="U11" s="240"/>
      <c r="V11" s="189"/>
      <c r="W11" s="190"/>
      <c r="X11" s="190"/>
      <c r="Y11" s="190"/>
      <c r="Z11" s="190"/>
    </row>
    <row r="12" spans="1:26">
      <c r="A12" s="187"/>
      <c r="B12" s="187"/>
      <c r="C12" s="187"/>
      <c r="D12" s="188"/>
      <c r="E12" s="188"/>
      <c r="F12" s="228"/>
      <c r="G12" s="241" t="s">
        <v>97</v>
      </c>
      <c r="H12" s="242">
        <f>H9/$G$7</f>
        <v>0.16666666666666666</v>
      </c>
      <c r="I12" s="242">
        <f t="shared" ref="I12:P12" si="0">I9/$G$7</f>
        <v>0</v>
      </c>
      <c r="J12" s="242">
        <f t="shared" si="0"/>
        <v>0</v>
      </c>
      <c r="K12" s="242">
        <f t="shared" si="0"/>
        <v>0</v>
      </c>
      <c r="L12" s="242">
        <f t="shared" si="0"/>
        <v>0.37166666666666665</v>
      </c>
      <c r="M12" s="242">
        <f t="shared" si="0"/>
        <v>0.46166666666666667</v>
      </c>
      <c r="N12" s="242">
        <f t="shared" si="0"/>
        <v>0</v>
      </c>
      <c r="O12" s="242">
        <f t="shared" si="0"/>
        <v>0</v>
      </c>
      <c r="P12" s="242">
        <f t="shared" si="0"/>
        <v>0</v>
      </c>
      <c r="Q12" s="242">
        <f>Q9/$G$7</f>
        <v>0</v>
      </c>
      <c r="R12" s="243">
        <f>SUM(H12:Q12)</f>
        <v>1</v>
      </c>
      <c r="S12" s="188"/>
      <c r="T12" s="188"/>
      <c r="U12" s="214"/>
      <c r="V12" s="189"/>
      <c r="W12" s="190"/>
      <c r="X12" s="190"/>
      <c r="Y12" s="190"/>
      <c r="Z12" s="190"/>
    </row>
    <row r="13" spans="1:26">
      <c r="A13" s="187"/>
      <c r="B13" s="187"/>
      <c r="C13" s="187"/>
      <c r="D13" s="188"/>
      <c r="E13" s="188"/>
      <c r="F13" s="228"/>
      <c r="G13" s="188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8"/>
      <c r="S13" s="188"/>
      <c r="T13" s="188"/>
      <c r="U13" s="214"/>
      <c r="V13" s="189"/>
      <c r="W13" s="190"/>
      <c r="X13" s="190"/>
      <c r="Y13" s="190"/>
      <c r="Z13" s="190"/>
    </row>
    <row r="14" spans="1:26" ht="13.5" thickBot="1">
      <c r="A14" s="187"/>
      <c r="B14" s="187"/>
      <c r="C14" s="187"/>
      <c r="D14" s="188"/>
      <c r="E14" s="188"/>
      <c r="F14" s="244"/>
      <c r="G14" s="245"/>
      <c r="H14" s="246"/>
      <c r="I14" s="417"/>
      <c r="J14" s="417"/>
      <c r="K14" s="417"/>
      <c r="L14" s="417"/>
      <c r="M14" s="417"/>
      <c r="N14" s="417"/>
      <c r="O14" s="417"/>
      <c r="P14" s="417"/>
      <c r="Q14" s="246"/>
      <c r="R14" s="245"/>
      <c r="S14" s="245"/>
      <c r="T14" s="245"/>
      <c r="U14" s="247"/>
      <c r="V14" s="189"/>
      <c r="W14" s="190"/>
      <c r="X14" s="190"/>
      <c r="Y14" s="190"/>
      <c r="Z14" s="190"/>
    </row>
    <row r="15" spans="1:26">
      <c r="A15" s="187"/>
      <c r="B15" s="187"/>
      <c r="C15" s="187"/>
      <c r="D15" s="188"/>
      <c r="E15" s="188"/>
      <c r="F15" s="418">
        <f>IF(R9=G7,IF(Z7=1,"The density per crane-split shore and ship is not optimal if considered the estimated productivity difference among then. Which means, additional operation time in specific gang",IF(AA7=1,"The difference in operational hrs is above 1% difference among the cranes, can it be improved?",IF(AB7=1,"almost there, can you improve it?",IF(AC7=1,"This would be the perfect scenario - opswise/hr",0)))),"")</f>
        <v>0</v>
      </c>
      <c r="G15" s="419"/>
      <c r="H15" s="419"/>
      <c r="I15" s="419"/>
      <c r="J15" s="419"/>
      <c r="K15" s="419"/>
      <c r="L15" s="419"/>
      <c r="M15" s="419"/>
      <c r="N15" s="419"/>
      <c r="O15" s="419"/>
      <c r="P15" s="419"/>
      <c r="Q15" s="419"/>
      <c r="R15" s="419"/>
      <c r="S15" s="419"/>
      <c r="T15" s="419"/>
      <c r="U15" s="420"/>
      <c r="V15" s="189"/>
      <c r="W15" s="190"/>
      <c r="X15" s="190"/>
      <c r="Y15" s="190"/>
      <c r="Z15" s="190"/>
    </row>
    <row r="16" spans="1:26">
      <c r="A16" s="187"/>
      <c r="B16" s="187"/>
      <c r="C16" s="187"/>
      <c r="D16" s="188"/>
      <c r="E16" s="188"/>
      <c r="F16" s="421"/>
      <c r="G16" s="422"/>
      <c r="H16" s="422"/>
      <c r="I16" s="422"/>
      <c r="J16" s="422"/>
      <c r="K16" s="422"/>
      <c r="L16" s="422"/>
      <c r="M16" s="422"/>
      <c r="N16" s="422"/>
      <c r="O16" s="422"/>
      <c r="P16" s="422"/>
      <c r="Q16" s="422"/>
      <c r="R16" s="422"/>
      <c r="S16" s="422"/>
      <c r="T16" s="422"/>
      <c r="U16" s="423"/>
      <c r="V16" s="189"/>
      <c r="W16" s="190"/>
      <c r="X16" s="190"/>
      <c r="Y16" s="190"/>
      <c r="Z16" s="190"/>
    </row>
    <row r="17" spans="1:26">
      <c r="A17" s="187"/>
      <c r="B17" s="187"/>
      <c r="C17" s="187"/>
      <c r="D17" s="188"/>
      <c r="E17" s="188"/>
      <c r="F17" s="421"/>
      <c r="G17" s="422"/>
      <c r="H17" s="422"/>
      <c r="I17" s="422"/>
      <c r="J17" s="422"/>
      <c r="K17" s="422"/>
      <c r="L17" s="422"/>
      <c r="M17" s="422"/>
      <c r="N17" s="422"/>
      <c r="O17" s="422"/>
      <c r="P17" s="422"/>
      <c r="Q17" s="422"/>
      <c r="R17" s="422"/>
      <c r="S17" s="422"/>
      <c r="T17" s="422"/>
      <c r="U17" s="423"/>
      <c r="V17" s="189"/>
      <c r="W17" s="190"/>
      <c r="X17" s="190"/>
      <c r="Y17" s="190"/>
      <c r="Z17" s="190"/>
    </row>
    <row r="18" spans="1:26">
      <c r="A18" s="187"/>
      <c r="B18" s="187"/>
      <c r="C18" s="187"/>
      <c r="D18" s="188"/>
      <c r="E18" s="188"/>
      <c r="F18" s="421"/>
      <c r="G18" s="422"/>
      <c r="H18" s="422"/>
      <c r="I18" s="422"/>
      <c r="J18" s="422"/>
      <c r="K18" s="422"/>
      <c r="L18" s="422"/>
      <c r="M18" s="422"/>
      <c r="N18" s="422"/>
      <c r="O18" s="422"/>
      <c r="P18" s="422"/>
      <c r="Q18" s="422"/>
      <c r="R18" s="422"/>
      <c r="S18" s="422"/>
      <c r="T18" s="422"/>
      <c r="U18" s="423"/>
      <c r="V18" s="189"/>
      <c r="W18" s="190"/>
      <c r="X18" s="190"/>
      <c r="Y18" s="190"/>
      <c r="Z18" s="190"/>
    </row>
    <row r="19" spans="1:26" ht="13.5" thickBot="1">
      <c r="A19" s="187"/>
      <c r="B19" s="187"/>
      <c r="C19" s="187"/>
      <c r="D19" s="188"/>
      <c r="E19" s="188"/>
      <c r="F19" s="424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6"/>
      <c r="V19" s="189"/>
      <c r="W19" s="190"/>
      <c r="X19" s="190"/>
      <c r="Y19" s="190"/>
      <c r="Z19" s="190"/>
    </row>
    <row r="20" spans="1:26">
      <c r="A20" s="187"/>
      <c r="B20" s="187"/>
      <c r="C20" s="187"/>
      <c r="D20" s="188"/>
      <c r="E20" s="188"/>
      <c r="F20" s="189"/>
      <c r="G20" s="189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89"/>
      <c r="S20" s="189"/>
      <c r="T20" s="189"/>
      <c r="U20" s="189"/>
      <c r="V20" s="189"/>
      <c r="W20" s="190"/>
      <c r="X20" s="190"/>
      <c r="Y20" s="190"/>
      <c r="Z20" s="190"/>
    </row>
    <row r="21" spans="1:26">
      <c r="A21" s="187"/>
      <c r="B21" s="187"/>
      <c r="C21" s="187"/>
      <c r="D21" s="188"/>
      <c r="E21" s="188"/>
      <c r="F21" s="189"/>
      <c r="G21" s="189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89"/>
      <c r="S21" s="189"/>
      <c r="T21" s="189"/>
      <c r="U21" s="189"/>
      <c r="V21" s="189"/>
      <c r="W21" s="190"/>
      <c r="X21" s="190"/>
      <c r="Y21" s="190"/>
      <c r="Z21" s="190"/>
    </row>
    <row r="22" spans="1:26">
      <c r="A22" s="187"/>
      <c r="B22" s="187"/>
      <c r="C22" s="187"/>
      <c r="D22" s="188"/>
      <c r="E22" s="188"/>
      <c r="F22" s="189"/>
      <c r="G22" s="189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89"/>
      <c r="S22" s="189"/>
      <c r="T22" s="189"/>
      <c r="U22" s="189"/>
      <c r="V22" s="189"/>
      <c r="W22" s="190"/>
      <c r="X22" s="190"/>
      <c r="Y22" s="190"/>
      <c r="Z22" s="190"/>
    </row>
    <row r="23" spans="1:26">
      <c r="A23" s="248"/>
      <c r="B23" s="408">
        <v>40575</v>
      </c>
      <c r="C23" s="409"/>
      <c r="D23" s="189"/>
      <c r="E23" s="189"/>
      <c r="F23" s="410" t="s">
        <v>1682</v>
      </c>
      <c r="G23" s="410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V23" s="189"/>
      <c r="W23" s="190"/>
      <c r="X23" s="190"/>
      <c r="Y23" s="190"/>
      <c r="Z23" s="190"/>
    </row>
    <row r="24" spans="1:26">
      <c r="A24" s="250" t="s">
        <v>1</v>
      </c>
      <c r="B24" s="250" t="s">
        <v>89</v>
      </c>
      <c r="C24" s="250" t="s">
        <v>88</v>
      </c>
      <c r="D24" s="189"/>
      <c r="E24" s="189"/>
      <c r="F24" s="251" t="s">
        <v>90</v>
      </c>
      <c r="G24" s="251" t="s">
        <v>88</v>
      </c>
      <c r="H24" s="249"/>
      <c r="I24" s="249"/>
      <c r="J24" s="249"/>
      <c r="K24" s="249"/>
      <c r="L24" s="252" t="s">
        <v>1683</v>
      </c>
      <c r="M24" s="249"/>
      <c r="N24" s="249"/>
      <c r="O24" s="249"/>
      <c r="P24" s="249"/>
      <c r="Q24" s="249"/>
      <c r="V24" s="189"/>
      <c r="W24" s="190"/>
      <c r="X24" s="190"/>
      <c r="Y24" s="190"/>
      <c r="Z24" s="190"/>
    </row>
    <row r="25" spans="1:26">
      <c r="A25" s="253" t="s">
        <v>186</v>
      </c>
      <c r="B25" s="254">
        <v>11</v>
      </c>
      <c r="C25" s="254">
        <v>15</v>
      </c>
      <c r="D25" s="189"/>
      <c r="E25" s="189"/>
      <c r="F25" s="251">
        <v>0.55000000000000004</v>
      </c>
      <c r="G25" s="251">
        <v>0.15</v>
      </c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V25" s="189"/>
      <c r="W25" s="190"/>
      <c r="X25" s="190"/>
      <c r="Y25" s="190"/>
      <c r="Z25" s="190"/>
    </row>
    <row r="26" spans="1:26">
      <c r="A26" s="253" t="s">
        <v>190</v>
      </c>
      <c r="B26" s="255">
        <v>10</v>
      </c>
      <c r="C26" s="254">
        <v>0</v>
      </c>
      <c r="D26" s="189"/>
      <c r="E26" s="189"/>
      <c r="F26" s="251">
        <v>45</v>
      </c>
      <c r="G26" s="251">
        <v>20</v>
      </c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V26" s="189"/>
      <c r="W26" s="190"/>
      <c r="X26" s="190"/>
      <c r="Y26" s="190"/>
      <c r="Z26" s="190"/>
    </row>
    <row r="27" spans="1:26">
      <c r="A27" s="253" t="s">
        <v>202</v>
      </c>
      <c r="B27" s="254">
        <v>10</v>
      </c>
      <c r="C27" s="254">
        <v>20</v>
      </c>
      <c r="D27" s="189"/>
      <c r="E27" s="189"/>
      <c r="F27" s="251">
        <v>45</v>
      </c>
      <c r="G27" s="251">
        <v>20</v>
      </c>
      <c r="H27" s="249"/>
      <c r="I27" s="249"/>
      <c r="J27" s="249"/>
      <c r="K27" s="249"/>
      <c r="L27" s="249"/>
      <c r="M27" s="249"/>
      <c r="N27" s="249"/>
      <c r="O27" s="249"/>
      <c r="P27" s="249"/>
      <c r="Q27" s="249"/>
      <c r="V27" s="189"/>
      <c r="W27" s="190"/>
      <c r="X27" s="190"/>
      <c r="Y27" s="190"/>
      <c r="Z27" s="190"/>
    </row>
    <row r="28" spans="1:26">
      <c r="A28" s="253" t="s">
        <v>264</v>
      </c>
      <c r="B28" s="254">
        <v>10</v>
      </c>
      <c r="C28" s="254">
        <v>20</v>
      </c>
      <c r="D28" s="189"/>
      <c r="E28" s="189"/>
      <c r="F28" s="251">
        <v>45</v>
      </c>
      <c r="G28" s="251">
        <v>20</v>
      </c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V28" s="189"/>
      <c r="W28" s="190"/>
      <c r="X28" s="190"/>
      <c r="Y28" s="190"/>
      <c r="Z28" s="190"/>
    </row>
    <row r="29" spans="1:26">
      <c r="A29" s="253" t="s">
        <v>83</v>
      </c>
      <c r="B29" s="254">
        <v>10</v>
      </c>
      <c r="C29" s="254">
        <v>0</v>
      </c>
      <c r="D29" s="189"/>
      <c r="E29" s="189"/>
      <c r="F29" s="251">
        <v>45</v>
      </c>
      <c r="G29" s="251">
        <v>20</v>
      </c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V29" s="189"/>
      <c r="W29" s="190"/>
      <c r="X29" s="190"/>
      <c r="Y29" s="190"/>
      <c r="Z29" s="190"/>
    </row>
    <row r="30" spans="1:26">
      <c r="A30" s="253" t="s">
        <v>286</v>
      </c>
      <c r="B30" s="254">
        <v>10</v>
      </c>
      <c r="C30" s="254">
        <v>12</v>
      </c>
      <c r="D30" s="189"/>
      <c r="E30" s="189"/>
      <c r="F30" s="251">
        <v>45</v>
      </c>
      <c r="G30" s="251">
        <v>20</v>
      </c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V30" s="189"/>
      <c r="W30" s="190"/>
      <c r="X30" s="190"/>
      <c r="Y30" s="190"/>
      <c r="Z30" s="190"/>
    </row>
    <row r="31" spans="1:26">
      <c r="A31" s="253" t="s">
        <v>324</v>
      </c>
      <c r="B31" s="254">
        <v>10</v>
      </c>
      <c r="C31" s="254">
        <v>20</v>
      </c>
      <c r="D31" s="189"/>
      <c r="E31" s="189"/>
      <c r="F31" s="251">
        <v>45</v>
      </c>
      <c r="G31" s="251">
        <v>20</v>
      </c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V31" s="189"/>
      <c r="W31" s="190"/>
      <c r="X31" s="190"/>
      <c r="Y31" s="190"/>
      <c r="Z31" s="190"/>
    </row>
    <row r="32" spans="1:26">
      <c r="A32" s="253" t="s">
        <v>362</v>
      </c>
      <c r="B32" s="254">
        <v>10</v>
      </c>
      <c r="C32" s="254">
        <v>20</v>
      </c>
      <c r="D32" s="189"/>
      <c r="E32" s="189"/>
      <c r="F32" s="251">
        <v>45</v>
      </c>
      <c r="G32" s="251">
        <v>20</v>
      </c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V32" s="189"/>
      <c r="W32" s="190"/>
      <c r="X32" s="190"/>
      <c r="Y32" s="190"/>
      <c r="Z32" s="190"/>
    </row>
    <row r="33" spans="1:26">
      <c r="A33" s="253" t="s">
        <v>368</v>
      </c>
      <c r="B33" s="254">
        <v>10</v>
      </c>
      <c r="C33" s="254">
        <v>20</v>
      </c>
      <c r="D33" s="189"/>
      <c r="E33" s="189"/>
      <c r="F33" s="251">
        <v>45</v>
      </c>
      <c r="G33" s="251">
        <v>20</v>
      </c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V33" s="189"/>
      <c r="W33" s="190"/>
      <c r="X33" s="190"/>
      <c r="Y33" s="190"/>
      <c r="Z33" s="190"/>
    </row>
    <row r="34" spans="1:26">
      <c r="A34" s="253" t="s">
        <v>412</v>
      </c>
      <c r="B34" s="254">
        <v>12</v>
      </c>
      <c r="C34" s="254">
        <v>20</v>
      </c>
      <c r="D34" s="189"/>
      <c r="E34" s="189"/>
      <c r="F34" s="251">
        <v>45</v>
      </c>
      <c r="G34" s="251">
        <v>20</v>
      </c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V34" s="189"/>
      <c r="W34" s="190"/>
      <c r="X34" s="190"/>
      <c r="Y34" s="190"/>
      <c r="Z34" s="190"/>
    </row>
    <row r="35" spans="1:26">
      <c r="A35" s="253" t="s">
        <v>46</v>
      </c>
      <c r="B35" s="254">
        <v>10</v>
      </c>
      <c r="C35" s="254">
        <v>30</v>
      </c>
      <c r="D35" s="189"/>
      <c r="E35" s="189"/>
      <c r="F35" s="251">
        <v>45</v>
      </c>
      <c r="G35" s="251">
        <v>20</v>
      </c>
      <c r="H35" s="249"/>
      <c r="I35" s="249"/>
      <c r="J35" s="249"/>
      <c r="K35" s="249"/>
      <c r="L35" s="249"/>
      <c r="M35" s="249"/>
      <c r="N35" s="249"/>
      <c r="O35" s="249"/>
      <c r="P35" s="249"/>
      <c r="Q35" s="249"/>
      <c r="V35" s="189"/>
      <c r="W35" s="190"/>
      <c r="X35" s="190"/>
      <c r="Y35" s="190"/>
      <c r="Z35" s="190"/>
    </row>
    <row r="36" spans="1:26">
      <c r="A36" s="253" t="s">
        <v>440</v>
      </c>
      <c r="B36" s="254">
        <v>10</v>
      </c>
      <c r="C36" s="254">
        <v>20</v>
      </c>
      <c r="D36" s="189"/>
      <c r="E36" s="189"/>
      <c r="F36" s="251">
        <v>45</v>
      </c>
      <c r="G36" s="251">
        <v>20</v>
      </c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V36" s="189"/>
      <c r="W36" s="190"/>
      <c r="X36" s="190"/>
      <c r="Y36" s="190"/>
      <c r="Z36" s="190"/>
    </row>
    <row r="37" spans="1:26">
      <c r="A37" s="253" t="s">
        <v>548</v>
      </c>
      <c r="B37" s="254">
        <v>10</v>
      </c>
      <c r="C37" s="254">
        <v>20</v>
      </c>
      <c r="F37" s="251">
        <v>45</v>
      </c>
      <c r="G37" s="251">
        <v>20</v>
      </c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V37" s="189"/>
      <c r="W37" s="190"/>
      <c r="X37" s="190"/>
      <c r="Y37" s="190"/>
      <c r="Z37" s="190"/>
    </row>
    <row r="38" spans="1:26">
      <c r="A38" s="253" t="s">
        <v>626</v>
      </c>
      <c r="B38" s="254">
        <v>10</v>
      </c>
      <c r="C38" s="254">
        <v>20</v>
      </c>
      <c r="F38" s="251">
        <v>45</v>
      </c>
      <c r="G38" s="251">
        <v>20</v>
      </c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V38" s="189"/>
      <c r="W38" s="190"/>
      <c r="X38" s="190"/>
      <c r="Y38" s="190"/>
      <c r="Z38" s="190"/>
    </row>
    <row r="39" spans="1:26">
      <c r="A39" s="253" t="s">
        <v>628</v>
      </c>
      <c r="B39" s="254">
        <v>10</v>
      </c>
      <c r="C39" s="255">
        <v>18</v>
      </c>
      <c r="F39" s="251">
        <v>45</v>
      </c>
      <c r="G39" s="251">
        <v>20</v>
      </c>
      <c r="H39" s="249"/>
      <c r="I39" s="256"/>
      <c r="J39" s="249"/>
      <c r="K39" s="249"/>
      <c r="L39" s="249"/>
      <c r="M39" s="249"/>
      <c r="N39" s="249"/>
      <c r="O39" s="249"/>
      <c r="P39" s="249"/>
      <c r="Q39" s="249"/>
      <c r="V39" s="189"/>
      <c r="W39" s="190"/>
      <c r="X39" s="190"/>
      <c r="Y39" s="190"/>
      <c r="Z39" s="190"/>
    </row>
    <row r="40" spans="1:26">
      <c r="A40" s="253" t="s">
        <v>646</v>
      </c>
      <c r="B40" s="254">
        <v>10</v>
      </c>
      <c r="C40" s="254">
        <v>20</v>
      </c>
      <c r="F40" s="251">
        <v>45</v>
      </c>
      <c r="G40" s="251">
        <v>20</v>
      </c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V40" s="189"/>
      <c r="W40" s="190"/>
      <c r="X40" s="190"/>
      <c r="Y40" s="190"/>
      <c r="Z40" s="190"/>
    </row>
    <row r="41" spans="1:26">
      <c r="A41" s="253" t="s">
        <v>682</v>
      </c>
      <c r="B41" s="254">
        <v>10</v>
      </c>
      <c r="C41" s="254">
        <v>20</v>
      </c>
      <c r="F41" s="251">
        <v>45</v>
      </c>
      <c r="G41" s="251">
        <v>20</v>
      </c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V41" s="189"/>
      <c r="W41" s="190"/>
      <c r="X41" s="190"/>
      <c r="Y41" s="190"/>
      <c r="Z41" s="190"/>
    </row>
    <row r="42" spans="1:26">
      <c r="A42" s="253" t="s">
        <v>727</v>
      </c>
      <c r="B42" s="254">
        <v>10</v>
      </c>
      <c r="C42" s="254">
        <v>20</v>
      </c>
      <c r="F42" s="251">
        <v>45</v>
      </c>
      <c r="G42" s="251">
        <v>20</v>
      </c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V42" s="189"/>
      <c r="W42" s="190"/>
      <c r="X42" s="190"/>
      <c r="Y42" s="190"/>
      <c r="Z42" s="190"/>
    </row>
    <row r="43" spans="1:26">
      <c r="A43" s="253" t="s">
        <v>813</v>
      </c>
      <c r="B43" s="254">
        <v>10</v>
      </c>
      <c r="C43" s="254">
        <v>20</v>
      </c>
      <c r="F43" s="251">
        <v>45</v>
      </c>
      <c r="G43" s="251">
        <v>20</v>
      </c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V43" s="189"/>
      <c r="W43" s="190"/>
      <c r="X43" s="190"/>
      <c r="Y43" s="190"/>
      <c r="Z43" s="190"/>
    </row>
    <row r="44" spans="1:26">
      <c r="A44" s="257" t="s">
        <v>873</v>
      </c>
      <c r="B44" s="254">
        <v>12</v>
      </c>
      <c r="C44" s="254">
        <v>12</v>
      </c>
      <c r="F44" s="251">
        <v>45</v>
      </c>
      <c r="G44" s="251">
        <v>20</v>
      </c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V44" s="189"/>
      <c r="W44" s="190"/>
      <c r="X44" s="190"/>
      <c r="Y44" s="190"/>
      <c r="Z44" s="190"/>
    </row>
    <row r="45" spans="1:26">
      <c r="A45" s="253" t="s">
        <v>905</v>
      </c>
      <c r="B45" s="254">
        <v>10</v>
      </c>
      <c r="C45" s="254">
        <v>20</v>
      </c>
      <c r="F45" s="251">
        <v>45</v>
      </c>
      <c r="G45" s="251">
        <v>20</v>
      </c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V45" s="189"/>
      <c r="W45" s="190"/>
      <c r="X45" s="190"/>
      <c r="Y45" s="190"/>
      <c r="Z45" s="190"/>
    </row>
    <row r="46" spans="1:26">
      <c r="A46" s="253" t="s">
        <v>948</v>
      </c>
      <c r="B46" s="254">
        <v>10</v>
      </c>
      <c r="C46" s="254">
        <v>20</v>
      </c>
      <c r="F46" s="251">
        <v>45</v>
      </c>
      <c r="G46" s="251">
        <v>20</v>
      </c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V46" s="189"/>
      <c r="W46" s="190"/>
      <c r="X46" s="190"/>
      <c r="Y46" s="190"/>
      <c r="Z46" s="190"/>
    </row>
    <row r="47" spans="1:26">
      <c r="A47" s="253" t="s">
        <v>972</v>
      </c>
      <c r="B47" s="254">
        <v>10</v>
      </c>
      <c r="C47" s="254">
        <v>20</v>
      </c>
      <c r="F47" s="251">
        <v>45</v>
      </c>
      <c r="G47" s="251">
        <v>20</v>
      </c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V47" s="189"/>
      <c r="W47" s="190"/>
      <c r="X47" s="190"/>
      <c r="Y47" s="190"/>
      <c r="Z47" s="190"/>
    </row>
    <row r="48" spans="1:26">
      <c r="A48" s="253" t="s">
        <v>990</v>
      </c>
      <c r="B48" s="254">
        <v>10</v>
      </c>
      <c r="C48" s="254">
        <v>20</v>
      </c>
      <c r="F48" s="251">
        <v>45</v>
      </c>
      <c r="G48" s="251">
        <v>20</v>
      </c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V48" s="189"/>
      <c r="W48" s="190"/>
      <c r="X48" s="190"/>
      <c r="Y48" s="190"/>
      <c r="Z48" s="190"/>
    </row>
    <row r="49" spans="1:26">
      <c r="A49" s="253" t="s">
        <v>1028</v>
      </c>
      <c r="B49" s="254">
        <v>10</v>
      </c>
      <c r="C49" s="254">
        <v>20</v>
      </c>
      <c r="F49" s="251">
        <v>45</v>
      </c>
      <c r="G49" s="251">
        <v>20</v>
      </c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V49" s="189"/>
      <c r="W49" s="190"/>
      <c r="X49" s="190"/>
      <c r="Y49" s="190"/>
      <c r="Z49" s="190"/>
    </row>
    <row r="50" spans="1:26">
      <c r="A50" s="253" t="s">
        <v>1028</v>
      </c>
      <c r="B50" s="254">
        <v>10</v>
      </c>
      <c r="C50" s="254">
        <v>20</v>
      </c>
      <c r="F50" s="251">
        <v>45</v>
      </c>
      <c r="G50" s="251">
        <v>20</v>
      </c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V50" s="189"/>
      <c r="W50" s="190"/>
      <c r="X50" s="190"/>
      <c r="Y50" s="190"/>
      <c r="Z50" s="190"/>
    </row>
    <row r="51" spans="1:26">
      <c r="A51" s="253" t="s">
        <v>1036</v>
      </c>
      <c r="B51" s="255">
        <v>10</v>
      </c>
      <c r="C51" s="254">
        <v>0</v>
      </c>
      <c r="F51" s="251">
        <v>45</v>
      </c>
      <c r="G51" s="251">
        <v>20</v>
      </c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V51" s="189"/>
      <c r="W51" s="190"/>
      <c r="X51" s="190"/>
      <c r="Y51" s="190"/>
      <c r="Z51" s="190"/>
    </row>
    <row r="52" spans="1:26">
      <c r="A52" s="253" t="s">
        <v>1054</v>
      </c>
      <c r="B52" s="254">
        <v>10</v>
      </c>
      <c r="C52" s="254">
        <v>20</v>
      </c>
      <c r="F52" s="251">
        <v>45</v>
      </c>
      <c r="G52" s="251">
        <v>20</v>
      </c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V52" s="189"/>
      <c r="W52" s="190"/>
      <c r="X52" s="190"/>
      <c r="Y52" s="190"/>
      <c r="Z52" s="190"/>
    </row>
    <row r="53" spans="1:26">
      <c r="A53" s="253" t="s">
        <v>1075</v>
      </c>
      <c r="B53" s="254">
        <v>10</v>
      </c>
      <c r="C53" s="254">
        <v>20</v>
      </c>
      <c r="F53" s="251">
        <v>45</v>
      </c>
      <c r="G53" s="251">
        <v>20</v>
      </c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V53" s="189"/>
      <c r="W53" s="190"/>
      <c r="X53" s="190"/>
      <c r="Y53" s="190"/>
      <c r="Z53" s="190"/>
    </row>
    <row r="54" spans="1:26">
      <c r="A54" s="253" t="s">
        <v>1089</v>
      </c>
      <c r="B54" s="254">
        <v>10</v>
      </c>
      <c r="C54" s="254">
        <v>20</v>
      </c>
      <c r="F54" s="251">
        <v>45</v>
      </c>
      <c r="G54" s="251">
        <v>20</v>
      </c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V54" s="189"/>
      <c r="W54" s="190"/>
      <c r="X54" s="190"/>
      <c r="Y54" s="190"/>
      <c r="Z54" s="190"/>
    </row>
    <row r="55" spans="1:26">
      <c r="A55" s="253" t="s">
        <v>1131</v>
      </c>
      <c r="B55" s="254">
        <v>10</v>
      </c>
      <c r="C55" s="254">
        <v>20</v>
      </c>
      <c r="F55" s="251">
        <v>45</v>
      </c>
      <c r="G55" s="251">
        <v>20</v>
      </c>
      <c r="H55" s="249"/>
      <c r="I55" s="249"/>
      <c r="J55" s="249"/>
      <c r="K55" s="249"/>
      <c r="L55" s="249"/>
      <c r="M55" s="249"/>
      <c r="N55" s="249"/>
      <c r="O55" s="249"/>
      <c r="P55" s="249"/>
      <c r="Q55" s="249"/>
      <c r="V55" s="189"/>
      <c r="W55" s="190"/>
      <c r="X55" s="190"/>
      <c r="Y55" s="190"/>
      <c r="Z55" s="190"/>
    </row>
    <row r="56" spans="1:26">
      <c r="A56" s="253" t="s">
        <v>1137</v>
      </c>
      <c r="B56" s="254">
        <v>10</v>
      </c>
      <c r="C56" s="254">
        <v>20</v>
      </c>
      <c r="F56" s="251">
        <v>45</v>
      </c>
      <c r="G56" s="251">
        <v>20</v>
      </c>
      <c r="H56" s="249"/>
      <c r="I56" s="249"/>
      <c r="J56" s="249"/>
      <c r="K56" s="249"/>
      <c r="L56" s="249"/>
      <c r="M56" s="249"/>
      <c r="N56" s="249"/>
      <c r="O56" s="249"/>
      <c r="P56" s="249"/>
      <c r="Q56" s="249"/>
      <c r="V56" s="189"/>
      <c r="W56" s="190"/>
      <c r="X56" s="190"/>
      <c r="Y56" s="190"/>
      <c r="Z56" s="190"/>
    </row>
    <row r="57" spans="1:26">
      <c r="A57" s="253" t="s">
        <v>1141</v>
      </c>
      <c r="B57" s="254">
        <v>9</v>
      </c>
      <c r="C57" s="254">
        <v>22</v>
      </c>
      <c r="F57" s="251">
        <v>45</v>
      </c>
      <c r="G57" s="251">
        <v>20</v>
      </c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V57" s="189"/>
      <c r="W57" s="190"/>
      <c r="X57" s="190"/>
      <c r="Y57" s="190"/>
      <c r="Z57" s="190"/>
    </row>
    <row r="58" spans="1:26">
      <c r="A58" s="253" t="s">
        <v>1157</v>
      </c>
      <c r="B58" s="254">
        <v>10</v>
      </c>
      <c r="C58" s="254">
        <v>20</v>
      </c>
      <c r="F58" s="251">
        <v>45</v>
      </c>
      <c r="G58" s="251">
        <v>20</v>
      </c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V58" s="189"/>
      <c r="W58" s="190"/>
      <c r="X58" s="190"/>
      <c r="Y58" s="190"/>
      <c r="Z58" s="190"/>
    </row>
    <row r="59" spans="1:26">
      <c r="A59" s="253" t="s">
        <v>1163</v>
      </c>
      <c r="B59" s="254">
        <v>10</v>
      </c>
      <c r="C59" s="254">
        <v>20</v>
      </c>
      <c r="F59" s="251">
        <v>45</v>
      </c>
      <c r="G59" s="251">
        <v>20</v>
      </c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V59" s="189"/>
      <c r="W59" s="190"/>
      <c r="X59" s="190"/>
      <c r="Y59" s="190"/>
      <c r="Z59" s="190"/>
    </row>
    <row r="60" spans="1:26">
      <c r="A60" s="257" t="s">
        <v>1169</v>
      </c>
      <c r="B60" s="254">
        <v>12</v>
      </c>
      <c r="C60" s="254">
        <v>8</v>
      </c>
      <c r="F60" s="251">
        <v>45</v>
      </c>
      <c r="G60" s="251">
        <v>20</v>
      </c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V60" s="189"/>
      <c r="W60" s="190"/>
      <c r="X60" s="190"/>
      <c r="Y60" s="190"/>
      <c r="Z60" s="190"/>
    </row>
    <row r="61" spans="1:26">
      <c r="A61" s="253" t="s">
        <v>1193</v>
      </c>
      <c r="B61" s="254">
        <v>10</v>
      </c>
      <c r="C61" s="254">
        <v>20</v>
      </c>
      <c r="F61" s="251">
        <v>45</v>
      </c>
      <c r="G61" s="251">
        <v>20</v>
      </c>
      <c r="H61" s="249"/>
      <c r="I61" s="249"/>
      <c r="J61" s="249"/>
      <c r="K61" s="249"/>
      <c r="L61" s="249"/>
      <c r="M61" s="249"/>
      <c r="N61" s="249"/>
      <c r="O61" s="249"/>
      <c r="P61" s="249"/>
      <c r="Q61" s="249"/>
      <c r="V61" s="189"/>
      <c r="W61" s="190"/>
      <c r="X61" s="190"/>
      <c r="Y61" s="190"/>
      <c r="Z61" s="190"/>
    </row>
    <row r="62" spans="1:26">
      <c r="A62" s="253" t="s">
        <v>1195</v>
      </c>
      <c r="B62" s="254">
        <v>15</v>
      </c>
      <c r="C62" s="254">
        <v>0</v>
      </c>
      <c r="F62" s="251">
        <v>45</v>
      </c>
      <c r="G62" s="251">
        <v>20</v>
      </c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V62" s="189"/>
      <c r="W62" s="190"/>
      <c r="X62" s="190"/>
      <c r="Y62" s="190"/>
      <c r="Z62" s="190"/>
    </row>
    <row r="63" spans="1:26">
      <c r="A63" s="253" t="s">
        <v>1203</v>
      </c>
      <c r="B63" s="255">
        <v>10</v>
      </c>
      <c r="C63" s="254">
        <v>20</v>
      </c>
      <c r="F63" s="251">
        <v>0.1</v>
      </c>
      <c r="G63" s="251">
        <v>0.25</v>
      </c>
      <c r="H63" s="249"/>
      <c r="I63" s="249"/>
      <c r="J63" s="249"/>
      <c r="K63" s="249"/>
      <c r="L63" s="249"/>
      <c r="M63" s="249"/>
      <c r="N63" s="249"/>
      <c r="O63" s="249"/>
      <c r="P63" s="249"/>
      <c r="Q63" s="249"/>
      <c r="V63" s="189"/>
      <c r="W63" s="190"/>
      <c r="X63" s="190"/>
      <c r="Y63" s="190"/>
      <c r="Z63" s="190"/>
    </row>
    <row r="64" spans="1:26">
      <c r="A64" s="253" t="s">
        <v>1684</v>
      </c>
      <c r="B64" s="254">
        <v>10</v>
      </c>
      <c r="C64" s="254">
        <v>20</v>
      </c>
      <c r="F64" s="251">
        <v>45</v>
      </c>
      <c r="G64" s="251">
        <v>20</v>
      </c>
      <c r="H64" s="249"/>
      <c r="I64" s="249"/>
      <c r="J64" s="249"/>
      <c r="K64" s="249"/>
      <c r="L64" s="249"/>
      <c r="M64" s="249"/>
      <c r="N64" s="249"/>
      <c r="O64" s="249"/>
      <c r="P64" s="249"/>
      <c r="Q64" s="249"/>
      <c r="V64" s="189"/>
      <c r="W64" s="190"/>
      <c r="X64" s="190"/>
      <c r="Y64" s="190"/>
      <c r="Z64" s="190"/>
    </row>
    <row r="65" spans="1:26">
      <c r="A65" s="253" t="s">
        <v>1266</v>
      </c>
      <c r="B65" s="254">
        <v>10</v>
      </c>
      <c r="C65" s="254">
        <v>20</v>
      </c>
      <c r="F65" s="251">
        <v>45</v>
      </c>
      <c r="G65" s="251">
        <v>20</v>
      </c>
      <c r="H65" s="249"/>
      <c r="I65" s="249"/>
      <c r="J65" s="249"/>
      <c r="K65" s="249"/>
      <c r="L65" s="249"/>
      <c r="M65" s="249"/>
      <c r="N65" s="249"/>
      <c r="O65" s="249"/>
      <c r="P65" s="249"/>
      <c r="Q65" s="249"/>
      <c r="V65" s="189"/>
      <c r="W65" s="190"/>
      <c r="X65" s="190"/>
      <c r="Y65" s="190"/>
      <c r="Z65" s="190"/>
    </row>
    <row r="66" spans="1:26">
      <c r="A66" s="253" t="s">
        <v>1282</v>
      </c>
      <c r="B66" s="254">
        <v>10</v>
      </c>
      <c r="C66" s="254">
        <v>0</v>
      </c>
      <c r="F66" s="251">
        <v>45</v>
      </c>
      <c r="G66" s="251">
        <v>20</v>
      </c>
      <c r="H66" s="249"/>
      <c r="I66" s="249"/>
      <c r="J66" s="249"/>
      <c r="K66" s="249"/>
      <c r="L66" s="249"/>
      <c r="M66" s="249"/>
      <c r="N66" s="249"/>
      <c r="O66" s="249"/>
      <c r="P66" s="249"/>
      <c r="Q66" s="249"/>
      <c r="V66" s="189"/>
      <c r="W66" s="190"/>
      <c r="X66" s="190"/>
      <c r="Y66" s="190"/>
      <c r="Z66" s="190"/>
    </row>
    <row r="67" spans="1:26">
      <c r="A67" s="253" t="s">
        <v>1292</v>
      </c>
      <c r="B67" s="254">
        <v>10</v>
      </c>
      <c r="C67" s="254">
        <v>20</v>
      </c>
      <c r="F67" s="251">
        <v>45</v>
      </c>
      <c r="G67" s="251">
        <v>20</v>
      </c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V67" s="189"/>
      <c r="W67" s="190"/>
      <c r="X67" s="190"/>
      <c r="Y67" s="190"/>
      <c r="Z67" s="190"/>
    </row>
    <row r="68" spans="1:26">
      <c r="A68" s="253" t="s">
        <v>1298</v>
      </c>
      <c r="B68" s="254">
        <v>10</v>
      </c>
      <c r="C68" s="254">
        <v>20</v>
      </c>
      <c r="F68" s="251">
        <v>45</v>
      </c>
      <c r="G68" s="251">
        <v>20</v>
      </c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V68" s="189"/>
      <c r="W68" s="190"/>
      <c r="X68" s="190"/>
      <c r="Y68" s="190"/>
      <c r="Z68" s="190"/>
    </row>
    <row r="69" spans="1:26">
      <c r="A69" s="253" t="s">
        <v>1300</v>
      </c>
      <c r="B69" s="254">
        <v>10</v>
      </c>
      <c r="C69" s="254">
        <v>20</v>
      </c>
      <c r="F69" s="251">
        <v>45</v>
      </c>
      <c r="G69" s="251">
        <v>20</v>
      </c>
      <c r="H69" s="249"/>
      <c r="I69" s="249"/>
      <c r="J69" s="249"/>
      <c r="K69" s="249"/>
      <c r="L69" s="249"/>
      <c r="M69" s="249"/>
      <c r="N69" s="249"/>
      <c r="O69" s="249"/>
      <c r="P69" s="249"/>
      <c r="Q69" s="249"/>
      <c r="V69" s="189"/>
      <c r="W69" s="190"/>
      <c r="X69" s="190"/>
      <c r="Y69" s="190"/>
      <c r="Z69" s="190"/>
    </row>
    <row r="70" spans="1:26">
      <c r="A70" s="253" t="s">
        <v>1348</v>
      </c>
      <c r="B70" s="254">
        <v>10</v>
      </c>
      <c r="C70" s="254">
        <v>20</v>
      </c>
      <c r="F70" s="251">
        <v>45</v>
      </c>
      <c r="G70" s="251">
        <v>20</v>
      </c>
      <c r="H70" s="249"/>
      <c r="I70" s="249"/>
      <c r="J70" s="249"/>
      <c r="K70" s="249"/>
      <c r="L70" s="249"/>
      <c r="M70" s="249"/>
      <c r="N70" s="249"/>
      <c r="O70" s="249"/>
      <c r="P70" s="249"/>
      <c r="Q70" s="249"/>
      <c r="V70" s="189"/>
      <c r="W70" s="190"/>
      <c r="X70" s="190"/>
      <c r="Y70" s="190"/>
      <c r="Z70" s="190"/>
    </row>
    <row r="71" spans="1:26">
      <c r="A71" s="253" t="s">
        <v>1372</v>
      </c>
      <c r="B71" s="254">
        <v>10</v>
      </c>
      <c r="C71" s="254">
        <v>20</v>
      </c>
      <c r="F71" s="251">
        <v>45</v>
      </c>
      <c r="G71" s="251">
        <v>20</v>
      </c>
      <c r="H71" s="249"/>
      <c r="I71" s="249"/>
      <c r="J71" s="249"/>
      <c r="K71" s="249"/>
      <c r="L71" s="249"/>
      <c r="M71" s="249"/>
      <c r="N71" s="249"/>
      <c r="O71" s="249"/>
      <c r="P71" s="249"/>
      <c r="Q71" s="249"/>
      <c r="V71" s="189"/>
      <c r="W71" s="190"/>
      <c r="X71" s="190"/>
      <c r="Y71" s="190"/>
      <c r="Z71" s="190"/>
    </row>
    <row r="72" spans="1:26">
      <c r="A72" s="253" t="s">
        <v>1685</v>
      </c>
      <c r="B72" s="254">
        <v>10</v>
      </c>
      <c r="C72" s="254">
        <v>15</v>
      </c>
      <c r="F72" s="251">
        <v>45</v>
      </c>
      <c r="G72" s="251">
        <v>20</v>
      </c>
      <c r="H72" s="249"/>
      <c r="I72" s="249"/>
      <c r="J72" s="249"/>
      <c r="K72" s="249"/>
      <c r="L72" s="249"/>
      <c r="M72" s="249"/>
      <c r="N72" s="249"/>
      <c r="O72" s="249"/>
      <c r="P72" s="249"/>
      <c r="Q72" s="249"/>
      <c r="V72" s="189"/>
      <c r="W72" s="190"/>
      <c r="X72" s="190"/>
      <c r="Y72" s="190"/>
      <c r="Z72" s="190"/>
    </row>
    <row r="73" spans="1:26">
      <c r="A73" s="253" t="s">
        <v>1378</v>
      </c>
      <c r="B73" s="254">
        <v>10</v>
      </c>
      <c r="C73" s="254">
        <v>20</v>
      </c>
      <c r="F73" s="251">
        <v>45</v>
      </c>
      <c r="G73" s="251">
        <v>20</v>
      </c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V73" s="189"/>
      <c r="W73" s="190"/>
      <c r="X73" s="190"/>
      <c r="Y73" s="190"/>
      <c r="Z73" s="190"/>
    </row>
    <row r="74" spans="1:26">
      <c r="A74" s="253" t="s">
        <v>1388</v>
      </c>
      <c r="B74" s="254">
        <v>10</v>
      </c>
      <c r="C74" s="254">
        <v>20</v>
      </c>
      <c r="F74" s="251">
        <v>45</v>
      </c>
      <c r="G74" s="251">
        <v>20</v>
      </c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V74" s="189"/>
      <c r="W74" s="190"/>
      <c r="X74" s="190"/>
      <c r="Y74" s="190"/>
      <c r="Z74" s="190"/>
    </row>
    <row r="75" spans="1:26">
      <c r="A75" s="253" t="s">
        <v>1454</v>
      </c>
      <c r="B75" s="254">
        <v>10</v>
      </c>
      <c r="C75" s="254">
        <v>20</v>
      </c>
      <c r="F75" s="251">
        <v>45</v>
      </c>
      <c r="G75" s="251">
        <v>20</v>
      </c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V75" s="189"/>
      <c r="W75" s="190"/>
      <c r="X75" s="190"/>
      <c r="Y75" s="190"/>
      <c r="Z75" s="190"/>
    </row>
    <row r="76" spans="1:26">
      <c r="A76" s="253" t="s">
        <v>1536</v>
      </c>
      <c r="B76" s="254">
        <v>10</v>
      </c>
      <c r="C76" s="254">
        <v>20</v>
      </c>
      <c r="F76" s="251">
        <v>45</v>
      </c>
      <c r="G76" s="251">
        <v>20</v>
      </c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V76" s="189"/>
      <c r="W76" s="190"/>
      <c r="X76" s="190"/>
      <c r="Y76" s="190"/>
      <c r="Z76" s="190"/>
    </row>
    <row r="77" spans="1:26">
      <c r="A77" s="253" t="s">
        <v>1542</v>
      </c>
      <c r="B77" s="254">
        <v>10</v>
      </c>
      <c r="C77" s="254">
        <v>20</v>
      </c>
      <c r="F77" s="251">
        <v>45</v>
      </c>
      <c r="G77" s="251">
        <v>20</v>
      </c>
      <c r="H77" s="249"/>
      <c r="I77" s="249"/>
      <c r="J77" s="249"/>
      <c r="K77" s="249"/>
      <c r="L77" s="249"/>
      <c r="M77" s="249"/>
      <c r="N77" s="249"/>
      <c r="O77" s="249"/>
      <c r="P77" s="249"/>
      <c r="Q77" s="249"/>
      <c r="V77" s="189"/>
      <c r="W77" s="190"/>
      <c r="X77" s="190"/>
      <c r="Y77" s="190"/>
      <c r="Z77" s="190"/>
    </row>
    <row r="78" spans="1:26">
      <c r="A78" s="253" t="s">
        <v>1552</v>
      </c>
      <c r="B78" s="254">
        <v>10</v>
      </c>
      <c r="C78" s="254">
        <v>20</v>
      </c>
      <c r="F78" s="251">
        <v>45</v>
      </c>
      <c r="G78" s="251">
        <v>20</v>
      </c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V78" s="189"/>
      <c r="W78" s="190"/>
      <c r="X78" s="190"/>
      <c r="Y78" s="190"/>
      <c r="Z78" s="190"/>
    </row>
    <row r="79" spans="1:26">
      <c r="A79" s="253" t="s">
        <v>1578</v>
      </c>
      <c r="B79" s="254">
        <v>10</v>
      </c>
      <c r="C79" s="254">
        <v>20</v>
      </c>
      <c r="F79" s="251">
        <v>45</v>
      </c>
      <c r="G79" s="251">
        <v>20</v>
      </c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V79" s="189"/>
      <c r="W79" s="190"/>
      <c r="X79" s="190"/>
      <c r="Y79" s="190"/>
      <c r="Z79" s="190"/>
    </row>
    <row r="80" spans="1:26">
      <c r="A80" s="253" t="s">
        <v>1599</v>
      </c>
      <c r="B80" s="254">
        <v>10</v>
      </c>
      <c r="C80" s="254">
        <v>30</v>
      </c>
      <c r="F80" s="251">
        <v>45</v>
      </c>
      <c r="G80" s="251">
        <v>20</v>
      </c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V80" s="189"/>
      <c r="W80" s="190"/>
      <c r="X80" s="190"/>
      <c r="Y80" s="190"/>
      <c r="Z80" s="190"/>
    </row>
    <row r="81" spans="1:26">
      <c r="A81" s="253" t="s">
        <v>1623</v>
      </c>
      <c r="B81" s="254">
        <v>10</v>
      </c>
      <c r="C81" s="254">
        <v>20</v>
      </c>
      <c r="F81" s="251">
        <v>45</v>
      </c>
      <c r="G81" s="251">
        <v>20</v>
      </c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V81" s="189"/>
      <c r="W81" s="190"/>
      <c r="X81" s="190"/>
      <c r="Y81" s="190"/>
      <c r="Z81" s="190"/>
    </row>
    <row r="82" spans="1:26">
      <c r="A82" s="253" t="s">
        <v>1645</v>
      </c>
      <c r="B82" s="254">
        <v>10</v>
      </c>
      <c r="C82" s="254">
        <v>0</v>
      </c>
      <c r="H82" s="249"/>
      <c r="I82" s="249"/>
      <c r="J82" s="249"/>
      <c r="K82" s="249"/>
      <c r="L82" s="249"/>
      <c r="M82" s="249"/>
      <c r="N82" s="249"/>
      <c r="O82" s="249"/>
      <c r="P82" s="249"/>
      <c r="Q82" s="249"/>
      <c r="V82" s="189"/>
      <c r="W82" s="190"/>
      <c r="X82" s="190"/>
      <c r="Y82" s="190"/>
      <c r="Z82" s="190"/>
    </row>
    <row r="83" spans="1:26">
      <c r="B83" s="251"/>
      <c r="C83" s="251"/>
      <c r="H83" s="249"/>
      <c r="I83" s="249"/>
      <c r="J83" s="249"/>
      <c r="K83" s="249"/>
      <c r="L83" s="249"/>
      <c r="M83" s="249"/>
      <c r="N83" s="249"/>
      <c r="O83" s="249"/>
      <c r="P83" s="249"/>
      <c r="Q83" s="249"/>
      <c r="V83" s="189"/>
      <c r="W83" s="190"/>
      <c r="X83" s="190"/>
      <c r="Y83" s="190"/>
      <c r="Z83" s="190"/>
    </row>
    <row r="84" spans="1:26">
      <c r="B84" s="251"/>
      <c r="C84" s="251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V84" s="189"/>
      <c r="W84" s="190"/>
      <c r="X84" s="190"/>
      <c r="Y84" s="190"/>
      <c r="Z84" s="190"/>
    </row>
    <row r="85" spans="1:26">
      <c r="B85" s="251"/>
      <c r="C85" s="251"/>
      <c r="H85" s="249"/>
      <c r="I85" s="249"/>
      <c r="J85" s="249"/>
      <c r="K85" s="249"/>
      <c r="L85" s="249"/>
      <c r="M85" s="249"/>
      <c r="N85" s="249"/>
      <c r="O85" s="249"/>
      <c r="P85" s="249"/>
      <c r="Q85" s="249"/>
      <c r="V85" s="189"/>
      <c r="W85" s="190"/>
      <c r="X85" s="190"/>
      <c r="Y85" s="190"/>
      <c r="Z85" s="190"/>
    </row>
    <row r="86" spans="1:26">
      <c r="B86" s="251"/>
      <c r="C86" s="251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V86" s="189"/>
      <c r="W86" s="190"/>
      <c r="X86" s="190"/>
      <c r="Y86" s="190"/>
      <c r="Z86" s="190"/>
    </row>
    <row r="87" spans="1:26">
      <c r="B87" s="251"/>
      <c r="C87" s="251"/>
      <c r="H87" s="249"/>
      <c r="I87" s="249"/>
      <c r="J87" s="249"/>
      <c r="K87" s="249"/>
      <c r="L87" s="249"/>
      <c r="M87" s="249"/>
      <c r="N87" s="249"/>
      <c r="O87" s="249"/>
      <c r="P87" s="249"/>
      <c r="Q87" s="249"/>
      <c r="V87" s="189"/>
      <c r="W87" s="190"/>
      <c r="X87" s="190"/>
      <c r="Y87" s="190"/>
      <c r="Z87" s="190"/>
    </row>
    <row r="88" spans="1:26">
      <c r="B88" s="251"/>
      <c r="C88" s="251"/>
      <c r="H88" s="249"/>
      <c r="I88" s="249"/>
      <c r="J88" s="249"/>
      <c r="K88" s="249"/>
      <c r="L88" s="249"/>
      <c r="M88" s="249"/>
      <c r="N88" s="249"/>
      <c r="O88" s="249"/>
      <c r="P88" s="249"/>
      <c r="Q88" s="249"/>
      <c r="V88" s="189"/>
      <c r="W88" s="190"/>
      <c r="X88" s="190"/>
      <c r="Y88" s="190"/>
      <c r="Z88" s="190"/>
    </row>
    <row r="89" spans="1:26">
      <c r="B89" s="251"/>
      <c r="C89" s="251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V89" s="189"/>
      <c r="W89" s="190"/>
      <c r="X89" s="190"/>
      <c r="Y89" s="190"/>
      <c r="Z89" s="190"/>
    </row>
    <row r="90" spans="1:26">
      <c r="B90" s="251"/>
      <c r="C90" s="251"/>
      <c r="H90" s="249"/>
      <c r="I90" s="249"/>
      <c r="J90" s="249"/>
      <c r="K90" s="249"/>
      <c r="L90" s="249"/>
      <c r="M90" s="249"/>
      <c r="N90" s="249"/>
      <c r="O90" s="249"/>
      <c r="P90" s="249"/>
      <c r="Q90" s="249"/>
      <c r="V90" s="189"/>
      <c r="W90" s="190"/>
      <c r="X90" s="190"/>
      <c r="Y90" s="190"/>
      <c r="Z90" s="190"/>
    </row>
    <row r="91" spans="1:26">
      <c r="B91" s="251"/>
      <c r="C91" s="251"/>
      <c r="H91" s="249"/>
      <c r="I91" s="249"/>
      <c r="J91" s="249"/>
      <c r="K91" s="249"/>
      <c r="L91" s="249"/>
      <c r="M91" s="249"/>
      <c r="N91" s="249"/>
      <c r="O91" s="249"/>
      <c r="P91" s="249"/>
      <c r="Q91" s="249"/>
      <c r="V91" s="189"/>
      <c r="W91" s="190"/>
      <c r="X91" s="190"/>
      <c r="Y91" s="190"/>
      <c r="Z91" s="190"/>
    </row>
    <row r="92" spans="1:26">
      <c r="B92" s="251"/>
      <c r="C92" s="251"/>
      <c r="H92" s="249"/>
      <c r="I92" s="249"/>
      <c r="J92" s="249"/>
      <c r="K92" s="249"/>
      <c r="L92" s="249"/>
      <c r="M92" s="249"/>
      <c r="N92" s="249"/>
      <c r="O92" s="249"/>
      <c r="P92" s="249"/>
      <c r="Q92" s="249"/>
      <c r="V92" s="189"/>
      <c r="W92" s="190"/>
      <c r="X92" s="190"/>
      <c r="Y92" s="190"/>
      <c r="Z92" s="190"/>
    </row>
    <row r="93" spans="1:26">
      <c r="B93" s="251"/>
      <c r="C93" s="251"/>
      <c r="H93" s="249"/>
      <c r="I93" s="249"/>
      <c r="J93" s="249"/>
      <c r="K93" s="249"/>
      <c r="L93" s="249"/>
      <c r="M93" s="249"/>
      <c r="N93" s="249"/>
      <c r="O93" s="249"/>
      <c r="P93" s="249"/>
      <c r="Q93" s="249"/>
      <c r="V93" s="189"/>
      <c r="W93" s="190"/>
      <c r="X93" s="190"/>
      <c r="Y93" s="190"/>
      <c r="Z93" s="190"/>
    </row>
    <row r="94" spans="1:26">
      <c r="B94" s="251"/>
      <c r="C94" s="251"/>
      <c r="H94" s="249"/>
      <c r="I94" s="249"/>
      <c r="J94" s="249"/>
      <c r="K94" s="249"/>
      <c r="L94" s="249"/>
      <c r="M94" s="249"/>
      <c r="N94" s="249"/>
      <c r="O94" s="249"/>
      <c r="P94" s="249"/>
      <c r="Q94" s="249"/>
      <c r="V94" s="189"/>
      <c r="W94" s="190"/>
      <c r="X94" s="190"/>
      <c r="Y94" s="190"/>
      <c r="Z94" s="190"/>
    </row>
    <row r="95" spans="1:26">
      <c r="B95" s="251"/>
      <c r="C95" s="251"/>
      <c r="H95" s="249"/>
      <c r="I95" s="249"/>
      <c r="J95" s="249"/>
      <c r="K95" s="249"/>
      <c r="L95" s="249"/>
      <c r="M95" s="249"/>
      <c r="N95" s="249"/>
      <c r="O95" s="249"/>
      <c r="P95" s="249"/>
      <c r="Q95" s="249"/>
      <c r="V95" s="189"/>
      <c r="W95" s="190"/>
      <c r="X95" s="190"/>
      <c r="Y95" s="190"/>
      <c r="Z95" s="190"/>
    </row>
    <row r="96" spans="1:26">
      <c r="B96" s="251"/>
      <c r="C96" s="251"/>
      <c r="H96" s="249"/>
      <c r="I96" s="249"/>
      <c r="J96" s="249"/>
      <c r="K96" s="249"/>
      <c r="L96" s="249"/>
      <c r="M96" s="249"/>
      <c r="N96" s="249"/>
      <c r="O96" s="249"/>
      <c r="P96" s="249"/>
      <c r="Q96" s="249"/>
      <c r="V96" s="189"/>
      <c r="W96" s="190"/>
      <c r="X96" s="190"/>
      <c r="Y96" s="190"/>
      <c r="Z96" s="190"/>
    </row>
    <row r="97" spans="2:26">
      <c r="B97" s="251"/>
      <c r="C97" s="251"/>
      <c r="H97" s="249"/>
      <c r="I97" s="249"/>
      <c r="J97" s="249"/>
      <c r="K97" s="249"/>
      <c r="L97" s="249"/>
      <c r="M97" s="249"/>
      <c r="N97" s="249"/>
      <c r="O97" s="249"/>
      <c r="P97" s="249"/>
      <c r="Q97" s="249"/>
      <c r="V97" s="189"/>
      <c r="W97" s="190"/>
      <c r="X97" s="190"/>
      <c r="Y97" s="190"/>
      <c r="Z97" s="190"/>
    </row>
    <row r="98" spans="2:26">
      <c r="B98" s="251"/>
      <c r="C98" s="251"/>
      <c r="H98" s="249"/>
      <c r="I98" s="249"/>
      <c r="J98" s="249"/>
      <c r="K98" s="249"/>
      <c r="L98" s="249"/>
      <c r="M98" s="249"/>
      <c r="N98" s="249"/>
      <c r="O98" s="249"/>
      <c r="P98" s="249"/>
      <c r="Q98" s="249"/>
      <c r="V98" s="189"/>
      <c r="W98" s="190"/>
      <c r="X98" s="190"/>
      <c r="Y98" s="190"/>
      <c r="Z98" s="190"/>
    </row>
    <row r="99" spans="2:26">
      <c r="B99" s="251"/>
      <c r="C99" s="251"/>
      <c r="H99" s="249"/>
      <c r="I99" s="249"/>
      <c r="J99" s="249"/>
      <c r="K99" s="249"/>
      <c r="L99" s="249"/>
      <c r="M99" s="249"/>
      <c r="N99" s="249"/>
      <c r="O99" s="249"/>
      <c r="P99" s="249"/>
      <c r="Q99" s="249"/>
      <c r="V99" s="189"/>
      <c r="W99" s="190"/>
      <c r="X99" s="190"/>
      <c r="Y99" s="190"/>
      <c r="Z99" s="190"/>
    </row>
    <row r="100" spans="2:26">
      <c r="B100" s="251"/>
      <c r="C100" s="251"/>
      <c r="H100" s="249"/>
      <c r="I100" s="249"/>
      <c r="J100" s="249"/>
      <c r="K100" s="249"/>
      <c r="L100" s="249"/>
      <c r="M100" s="249"/>
      <c r="N100" s="249"/>
      <c r="O100" s="249"/>
      <c r="P100" s="249"/>
      <c r="Q100" s="249"/>
      <c r="V100" s="189"/>
      <c r="W100" s="190"/>
      <c r="X100" s="190"/>
      <c r="Y100" s="190"/>
      <c r="Z100" s="190"/>
    </row>
    <row r="101" spans="2:26">
      <c r="B101" s="251"/>
      <c r="C101" s="251"/>
      <c r="H101" s="249"/>
      <c r="I101" s="249"/>
      <c r="J101" s="249"/>
      <c r="K101" s="249"/>
      <c r="L101" s="249"/>
      <c r="M101" s="249"/>
      <c r="N101" s="249"/>
      <c r="O101" s="249"/>
      <c r="P101" s="249"/>
      <c r="Q101" s="249"/>
      <c r="V101" s="189"/>
      <c r="W101" s="190"/>
      <c r="X101" s="190"/>
      <c r="Y101" s="190"/>
      <c r="Z101" s="190"/>
    </row>
    <row r="102" spans="2:26">
      <c r="B102" s="251"/>
      <c r="C102" s="251"/>
      <c r="H102" s="249"/>
      <c r="I102" s="249"/>
      <c r="J102" s="249"/>
      <c r="K102" s="249"/>
      <c r="L102" s="249"/>
      <c r="M102" s="249"/>
      <c r="N102" s="249"/>
      <c r="O102" s="249"/>
      <c r="P102" s="249"/>
      <c r="Q102" s="249"/>
      <c r="V102" s="189"/>
      <c r="W102" s="190"/>
      <c r="X102" s="190"/>
      <c r="Y102" s="190"/>
      <c r="Z102" s="190"/>
    </row>
    <row r="103" spans="2:26">
      <c r="B103" s="251"/>
      <c r="C103" s="251"/>
      <c r="H103" s="249"/>
      <c r="I103" s="249"/>
      <c r="J103" s="249"/>
      <c r="K103" s="249"/>
      <c r="L103" s="249"/>
      <c r="M103" s="249"/>
      <c r="N103" s="249"/>
      <c r="O103" s="249"/>
      <c r="P103" s="249"/>
      <c r="Q103" s="249"/>
      <c r="V103" s="189"/>
      <c r="W103" s="190"/>
      <c r="X103" s="190"/>
      <c r="Y103" s="190"/>
      <c r="Z103" s="190"/>
    </row>
    <row r="104" spans="2:26">
      <c r="B104" s="251"/>
      <c r="C104" s="251"/>
      <c r="H104" s="249"/>
      <c r="I104" s="249"/>
      <c r="J104" s="249"/>
      <c r="K104" s="249"/>
      <c r="L104" s="249"/>
      <c r="M104" s="249"/>
      <c r="N104" s="249"/>
      <c r="O104" s="249"/>
      <c r="P104" s="249"/>
      <c r="Q104" s="249"/>
      <c r="V104" s="189"/>
      <c r="W104" s="190"/>
      <c r="X104" s="190"/>
      <c r="Y104" s="190"/>
      <c r="Z104" s="190"/>
    </row>
    <row r="105" spans="2:26">
      <c r="B105" s="251"/>
      <c r="C105" s="251"/>
      <c r="H105" s="249"/>
      <c r="I105" s="249"/>
      <c r="J105" s="249"/>
      <c r="K105" s="249"/>
      <c r="L105" s="249"/>
      <c r="M105" s="249"/>
      <c r="N105" s="249"/>
      <c r="O105" s="249"/>
      <c r="P105" s="249"/>
      <c r="Q105" s="249"/>
      <c r="V105" s="189"/>
      <c r="W105" s="190"/>
      <c r="X105" s="190"/>
      <c r="Y105" s="190"/>
      <c r="Z105" s="190"/>
    </row>
    <row r="106" spans="2:26">
      <c r="B106" s="251"/>
      <c r="C106" s="251"/>
      <c r="H106" s="249"/>
      <c r="I106" s="249"/>
      <c r="J106" s="249"/>
      <c r="K106" s="249"/>
      <c r="L106" s="249"/>
      <c r="M106" s="249"/>
      <c r="N106" s="249"/>
      <c r="O106" s="249"/>
      <c r="P106" s="249"/>
      <c r="Q106" s="249"/>
      <c r="V106" s="189"/>
      <c r="W106" s="190"/>
      <c r="X106" s="190"/>
      <c r="Y106" s="190"/>
      <c r="Z106" s="190"/>
    </row>
    <row r="107" spans="2:26">
      <c r="B107" s="251"/>
      <c r="C107" s="251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V107" s="189"/>
      <c r="W107" s="190"/>
      <c r="X107" s="190"/>
      <c r="Y107" s="190"/>
      <c r="Z107" s="190"/>
    </row>
    <row r="108" spans="2:26">
      <c r="B108" s="251"/>
      <c r="C108" s="251"/>
      <c r="H108" s="249"/>
      <c r="I108" s="249"/>
      <c r="J108" s="249"/>
      <c r="K108" s="249"/>
      <c r="L108" s="249"/>
      <c r="M108" s="249"/>
      <c r="N108" s="249"/>
      <c r="O108" s="249"/>
      <c r="P108" s="249"/>
      <c r="Q108" s="249"/>
      <c r="V108" s="189"/>
      <c r="W108" s="190"/>
      <c r="X108" s="190"/>
      <c r="Y108" s="190"/>
      <c r="Z108" s="190"/>
    </row>
    <row r="109" spans="2:26">
      <c r="B109" s="251"/>
      <c r="C109" s="251"/>
      <c r="H109" s="249"/>
      <c r="I109" s="249"/>
      <c r="J109" s="249"/>
      <c r="K109" s="249"/>
      <c r="L109" s="249"/>
      <c r="M109" s="249"/>
      <c r="N109" s="249"/>
      <c r="O109" s="249"/>
      <c r="P109" s="249"/>
      <c r="Q109" s="249"/>
      <c r="V109" s="189"/>
      <c r="W109" s="190"/>
      <c r="X109" s="190"/>
      <c r="Y109" s="190"/>
      <c r="Z109" s="190"/>
    </row>
    <row r="110" spans="2:26">
      <c r="B110" s="251"/>
      <c r="C110" s="251"/>
      <c r="H110" s="249"/>
      <c r="I110" s="249"/>
      <c r="J110" s="249"/>
      <c r="K110" s="249"/>
      <c r="L110" s="249"/>
      <c r="M110" s="249"/>
      <c r="N110" s="249"/>
      <c r="O110" s="249"/>
      <c r="P110" s="249"/>
      <c r="Q110" s="249"/>
      <c r="V110" s="189"/>
      <c r="W110" s="190"/>
      <c r="X110" s="190"/>
      <c r="Y110" s="190"/>
      <c r="Z110" s="190"/>
    </row>
    <row r="111" spans="2:26">
      <c r="B111" s="251"/>
      <c r="C111" s="251"/>
      <c r="H111" s="249"/>
      <c r="I111" s="249"/>
      <c r="J111" s="249"/>
      <c r="K111" s="249"/>
      <c r="L111" s="249"/>
      <c r="M111" s="249"/>
      <c r="N111" s="249"/>
      <c r="O111" s="249"/>
      <c r="P111" s="249"/>
      <c r="Q111" s="249"/>
      <c r="V111" s="189"/>
      <c r="W111" s="190"/>
      <c r="X111" s="190"/>
      <c r="Y111" s="190"/>
      <c r="Z111" s="190"/>
    </row>
    <row r="112" spans="2:26">
      <c r="B112" s="251"/>
      <c r="C112" s="251"/>
      <c r="H112" s="249"/>
      <c r="I112" s="249"/>
      <c r="J112" s="249"/>
      <c r="K112" s="249"/>
      <c r="L112" s="249"/>
      <c r="M112" s="249"/>
      <c r="N112" s="249"/>
      <c r="O112" s="249"/>
      <c r="P112" s="249"/>
      <c r="Q112" s="249"/>
      <c r="V112" s="189"/>
      <c r="W112" s="190"/>
      <c r="X112" s="190"/>
      <c r="Y112" s="190"/>
      <c r="Z112" s="190"/>
    </row>
    <row r="113" spans="2:26">
      <c r="B113" s="251"/>
      <c r="C113" s="251"/>
      <c r="H113" s="249"/>
      <c r="I113" s="249"/>
      <c r="J113" s="249"/>
      <c r="K113" s="249"/>
      <c r="L113" s="249"/>
      <c r="M113" s="249"/>
      <c r="N113" s="249"/>
      <c r="O113" s="249"/>
      <c r="P113" s="249"/>
      <c r="Q113" s="249"/>
      <c r="V113" s="189"/>
      <c r="W113" s="190"/>
      <c r="X113" s="190"/>
      <c r="Y113" s="190"/>
      <c r="Z113" s="190"/>
    </row>
    <row r="114" spans="2:26">
      <c r="B114" s="251"/>
      <c r="C114" s="251"/>
      <c r="H114" s="249"/>
      <c r="I114" s="249"/>
      <c r="J114" s="249"/>
      <c r="K114" s="249"/>
      <c r="L114" s="249"/>
      <c r="M114" s="249"/>
      <c r="N114" s="249"/>
      <c r="O114" s="249"/>
      <c r="P114" s="249"/>
      <c r="Q114" s="249"/>
      <c r="V114" s="189"/>
      <c r="W114" s="190"/>
      <c r="X114" s="190"/>
      <c r="Y114" s="190"/>
      <c r="Z114" s="190"/>
    </row>
    <row r="115" spans="2:26">
      <c r="B115" s="251"/>
      <c r="C115" s="251"/>
      <c r="H115" s="249"/>
      <c r="I115" s="249"/>
      <c r="J115" s="249"/>
      <c r="K115" s="249"/>
      <c r="L115" s="249"/>
      <c r="M115" s="249"/>
      <c r="N115" s="249"/>
      <c r="O115" s="249"/>
      <c r="P115" s="249"/>
      <c r="Q115" s="249"/>
      <c r="V115" s="189"/>
      <c r="W115" s="190"/>
      <c r="X115" s="190"/>
      <c r="Y115" s="190"/>
      <c r="Z115" s="190"/>
    </row>
    <row r="116" spans="2:26">
      <c r="B116" s="251"/>
      <c r="C116" s="251"/>
      <c r="H116" s="249"/>
      <c r="I116" s="249"/>
      <c r="J116" s="249"/>
      <c r="K116" s="249"/>
      <c r="L116" s="249"/>
      <c r="M116" s="249"/>
      <c r="N116" s="249"/>
      <c r="O116" s="249"/>
      <c r="P116" s="249"/>
      <c r="Q116" s="249"/>
      <c r="V116" s="189"/>
      <c r="W116" s="190"/>
      <c r="X116" s="190"/>
      <c r="Y116" s="190"/>
      <c r="Z116" s="190"/>
    </row>
    <row r="117" spans="2:26">
      <c r="B117" s="251"/>
      <c r="C117" s="251"/>
      <c r="H117" s="249"/>
      <c r="I117" s="249"/>
      <c r="J117" s="249"/>
      <c r="K117" s="249"/>
      <c r="L117" s="249"/>
      <c r="M117" s="249"/>
      <c r="N117" s="249"/>
      <c r="O117" s="249"/>
      <c r="P117" s="249"/>
      <c r="Q117" s="249"/>
      <c r="V117" s="189"/>
      <c r="W117" s="190"/>
      <c r="X117" s="190"/>
      <c r="Y117" s="190"/>
      <c r="Z117" s="190"/>
    </row>
    <row r="118" spans="2:26">
      <c r="B118" s="251"/>
      <c r="C118" s="251"/>
      <c r="H118" s="249"/>
      <c r="I118" s="249"/>
      <c r="J118" s="249"/>
      <c r="K118" s="249"/>
      <c r="L118" s="249"/>
      <c r="M118" s="249"/>
      <c r="N118" s="249"/>
      <c r="O118" s="249"/>
      <c r="P118" s="249"/>
      <c r="Q118" s="249"/>
      <c r="V118" s="189"/>
      <c r="W118" s="190"/>
      <c r="X118" s="190"/>
      <c r="Y118" s="190"/>
      <c r="Z118" s="190"/>
    </row>
    <row r="119" spans="2:26">
      <c r="B119" s="251"/>
      <c r="C119" s="251"/>
      <c r="H119" s="249"/>
      <c r="I119" s="249"/>
      <c r="J119" s="249"/>
      <c r="K119" s="249"/>
      <c r="L119" s="249"/>
      <c r="M119" s="249"/>
      <c r="N119" s="249"/>
      <c r="O119" s="249"/>
      <c r="P119" s="249"/>
      <c r="Q119" s="249"/>
      <c r="V119" s="189"/>
      <c r="W119" s="190"/>
      <c r="X119" s="190"/>
      <c r="Y119" s="190"/>
      <c r="Z119" s="190"/>
    </row>
    <row r="120" spans="2:26">
      <c r="B120" s="251"/>
      <c r="C120" s="251"/>
      <c r="H120" s="249"/>
      <c r="I120" s="249"/>
      <c r="J120" s="249"/>
      <c r="K120" s="249"/>
      <c r="L120" s="249"/>
      <c r="M120" s="249"/>
      <c r="N120" s="249"/>
      <c r="O120" s="249"/>
      <c r="P120" s="249"/>
      <c r="Q120" s="249"/>
      <c r="V120" s="189"/>
      <c r="W120" s="190"/>
      <c r="X120" s="190"/>
      <c r="Y120" s="190"/>
      <c r="Z120" s="190"/>
    </row>
    <row r="121" spans="2:26">
      <c r="B121" s="251"/>
      <c r="C121" s="251"/>
      <c r="H121" s="249"/>
      <c r="I121" s="249"/>
      <c r="J121" s="249"/>
      <c r="K121" s="249"/>
      <c r="L121" s="249"/>
      <c r="M121" s="249"/>
      <c r="N121" s="249"/>
      <c r="O121" s="249"/>
      <c r="P121" s="249"/>
      <c r="Q121" s="249"/>
      <c r="V121" s="189"/>
      <c r="W121" s="190"/>
      <c r="X121" s="190"/>
      <c r="Y121" s="190"/>
      <c r="Z121" s="190"/>
    </row>
    <row r="122" spans="2:26">
      <c r="B122" s="251"/>
      <c r="C122" s="251"/>
      <c r="H122" s="249"/>
      <c r="I122" s="249"/>
      <c r="J122" s="249"/>
      <c r="K122" s="249"/>
      <c r="L122" s="249"/>
      <c r="M122" s="249"/>
      <c r="N122" s="249"/>
      <c r="O122" s="249"/>
      <c r="P122" s="249"/>
      <c r="Q122" s="249"/>
      <c r="V122" s="189"/>
      <c r="W122" s="190"/>
      <c r="X122" s="190"/>
      <c r="Y122" s="190"/>
      <c r="Z122" s="190"/>
    </row>
    <row r="123" spans="2:26">
      <c r="B123" s="251"/>
      <c r="C123" s="251"/>
      <c r="H123" s="249"/>
      <c r="I123" s="249"/>
      <c r="J123" s="249"/>
      <c r="K123" s="249"/>
      <c r="L123" s="249"/>
      <c r="M123" s="249"/>
      <c r="N123" s="249"/>
      <c r="O123" s="249"/>
      <c r="P123" s="249"/>
      <c r="Q123" s="249"/>
      <c r="V123" s="189"/>
      <c r="W123" s="190"/>
      <c r="X123" s="190"/>
      <c r="Y123" s="190"/>
      <c r="Z123" s="190"/>
    </row>
    <row r="124" spans="2:26">
      <c r="B124" s="251"/>
      <c r="C124" s="251"/>
      <c r="H124" s="249"/>
      <c r="I124" s="249"/>
      <c r="J124" s="249"/>
      <c r="K124" s="249"/>
      <c r="L124" s="249"/>
      <c r="M124" s="249"/>
      <c r="N124" s="249"/>
      <c r="O124" s="249"/>
      <c r="P124" s="249"/>
      <c r="Q124" s="249"/>
      <c r="V124" s="189"/>
      <c r="W124" s="190"/>
      <c r="X124" s="190"/>
      <c r="Y124" s="190"/>
      <c r="Z124" s="190"/>
    </row>
    <row r="125" spans="2:26">
      <c r="B125" s="251"/>
      <c r="C125" s="251"/>
      <c r="H125" s="249"/>
      <c r="I125" s="249"/>
      <c r="J125" s="249"/>
      <c r="K125" s="249"/>
      <c r="L125" s="249"/>
      <c r="M125" s="249"/>
      <c r="N125" s="249"/>
      <c r="O125" s="249"/>
      <c r="P125" s="249"/>
      <c r="Q125" s="249"/>
      <c r="V125" s="189"/>
      <c r="W125" s="190"/>
      <c r="X125" s="190"/>
      <c r="Y125" s="190"/>
      <c r="Z125" s="190"/>
    </row>
    <row r="126" spans="2:26">
      <c r="B126" s="251"/>
      <c r="C126" s="251"/>
      <c r="H126" s="249"/>
      <c r="I126" s="249"/>
      <c r="J126" s="249"/>
      <c r="K126" s="249"/>
      <c r="L126" s="249"/>
      <c r="M126" s="249"/>
      <c r="N126" s="249"/>
      <c r="O126" s="249"/>
      <c r="P126" s="249"/>
      <c r="Q126" s="249"/>
      <c r="V126" s="189"/>
      <c r="W126" s="190"/>
      <c r="X126" s="190"/>
      <c r="Y126" s="190"/>
      <c r="Z126" s="190"/>
    </row>
    <row r="127" spans="2:26">
      <c r="B127" s="251"/>
      <c r="C127" s="251"/>
      <c r="H127" s="249"/>
      <c r="I127" s="249"/>
      <c r="J127" s="249"/>
      <c r="K127" s="249"/>
      <c r="L127" s="249"/>
      <c r="M127" s="249"/>
      <c r="N127" s="249"/>
      <c r="O127" s="249"/>
      <c r="P127" s="249"/>
      <c r="Q127" s="249"/>
      <c r="V127" s="189"/>
      <c r="W127" s="190"/>
      <c r="X127" s="190"/>
      <c r="Y127" s="190"/>
      <c r="Z127" s="190"/>
    </row>
    <row r="128" spans="2:26">
      <c r="B128" s="251"/>
      <c r="C128" s="251"/>
      <c r="H128" s="249"/>
      <c r="I128" s="249"/>
      <c r="J128" s="249"/>
      <c r="K128" s="249"/>
      <c r="L128" s="249"/>
      <c r="M128" s="249"/>
      <c r="N128" s="249"/>
      <c r="O128" s="249"/>
      <c r="P128" s="249"/>
      <c r="Q128" s="249"/>
      <c r="V128" s="189"/>
      <c r="W128" s="190"/>
      <c r="X128" s="190"/>
      <c r="Y128" s="190"/>
      <c r="Z128" s="190"/>
    </row>
    <row r="129" spans="2:26">
      <c r="B129" s="251"/>
      <c r="C129" s="251"/>
      <c r="H129" s="249"/>
      <c r="I129" s="249"/>
      <c r="J129" s="249"/>
      <c r="K129" s="249"/>
      <c r="L129" s="249"/>
      <c r="M129" s="249"/>
      <c r="N129" s="249"/>
      <c r="O129" s="249"/>
      <c r="P129" s="249"/>
      <c r="Q129" s="249"/>
      <c r="V129" s="189"/>
      <c r="W129" s="190"/>
      <c r="X129" s="190"/>
      <c r="Y129" s="190"/>
      <c r="Z129" s="190"/>
    </row>
    <row r="130" spans="2:26">
      <c r="B130" s="251"/>
      <c r="C130" s="251"/>
      <c r="H130" s="249"/>
      <c r="I130" s="249"/>
      <c r="J130" s="249"/>
      <c r="K130" s="249"/>
      <c r="L130" s="249"/>
      <c r="M130" s="249"/>
      <c r="N130" s="249"/>
      <c r="O130" s="249"/>
      <c r="P130" s="249"/>
      <c r="Q130" s="249"/>
      <c r="V130" s="189"/>
      <c r="W130" s="190"/>
      <c r="X130" s="190"/>
      <c r="Y130" s="190"/>
      <c r="Z130" s="190"/>
    </row>
    <row r="131" spans="2:26">
      <c r="B131" s="251"/>
      <c r="C131" s="251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V131" s="189"/>
      <c r="W131" s="190"/>
      <c r="X131" s="190"/>
      <c r="Y131" s="190"/>
      <c r="Z131" s="190"/>
    </row>
    <row r="132" spans="2:26">
      <c r="B132" s="251"/>
      <c r="C132" s="251"/>
      <c r="H132" s="249"/>
      <c r="I132" s="249"/>
      <c r="J132" s="249"/>
      <c r="K132" s="249"/>
      <c r="L132" s="249"/>
      <c r="M132" s="249"/>
      <c r="N132" s="249"/>
      <c r="O132" s="249"/>
      <c r="P132" s="249"/>
      <c r="Q132" s="249"/>
      <c r="V132" s="189"/>
      <c r="W132" s="190"/>
      <c r="X132" s="190"/>
      <c r="Y132" s="190"/>
      <c r="Z132" s="190"/>
    </row>
    <row r="133" spans="2:26">
      <c r="B133" s="251"/>
      <c r="C133" s="251"/>
      <c r="H133" s="249"/>
      <c r="I133" s="249"/>
      <c r="J133" s="249"/>
      <c r="K133" s="249"/>
      <c r="L133" s="249"/>
      <c r="M133" s="249"/>
      <c r="N133" s="249"/>
      <c r="O133" s="249"/>
      <c r="P133" s="249"/>
      <c r="Q133" s="249"/>
      <c r="V133" s="189"/>
      <c r="W133" s="190"/>
      <c r="X133" s="190"/>
      <c r="Y133" s="190"/>
      <c r="Z133" s="190"/>
    </row>
    <row r="134" spans="2:26">
      <c r="B134" s="251"/>
      <c r="C134" s="251"/>
      <c r="H134" s="249"/>
      <c r="I134" s="249"/>
      <c r="J134" s="249"/>
      <c r="K134" s="249"/>
      <c r="L134" s="249"/>
      <c r="M134" s="249"/>
      <c r="N134" s="249"/>
      <c r="O134" s="249"/>
      <c r="P134" s="249"/>
      <c r="Q134" s="249"/>
      <c r="V134" s="189"/>
      <c r="W134" s="190"/>
      <c r="X134" s="190"/>
      <c r="Y134" s="190"/>
      <c r="Z134" s="190"/>
    </row>
    <row r="135" spans="2:26">
      <c r="B135" s="251"/>
      <c r="C135" s="251"/>
      <c r="H135" s="249"/>
      <c r="I135" s="249"/>
      <c r="J135" s="249"/>
      <c r="K135" s="249"/>
      <c r="L135" s="249"/>
      <c r="M135" s="249"/>
      <c r="N135" s="249"/>
      <c r="O135" s="249"/>
      <c r="P135" s="249"/>
      <c r="Q135" s="249"/>
      <c r="V135" s="189"/>
      <c r="W135" s="190"/>
      <c r="X135" s="190"/>
      <c r="Y135" s="190"/>
      <c r="Z135" s="190"/>
    </row>
    <row r="136" spans="2:26">
      <c r="B136" s="251"/>
      <c r="C136" s="251"/>
      <c r="H136" s="249"/>
      <c r="I136" s="249"/>
      <c r="J136" s="249"/>
      <c r="K136" s="249"/>
      <c r="L136" s="249"/>
      <c r="M136" s="249"/>
      <c r="N136" s="249"/>
      <c r="O136" s="249"/>
      <c r="P136" s="249"/>
      <c r="Q136" s="249"/>
      <c r="V136" s="189"/>
      <c r="W136" s="190"/>
      <c r="X136" s="190"/>
      <c r="Y136" s="190"/>
      <c r="Z136" s="190"/>
    </row>
    <row r="137" spans="2:26">
      <c r="B137" s="251"/>
      <c r="C137" s="251"/>
      <c r="H137" s="249"/>
      <c r="I137" s="249"/>
      <c r="J137" s="249"/>
      <c r="K137" s="249"/>
      <c r="L137" s="249"/>
      <c r="M137" s="249"/>
      <c r="N137" s="249"/>
      <c r="O137" s="249"/>
      <c r="P137" s="249"/>
      <c r="Q137" s="249"/>
      <c r="V137" s="189"/>
      <c r="W137" s="190"/>
      <c r="X137" s="190"/>
      <c r="Y137" s="190"/>
      <c r="Z137" s="190"/>
    </row>
    <row r="138" spans="2:26">
      <c r="B138" s="251"/>
      <c r="C138" s="251"/>
      <c r="H138" s="249"/>
      <c r="I138" s="249"/>
      <c r="J138" s="249"/>
      <c r="K138" s="249"/>
      <c r="L138" s="249"/>
      <c r="M138" s="249"/>
      <c r="N138" s="249"/>
      <c r="O138" s="249"/>
      <c r="P138" s="249"/>
      <c r="Q138" s="249"/>
      <c r="V138" s="189"/>
      <c r="W138" s="190"/>
      <c r="X138" s="190"/>
      <c r="Y138" s="190"/>
      <c r="Z138" s="190"/>
    </row>
    <row r="139" spans="2:26">
      <c r="B139" s="251"/>
      <c r="C139" s="251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V139" s="189"/>
      <c r="W139" s="190"/>
      <c r="X139" s="190"/>
      <c r="Y139" s="190"/>
      <c r="Z139" s="190"/>
    </row>
    <row r="140" spans="2:26">
      <c r="B140" s="251"/>
      <c r="C140" s="251"/>
      <c r="H140" s="249"/>
      <c r="I140" s="249"/>
      <c r="J140" s="249"/>
      <c r="K140" s="249"/>
      <c r="L140" s="249"/>
      <c r="M140" s="249"/>
      <c r="N140" s="249"/>
      <c r="O140" s="249"/>
      <c r="P140" s="249"/>
      <c r="Q140" s="249"/>
      <c r="V140" s="189"/>
      <c r="W140" s="190"/>
      <c r="X140" s="190"/>
      <c r="Y140" s="190"/>
      <c r="Z140" s="190"/>
    </row>
    <row r="141" spans="2:26">
      <c r="B141" s="251"/>
      <c r="C141" s="251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V141" s="189"/>
      <c r="W141" s="190"/>
      <c r="X141" s="190"/>
      <c r="Y141" s="190"/>
      <c r="Z141" s="190"/>
    </row>
    <row r="142" spans="2:26">
      <c r="B142" s="251"/>
      <c r="C142" s="251"/>
      <c r="H142" s="249"/>
      <c r="I142" s="249"/>
      <c r="J142" s="249"/>
      <c r="K142" s="249"/>
      <c r="L142" s="249"/>
      <c r="M142" s="249"/>
      <c r="N142" s="249"/>
      <c r="O142" s="249"/>
      <c r="P142" s="249"/>
      <c r="Q142" s="249"/>
      <c r="V142" s="189"/>
      <c r="W142" s="190"/>
      <c r="X142" s="190"/>
      <c r="Y142" s="190"/>
      <c r="Z142" s="190"/>
    </row>
    <row r="143" spans="2:26">
      <c r="B143" s="251"/>
      <c r="C143" s="251"/>
      <c r="H143" s="249"/>
      <c r="I143" s="249"/>
      <c r="J143" s="249"/>
      <c r="K143" s="249"/>
      <c r="L143" s="249"/>
      <c r="M143" s="249"/>
      <c r="N143" s="249"/>
      <c r="O143" s="249"/>
      <c r="P143" s="249"/>
      <c r="Q143" s="249"/>
      <c r="V143" s="189"/>
      <c r="W143" s="190"/>
      <c r="X143" s="190"/>
      <c r="Y143" s="190"/>
      <c r="Z143" s="190"/>
    </row>
    <row r="144" spans="2:26">
      <c r="B144" s="251"/>
      <c r="C144" s="251"/>
      <c r="H144" s="249"/>
      <c r="I144" s="249"/>
      <c r="J144" s="249"/>
      <c r="K144" s="249"/>
      <c r="L144" s="249"/>
      <c r="M144" s="249"/>
      <c r="N144" s="249"/>
      <c r="O144" s="249"/>
      <c r="P144" s="249"/>
      <c r="Q144" s="249"/>
      <c r="V144" s="189"/>
      <c r="W144" s="190"/>
      <c r="X144" s="190"/>
      <c r="Y144" s="190"/>
      <c r="Z144" s="190"/>
    </row>
    <row r="145" spans="2:26">
      <c r="B145" s="251"/>
      <c r="C145" s="251"/>
      <c r="H145" s="249"/>
      <c r="I145" s="249"/>
      <c r="J145" s="249"/>
      <c r="K145" s="249"/>
      <c r="L145" s="249"/>
      <c r="M145" s="249"/>
      <c r="N145" s="249"/>
      <c r="O145" s="249"/>
      <c r="P145" s="249"/>
      <c r="Q145" s="249"/>
      <c r="V145" s="189"/>
      <c r="W145" s="190"/>
      <c r="X145" s="190"/>
      <c r="Y145" s="190"/>
      <c r="Z145" s="190"/>
    </row>
    <row r="146" spans="2:26">
      <c r="B146" s="251"/>
      <c r="C146" s="251"/>
      <c r="H146" s="249"/>
      <c r="I146" s="249"/>
      <c r="J146" s="249"/>
      <c r="K146" s="249"/>
      <c r="L146" s="249"/>
      <c r="M146" s="249"/>
      <c r="N146" s="249"/>
      <c r="O146" s="249"/>
      <c r="P146" s="249"/>
      <c r="Q146" s="249"/>
      <c r="V146" s="189"/>
      <c r="W146" s="190"/>
      <c r="X146" s="190"/>
      <c r="Y146" s="190"/>
      <c r="Z146" s="190"/>
    </row>
    <row r="147" spans="2:26">
      <c r="B147" s="251"/>
      <c r="C147" s="251"/>
      <c r="H147" s="249"/>
      <c r="I147" s="249"/>
      <c r="J147" s="249"/>
      <c r="K147" s="249"/>
      <c r="L147" s="249"/>
      <c r="M147" s="249"/>
      <c r="N147" s="249"/>
      <c r="O147" s="249"/>
      <c r="P147" s="249"/>
      <c r="Q147" s="249"/>
      <c r="V147" s="189"/>
      <c r="W147" s="190"/>
      <c r="X147" s="190"/>
      <c r="Y147" s="190"/>
      <c r="Z147" s="190"/>
    </row>
    <row r="148" spans="2:26">
      <c r="B148" s="251"/>
      <c r="C148" s="251"/>
      <c r="H148" s="249"/>
      <c r="I148" s="249"/>
      <c r="J148" s="249"/>
      <c r="K148" s="249"/>
      <c r="L148" s="249"/>
      <c r="M148" s="249"/>
      <c r="N148" s="249"/>
      <c r="O148" s="249"/>
      <c r="P148" s="249"/>
      <c r="Q148" s="249"/>
      <c r="V148" s="189"/>
      <c r="W148" s="190"/>
      <c r="X148" s="190"/>
      <c r="Y148" s="190"/>
      <c r="Z148" s="190"/>
    </row>
    <row r="149" spans="2:26">
      <c r="B149" s="251"/>
      <c r="C149" s="251"/>
      <c r="H149" s="249"/>
      <c r="I149" s="249"/>
      <c r="J149" s="249"/>
      <c r="K149" s="249"/>
      <c r="L149" s="249"/>
      <c r="M149" s="249"/>
      <c r="N149" s="249"/>
      <c r="O149" s="249"/>
      <c r="P149" s="249"/>
      <c r="Q149" s="249"/>
      <c r="V149" s="189"/>
      <c r="W149" s="190"/>
      <c r="X149" s="190"/>
      <c r="Y149" s="190"/>
      <c r="Z149" s="190"/>
    </row>
    <row r="150" spans="2:26">
      <c r="B150" s="251"/>
      <c r="C150" s="251"/>
      <c r="H150" s="249"/>
      <c r="I150" s="249"/>
      <c r="J150" s="249"/>
      <c r="K150" s="249"/>
      <c r="L150" s="249"/>
      <c r="M150" s="249"/>
      <c r="N150" s="249"/>
      <c r="O150" s="249"/>
      <c r="P150" s="249"/>
      <c r="Q150" s="249"/>
      <c r="V150" s="189"/>
      <c r="W150" s="190"/>
      <c r="X150" s="190"/>
      <c r="Y150" s="190"/>
      <c r="Z150" s="190"/>
    </row>
    <row r="151" spans="2:26">
      <c r="B151" s="251"/>
      <c r="C151" s="251"/>
      <c r="H151" s="249"/>
      <c r="I151" s="249"/>
      <c r="J151" s="249"/>
      <c r="K151" s="249"/>
      <c r="L151" s="249"/>
      <c r="M151" s="249"/>
      <c r="N151" s="249"/>
      <c r="O151" s="249"/>
      <c r="P151" s="249"/>
      <c r="Q151" s="249"/>
      <c r="V151" s="189"/>
      <c r="W151" s="190"/>
      <c r="X151" s="190"/>
      <c r="Y151" s="190"/>
      <c r="Z151" s="190"/>
    </row>
    <row r="152" spans="2:26">
      <c r="B152" s="251"/>
      <c r="C152" s="251"/>
      <c r="H152" s="249"/>
      <c r="I152" s="249"/>
      <c r="J152" s="249"/>
      <c r="K152" s="249"/>
      <c r="L152" s="249"/>
      <c r="M152" s="249"/>
      <c r="N152" s="249"/>
      <c r="O152" s="249"/>
      <c r="P152" s="249"/>
      <c r="Q152" s="249"/>
      <c r="V152" s="189"/>
      <c r="W152" s="190"/>
      <c r="X152" s="190"/>
      <c r="Y152" s="190"/>
      <c r="Z152" s="190"/>
    </row>
    <row r="153" spans="2:26">
      <c r="B153" s="251"/>
      <c r="C153" s="251"/>
      <c r="H153" s="249"/>
      <c r="I153" s="249"/>
      <c r="J153" s="249"/>
      <c r="K153" s="249"/>
      <c r="L153" s="249"/>
      <c r="M153" s="249"/>
      <c r="N153" s="249"/>
      <c r="O153" s="249"/>
      <c r="P153" s="249"/>
      <c r="Q153" s="249"/>
      <c r="V153" s="189"/>
      <c r="W153" s="190"/>
      <c r="X153" s="190"/>
      <c r="Y153" s="190"/>
      <c r="Z153" s="190"/>
    </row>
    <row r="154" spans="2:26">
      <c r="B154" s="251"/>
      <c r="C154" s="251"/>
      <c r="H154" s="249"/>
      <c r="I154" s="249"/>
      <c r="J154" s="249"/>
      <c r="K154" s="249"/>
      <c r="L154" s="249"/>
      <c r="M154" s="249"/>
      <c r="N154" s="249"/>
      <c r="O154" s="249"/>
      <c r="P154" s="249"/>
      <c r="Q154" s="249"/>
      <c r="V154" s="189"/>
      <c r="W154" s="190"/>
      <c r="X154" s="190"/>
      <c r="Y154" s="190"/>
      <c r="Z154" s="190"/>
    </row>
    <row r="155" spans="2:26">
      <c r="B155" s="251"/>
      <c r="C155" s="251"/>
      <c r="H155" s="249"/>
      <c r="I155" s="249"/>
      <c r="J155" s="249"/>
      <c r="K155" s="249"/>
      <c r="L155" s="249"/>
      <c r="M155" s="249"/>
      <c r="N155" s="249"/>
      <c r="O155" s="249"/>
      <c r="P155" s="249"/>
      <c r="Q155" s="249"/>
      <c r="V155" s="189"/>
      <c r="W155" s="190"/>
      <c r="X155" s="190"/>
      <c r="Y155" s="190"/>
      <c r="Z155" s="190"/>
    </row>
    <row r="156" spans="2:26">
      <c r="B156" s="251"/>
      <c r="C156" s="251"/>
      <c r="H156" s="249"/>
      <c r="I156" s="249"/>
      <c r="J156" s="249"/>
      <c r="K156" s="249"/>
      <c r="L156" s="249"/>
      <c r="M156" s="249"/>
      <c r="N156" s="249"/>
      <c r="O156" s="249"/>
      <c r="P156" s="249"/>
      <c r="Q156" s="249"/>
      <c r="V156" s="189"/>
      <c r="W156" s="190"/>
      <c r="X156" s="190"/>
      <c r="Y156" s="190"/>
      <c r="Z156" s="190"/>
    </row>
    <row r="157" spans="2:26">
      <c r="B157" s="251"/>
      <c r="C157" s="251"/>
      <c r="H157" s="249"/>
      <c r="I157" s="249"/>
      <c r="J157" s="249"/>
      <c r="K157" s="249"/>
      <c r="L157" s="249"/>
      <c r="M157" s="249"/>
      <c r="N157" s="249"/>
      <c r="O157" s="249"/>
      <c r="P157" s="249"/>
      <c r="Q157" s="249"/>
      <c r="V157" s="189"/>
      <c r="W157" s="190"/>
      <c r="X157" s="190"/>
      <c r="Y157" s="190"/>
      <c r="Z157" s="190"/>
    </row>
    <row r="158" spans="2:26">
      <c r="B158" s="251"/>
      <c r="C158" s="251"/>
      <c r="H158" s="249"/>
      <c r="I158" s="249"/>
      <c r="J158" s="249"/>
      <c r="K158" s="249"/>
      <c r="L158" s="249"/>
      <c r="M158" s="249"/>
      <c r="N158" s="249"/>
      <c r="O158" s="249"/>
      <c r="P158" s="249"/>
      <c r="Q158" s="249"/>
      <c r="V158" s="189"/>
      <c r="W158" s="190"/>
      <c r="X158" s="190"/>
      <c r="Y158" s="190"/>
      <c r="Z158" s="190"/>
    </row>
    <row r="159" spans="2:26">
      <c r="B159" s="251"/>
      <c r="C159" s="251"/>
      <c r="H159" s="249"/>
      <c r="I159" s="249"/>
      <c r="J159" s="249"/>
      <c r="K159" s="249"/>
      <c r="L159" s="249"/>
      <c r="M159" s="249"/>
      <c r="N159" s="249"/>
      <c r="O159" s="249"/>
      <c r="P159" s="249"/>
      <c r="Q159" s="249"/>
      <c r="V159" s="189"/>
      <c r="W159" s="190"/>
      <c r="X159" s="190"/>
      <c r="Y159" s="190"/>
      <c r="Z159" s="190"/>
    </row>
    <row r="160" spans="2:26">
      <c r="B160" s="251"/>
      <c r="C160" s="251"/>
      <c r="H160" s="249"/>
      <c r="I160" s="249"/>
      <c r="J160" s="249"/>
      <c r="K160" s="249"/>
      <c r="L160" s="249"/>
      <c r="M160" s="249"/>
      <c r="N160" s="249"/>
      <c r="O160" s="249"/>
      <c r="P160" s="249"/>
      <c r="Q160" s="249"/>
      <c r="V160" s="189"/>
      <c r="W160" s="190"/>
      <c r="X160" s="190"/>
      <c r="Y160" s="190"/>
      <c r="Z160" s="190"/>
    </row>
    <row r="161" spans="2:26">
      <c r="B161" s="251"/>
      <c r="C161" s="251"/>
      <c r="H161" s="249"/>
      <c r="I161" s="249"/>
      <c r="J161" s="249"/>
      <c r="K161" s="249"/>
      <c r="L161" s="249"/>
      <c r="M161" s="249"/>
      <c r="N161" s="249"/>
      <c r="O161" s="249"/>
      <c r="P161" s="249"/>
      <c r="Q161" s="249"/>
      <c r="V161" s="189"/>
      <c r="W161" s="190"/>
      <c r="X161" s="190"/>
      <c r="Y161" s="190"/>
      <c r="Z161" s="190"/>
    </row>
    <row r="162" spans="2:26">
      <c r="B162" s="251"/>
      <c r="C162" s="251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V162" s="189"/>
      <c r="W162" s="190"/>
      <c r="X162" s="190"/>
      <c r="Y162" s="190"/>
      <c r="Z162" s="190"/>
    </row>
    <row r="163" spans="2:26">
      <c r="B163" s="251"/>
      <c r="C163" s="251"/>
      <c r="H163" s="249"/>
      <c r="I163" s="249"/>
      <c r="J163" s="249"/>
      <c r="K163" s="249"/>
      <c r="L163" s="249"/>
      <c r="M163" s="249"/>
      <c r="N163" s="249"/>
      <c r="O163" s="249"/>
      <c r="P163" s="249"/>
      <c r="Q163" s="249"/>
      <c r="V163" s="189"/>
      <c r="W163" s="190"/>
      <c r="X163" s="190"/>
      <c r="Y163" s="190"/>
      <c r="Z163" s="190"/>
    </row>
    <row r="164" spans="2:26">
      <c r="B164" s="251"/>
      <c r="C164" s="251"/>
      <c r="H164" s="249"/>
      <c r="I164" s="249"/>
      <c r="J164" s="249"/>
      <c r="K164" s="249"/>
      <c r="L164" s="249"/>
      <c r="M164" s="249"/>
      <c r="N164" s="249"/>
      <c r="O164" s="249"/>
      <c r="P164" s="249"/>
      <c r="Q164" s="249"/>
      <c r="V164" s="189"/>
      <c r="W164" s="190"/>
      <c r="X164" s="190"/>
      <c r="Y164" s="190"/>
      <c r="Z164" s="190"/>
    </row>
    <row r="165" spans="2:26">
      <c r="B165" s="251"/>
      <c r="C165" s="251"/>
      <c r="H165" s="249"/>
      <c r="I165" s="249"/>
      <c r="J165" s="249"/>
      <c r="K165" s="249"/>
      <c r="L165" s="249"/>
      <c r="M165" s="249"/>
      <c r="N165" s="249"/>
      <c r="O165" s="249"/>
      <c r="P165" s="249"/>
      <c r="Q165" s="249"/>
      <c r="V165" s="189"/>
      <c r="W165" s="190"/>
      <c r="X165" s="190"/>
      <c r="Y165" s="190"/>
      <c r="Z165" s="190"/>
    </row>
    <row r="166" spans="2:26">
      <c r="B166" s="251"/>
      <c r="C166" s="251"/>
      <c r="H166" s="249"/>
      <c r="I166" s="249"/>
      <c r="J166" s="249"/>
      <c r="K166" s="249"/>
      <c r="L166" s="249"/>
      <c r="M166" s="249"/>
      <c r="N166" s="249"/>
      <c r="O166" s="249"/>
      <c r="P166" s="249"/>
      <c r="Q166" s="249"/>
      <c r="V166" s="189"/>
      <c r="W166" s="190"/>
      <c r="X166" s="190"/>
      <c r="Y166" s="190"/>
      <c r="Z166" s="190"/>
    </row>
    <row r="167" spans="2:26">
      <c r="B167" s="251"/>
      <c r="C167" s="251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V167" s="189"/>
      <c r="W167" s="190"/>
      <c r="X167" s="190"/>
      <c r="Y167" s="190"/>
      <c r="Z167" s="190"/>
    </row>
    <row r="168" spans="2:26">
      <c r="B168" s="251"/>
      <c r="C168" s="251"/>
      <c r="H168" s="249"/>
      <c r="I168" s="249"/>
      <c r="J168" s="249"/>
      <c r="K168" s="249"/>
      <c r="L168" s="249"/>
      <c r="M168" s="249"/>
      <c r="N168" s="249"/>
      <c r="O168" s="249"/>
      <c r="P168" s="249"/>
      <c r="Q168" s="249"/>
      <c r="V168" s="189"/>
      <c r="W168" s="190"/>
      <c r="X168" s="190"/>
      <c r="Y168" s="190"/>
      <c r="Z168" s="190"/>
    </row>
    <row r="169" spans="2:26">
      <c r="B169" s="251"/>
      <c r="C169" s="251"/>
      <c r="H169" s="249"/>
      <c r="I169" s="249"/>
      <c r="J169" s="249"/>
      <c r="K169" s="249"/>
      <c r="L169" s="249"/>
      <c r="M169" s="249"/>
      <c r="N169" s="249"/>
      <c r="O169" s="249"/>
      <c r="P169" s="249"/>
      <c r="Q169" s="249"/>
      <c r="V169" s="189"/>
      <c r="W169" s="190"/>
      <c r="X169" s="190"/>
      <c r="Y169" s="190"/>
      <c r="Z169" s="190"/>
    </row>
    <row r="170" spans="2:26">
      <c r="B170" s="251"/>
      <c r="C170" s="251"/>
      <c r="H170" s="249"/>
      <c r="I170" s="249"/>
      <c r="J170" s="249"/>
      <c r="K170" s="249"/>
      <c r="L170" s="249"/>
      <c r="M170" s="249"/>
      <c r="N170" s="249"/>
      <c r="O170" s="249"/>
      <c r="P170" s="249"/>
      <c r="Q170" s="249"/>
      <c r="V170" s="189"/>
      <c r="W170" s="190"/>
      <c r="X170" s="190"/>
      <c r="Y170" s="190"/>
      <c r="Z170" s="190"/>
    </row>
    <row r="171" spans="2:26">
      <c r="B171" s="251"/>
      <c r="C171" s="251"/>
      <c r="H171" s="249"/>
      <c r="I171" s="249"/>
      <c r="J171" s="249"/>
      <c r="K171" s="249"/>
      <c r="L171" s="249"/>
      <c r="M171" s="249"/>
      <c r="N171" s="249"/>
      <c r="O171" s="249"/>
      <c r="P171" s="249"/>
      <c r="Q171" s="249"/>
      <c r="V171" s="189"/>
      <c r="W171" s="190"/>
      <c r="X171" s="190"/>
      <c r="Y171" s="190"/>
      <c r="Z171" s="190"/>
    </row>
    <row r="172" spans="2:26">
      <c r="B172" s="251"/>
      <c r="C172" s="251"/>
      <c r="H172" s="249"/>
      <c r="I172" s="249"/>
      <c r="J172" s="249"/>
      <c r="K172" s="249"/>
      <c r="L172" s="249"/>
      <c r="M172" s="249"/>
      <c r="N172" s="249"/>
      <c r="O172" s="249"/>
      <c r="P172" s="249"/>
      <c r="Q172" s="249"/>
      <c r="V172" s="189"/>
      <c r="W172" s="190"/>
      <c r="X172" s="190"/>
      <c r="Y172" s="190"/>
      <c r="Z172" s="190"/>
    </row>
    <row r="173" spans="2:26">
      <c r="B173" s="251"/>
      <c r="C173" s="251"/>
      <c r="H173" s="249"/>
      <c r="I173" s="249"/>
      <c r="J173" s="249"/>
      <c r="K173" s="249"/>
      <c r="L173" s="249"/>
      <c r="M173" s="249"/>
      <c r="N173" s="249"/>
      <c r="O173" s="249"/>
      <c r="P173" s="249"/>
      <c r="Q173" s="249"/>
      <c r="V173" s="189"/>
      <c r="W173" s="190"/>
      <c r="X173" s="190"/>
      <c r="Y173" s="190"/>
      <c r="Z173" s="190"/>
    </row>
    <row r="174" spans="2:26">
      <c r="B174" s="251"/>
      <c r="C174" s="251"/>
      <c r="H174" s="249"/>
      <c r="I174" s="249"/>
      <c r="J174" s="249"/>
      <c r="K174" s="249"/>
      <c r="L174" s="249"/>
      <c r="M174" s="249"/>
      <c r="N174" s="249"/>
      <c r="O174" s="249"/>
      <c r="P174" s="249"/>
      <c r="Q174" s="249"/>
      <c r="V174" s="189"/>
      <c r="W174" s="190"/>
      <c r="X174" s="190"/>
      <c r="Y174" s="190"/>
      <c r="Z174" s="190"/>
    </row>
    <row r="175" spans="2:26">
      <c r="B175" s="251"/>
      <c r="C175" s="251"/>
      <c r="H175" s="249"/>
      <c r="I175" s="249"/>
      <c r="J175" s="249"/>
      <c r="K175" s="249"/>
      <c r="L175" s="249"/>
      <c r="M175" s="249"/>
      <c r="N175" s="249"/>
      <c r="O175" s="249"/>
      <c r="P175" s="249"/>
      <c r="Q175" s="249"/>
      <c r="V175" s="189"/>
      <c r="W175" s="190"/>
      <c r="X175" s="190"/>
      <c r="Y175" s="190"/>
      <c r="Z175" s="190"/>
    </row>
    <row r="176" spans="2:26">
      <c r="B176" s="251"/>
      <c r="C176" s="251"/>
      <c r="H176" s="249"/>
      <c r="I176" s="249"/>
      <c r="J176" s="249"/>
      <c r="K176" s="249"/>
      <c r="L176" s="249"/>
      <c r="M176" s="249"/>
      <c r="N176" s="249"/>
      <c r="O176" s="249"/>
      <c r="P176" s="249"/>
      <c r="Q176" s="249"/>
      <c r="V176" s="189"/>
      <c r="W176" s="190"/>
      <c r="X176" s="190"/>
      <c r="Y176" s="190"/>
      <c r="Z176" s="190"/>
    </row>
    <row r="177" spans="2:26">
      <c r="B177" s="251"/>
      <c r="C177" s="251"/>
      <c r="H177" s="249"/>
      <c r="I177" s="249"/>
      <c r="J177" s="249"/>
      <c r="K177" s="249"/>
      <c r="L177" s="249"/>
      <c r="M177" s="249"/>
      <c r="N177" s="249"/>
      <c r="O177" s="249"/>
      <c r="P177" s="249"/>
      <c r="Q177" s="249"/>
      <c r="V177" s="189"/>
      <c r="W177" s="190"/>
      <c r="X177" s="190"/>
      <c r="Y177" s="190"/>
      <c r="Z177" s="190"/>
    </row>
    <row r="178" spans="2:26">
      <c r="B178" s="251"/>
      <c r="C178" s="251"/>
      <c r="H178" s="249"/>
      <c r="I178" s="249"/>
      <c r="J178" s="249"/>
      <c r="K178" s="249"/>
      <c r="L178" s="249"/>
      <c r="M178" s="249"/>
      <c r="N178" s="249"/>
      <c r="O178" s="249"/>
      <c r="P178" s="249"/>
      <c r="Q178" s="249"/>
      <c r="V178" s="189"/>
      <c r="W178" s="190"/>
      <c r="X178" s="190"/>
      <c r="Y178" s="190"/>
      <c r="Z178" s="190"/>
    </row>
    <row r="179" spans="2:26">
      <c r="B179" s="251"/>
      <c r="C179" s="251"/>
      <c r="H179" s="249"/>
      <c r="I179" s="249"/>
      <c r="J179" s="249"/>
      <c r="K179" s="249"/>
      <c r="L179" s="249"/>
      <c r="M179" s="249"/>
      <c r="N179" s="249"/>
      <c r="O179" s="249"/>
      <c r="P179" s="249"/>
      <c r="Q179" s="249"/>
      <c r="V179" s="189"/>
      <c r="W179" s="190"/>
      <c r="X179" s="190"/>
      <c r="Y179" s="190"/>
      <c r="Z179" s="190"/>
    </row>
    <row r="180" spans="2:26">
      <c r="B180" s="251"/>
      <c r="C180" s="251"/>
      <c r="H180" s="249"/>
      <c r="I180" s="249"/>
      <c r="J180" s="249"/>
      <c r="K180" s="249"/>
      <c r="L180" s="249"/>
      <c r="M180" s="249"/>
      <c r="N180" s="249"/>
      <c r="O180" s="249"/>
      <c r="P180" s="249"/>
      <c r="Q180" s="249"/>
      <c r="V180" s="189"/>
      <c r="W180" s="190"/>
      <c r="X180" s="190"/>
      <c r="Y180" s="190"/>
      <c r="Z180" s="190"/>
    </row>
    <row r="181" spans="2:26">
      <c r="B181" s="251"/>
      <c r="C181" s="251"/>
      <c r="H181" s="249"/>
      <c r="I181" s="249"/>
      <c r="J181" s="249"/>
      <c r="K181" s="249"/>
      <c r="L181" s="249"/>
      <c r="M181" s="249"/>
      <c r="N181" s="249"/>
      <c r="O181" s="249"/>
      <c r="P181" s="249"/>
      <c r="Q181" s="249"/>
      <c r="V181" s="189"/>
      <c r="W181" s="190"/>
      <c r="X181" s="190"/>
      <c r="Y181" s="190"/>
      <c r="Z181" s="190"/>
    </row>
    <row r="182" spans="2:26">
      <c r="B182" s="251"/>
      <c r="C182" s="251"/>
      <c r="H182" s="249"/>
      <c r="I182" s="249"/>
      <c r="J182" s="249"/>
      <c r="K182" s="249"/>
      <c r="L182" s="249"/>
      <c r="M182" s="249"/>
      <c r="N182" s="249"/>
      <c r="O182" s="249"/>
      <c r="P182" s="249"/>
      <c r="Q182" s="249"/>
      <c r="V182" s="189"/>
      <c r="W182" s="190"/>
      <c r="X182" s="190"/>
      <c r="Y182" s="190"/>
      <c r="Z182" s="190"/>
    </row>
    <row r="183" spans="2:26">
      <c r="B183" s="251"/>
      <c r="C183" s="251"/>
      <c r="H183" s="249"/>
      <c r="I183" s="249"/>
      <c r="J183" s="249"/>
      <c r="K183" s="249"/>
      <c r="L183" s="249"/>
      <c r="M183" s="249"/>
      <c r="N183" s="249"/>
      <c r="O183" s="249"/>
      <c r="P183" s="249"/>
      <c r="Q183" s="249"/>
      <c r="V183" s="189"/>
      <c r="W183" s="190"/>
      <c r="X183" s="190"/>
      <c r="Y183" s="190"/>
      <c r="Z183" s="190"/>
    </row>
    <row r="184" spans="2:26">
      <c r="B184" s="251"/>
      <c r="C184" s="251"/>
      <c r="H184" s="249"/>
      <c r="I184" s="249"/>
      <c r="J184" s="249"/>
      <c r="K184" s="249"/>
      <c r="L184" s="249"/>
      <c r="M184" s="249"/>
      <c r="N184" s="249"/>
      <c r="O184" s="249"/>
      <c r="P184" s="249"/>
      <c r="Q184" s="249"/>
      <c r="V184" s="189"/>
      <c r="W184" s="190"/>
      <c r="X184" s="190"/>
      <c r="Y184" s="190"/>
      <c r="Z184" s="190"/>
    </row>
    <row r="185" spans="2:26">
      <c r="B185" s="251"/>
      <c r="C185" s="251"/>
      <c r="H185" s="249"/>
      <c r="I185" s="249"/>
      <c r="J185" s="249"/>
      <c r="K185" s="249"/>
      <c r="L185" s="249"/>
      <c r="M185" s="249"/>
      <c r="N185" s="249"/>
      <c r="O185" s="249"/>
      <c r="P185" s="249"/>
      <c r="Q185" s="249"/>
      <c r="V185" s="189"/>
      <c r="W185" s="190"/>
      <c r="X185" s="190"/>
      <c r="Y185" s="190"/>
      <c r="Z185" s="190"/>
    </row>
    <row r="186" spans="2:26">
      <c r="B186" s="251"/>
      <c r="C186" s="251"/>
      <c r="H186" s="249"/>
      <c r="I186" s="249"/>
      <c r="J186" s="249"/>
      <c r="K186" s="249"/>
      <c r="L186" s="249"/>
      <c r="M186" s="249"/>
      <c r="N186" s="249"/>
      <c r="O186" s="249"/>
      <c r="P186" s="249"/>
      <c r="Q186" s="249"/>
      <c r="V186" s="189"/>
      <c r="W186" s="190"/>
      <c r="X186" s="190"/>
      <c r="Y186" s="190"/>
      <c r="Z186" s="190"/>
    </row>
    <row r="187" spans="2:26">
      <c r="B187" s="251"/>
      <c r="C187" s="251"/>
      <c r="H187" s="249"/>
      <c r="I187" s="249"/>
      <c r="J187" s="249"/>
      <c r="K187" s="249"/>
      <c r="L187" s="249"/>
      <c r="M187" s="249"/>
      <c r="N187" s="249"/>
      <c r="O187" s="249"/>
      <c r="P187" s="249"/>
      <c r="Q187" s="249"/>
      <c r="V187" s="189"/>
      <c r="W187" s="190"/>
      <c r="X187" s="190"/>
      <c r="Y187" s="190"/>
      <c r="Z187" s="190"/>
    </row>
    <row r="188" spans="2:26">
      <c r="B188" s="251"/>
      <c r="C188" s="251"/>
      <c r="H188" s="249"/>
      <c r="I188" s="249"/>
      <c r="J188" s="249"/>
      <c r="K188" s="249"/>
      <c r="L188" s="249"/>
      <c r="M188" s="249"/>
      <c r="N188" s="249"/>
      <c r="O188" s="249"/>
      <c r="P188" s="249"/>
      <c r="Q188" s="249"/>
      <c r="V188" s="189"/>
      <c r="W188" s="190"/>
      <c r="X188" s="190"/>
      <c r="Y188" s="190"/>
      <c r="Z188" s="190"/>
    </row>
    <row r="189" spans="2:26">
      <c r="B189" s="251"/>
      <c r="C189" s="251"/>
      <c r="H189" s="249"/>
      <c r="I189" s="249"/>
      <c r="J189" s="249"/>
      <c r="K189" s="249"/>
      <c r="L189" s="249"/>
      <c r="M189" s="249"/>
      <c r="N189" s="249"/>
      <c r="O189" s="249"/>
      <c r="P189" s="249"/>
      <c r="Q189" s="249"/>
      <c r="V189" s="189"/>
      <c r="W189" s="190"/>
      <c r="X189" s="190"/>
      <c r="Y189" s="190"/>
      <c r="Z189" s="190"/>
    </row>
    <row r="190" spans="2:26">
      <c r="B190" s="251"/>
      <c r="C190" s="251"/>
      <c r="H190" s="249"/>
      <c r="I190" s="249"/>
      <c r="J190" s="249"/>
      <c r="K190" s="249"/>
      <c r="L190" s="249"/>
      <c r="M190" s="249"/>
      <c r="N190" s="249"/>
      <c r="O190" s="249"/>
      <c r="P190" s="249"/>
      <c r="Q190" s="249"/>
      <c r="V190" s="189"/>
      <c r="W190" s="190"/>
      <c r="X190" s="190"/>
      <c r="Y190" s="190"/>
      <c r="Z190" s="190"/>
    </row>
    <row r="191" spans="2:26">
      <c r="B191" s="251"/>
      <c r="C191" s="251"/>
      <c r="H191" s="249"/>
      <c r="I191" s="249"/>
      <c r="J191" s="249"/>
      <c r="K191" s="249"/>
      <c r="L191" s="249"/>
      <c r="M191" s="249"/>
      <c r="N191" s="249"/>
      <c r="O191" s="249"/>
      <c r="P191" s="249"/>
      <c r="Q191" s="249"/>
      <c r="V191" s="189"/>
      <c r="W191" s="190"/>
      <c r="X191" s="190"/>
      <c r="Y191" s="190"/>
      <c r="Z191" s="190"/>
    </row>
    <row r="192" spans="2:26">
      <c r="B192" s="251"/>
      <c r="C192" s="251"/>
      <c r="H192" s="249"/>
      <c r="I192" s="249"/>
      <c r="J192" s="249"/>
      <c r="K192" s="249"/>
      <c r="L192" s="249"/>
      <c r="M192" s="249"/>
      <c r="N192" s="249"/>
      <c r="O192" s="249"/>
      <c r="P192" s="249"/>
      <c r="Q192" s="249"/>
      <c r="V192" s="189"/>
      <c r="W192" s="190"/>
      <c r="X192" s="190"/>
      <c r="Y192" s="190"/>
      <c r="Z192" s="190"/>
    </row>
    <row r="193" spans="2:26">
      <c r="B193" s="251"/>
      <c r="C193" s="251"/>
      <c r="H193" s="249"/>
      <c r="I193" s="249"/>
      <c r="J193" s="249"/>
      <c r="K193" s="249"/>
      <c r="L193" s="249"/>
      <c r="M193" s="249"/>
      <c r="N193" s="249"/>
      <c r="O193" s="249"/>
      <c r="P193" s="249"/>
      <c r="Q193" s="249"/>
      <c r="V193" s="189"/>
      <c r="W193" s="190"/>
      <c r="X193" s="190"/>
      <c r="Y193" s="190"/>
      <c r="Z193" s="190"/>
    </row>
    <row r="194" spans="2:26">
      <c r="B194" s="251"/>
      <c r="C194" s="251"/>
      <c r="H194" s="249"/>
      <c r="I194" s="249"/>
      <c r="J194" s="249"/>
      <c r="K194" s="249"/>
      <c r="L194" s="249"/>
      <c r="M194" s="249"/>
      <c r="N194" s="249"/>
      <c r="O194" s="249"/>
      <c r="P194" s="249"/>
      <c r="Q194" s="249"/>
      <c r="V194" s="189"/>
      <c r="W194" s="190"/>
      <c r="X194" s="190"/>
      <c r="Y194" s="190"/>
      <c r="Z194" s="190"/>
    </row>
    <row r="195" spans="2:26">
      <c r="B195" s="251"/>
      <c r="C195" s="251"/>
      <c r="H195" s="249"/>
      <c r="I195" s="249"/>
      <c r="J195" s="249"/>
      <c r="K195" s="249"/>
      <c r="L195" s="249"/>
      <c r="M195" s="249"/>
      <c r="N195" s="249"/>
      <c r="O195" s="249"/>
      <c r="P195" s="249"/>
      <c r="Q195" s="249"/>
      <c r="V195" s="189"/>
      <c r="W195" s="190"/>
      <c r="X195" s="190"/>
      <c r="Y195" s="190"/>
      <c r="Z195" s="190"/>
    </row>
    <row r="196" spans="2:26">
      <c r="B196" s="251"/>
      <c r="C196" s="251"/>
      <c r="H196" s="249"/>
      <c r="I196" s="249"/>
      <c r="J196" s="249"/>
      <c r="K196" s="249"/>
      <c r="L196" s="249"/>
      <c r="M196" s="249"/>
      <c r="N196" s="249"/>
      <c r="O196" s="249"/>
      <c r="P196" s="249"/>
      <c r="Q196" s="249"/>
      <c r="V196" s="189"/>
      <c r="W196" s="190"/>
      <c r="X196" s="190"/>
      <c r="Y196" s="190"/>
      <c r="Z196" s="190"/>
    </row>
    <row r="197" spans="2:26">
      <c r="B197" s="251"/>
      <c r="C197" s="251"/>
      <c r="H197" s="249"/>
      <c r="I197" s="249"/>
      <c r="J197" s="249"/>
      <c r="K197" s="249"/>
      <c r="L197" s="249"/>
      <c r="M197" s="249"/>
      <c r="N197" s="249"/>
      <c r="O197" s="249"/>
      <c r="P197" s="249"/>
      <c r="Q197" s="249"/>
      <c r="V197" s="189"/>
      <c r="W197" s="190"/>
      <c r="X197" s="190"/>
      <c r="Y197" s="190"/>
      <c r="Z197" s="190"/>
    </row>
    <row r="198" spans="2:26">
      <c r="B198" s="251"/>
      <c r="C198" s="251"/>
      <c r="H198" s="249"/>
      <c r="I198" s="249"/>
      <c r="J198" s="249"/>
      <c r="K198" s="249"/>
      <c r="L198" s="249"/>
      <c r="M198" s="249"/>
      <c r="N198" s="249"/>
      <c r="O198" s="249"/>
      <c r="P198" s="249"/>
      <c r="Q198" s="249"/>
      <c r="V198" s="189"/>
      <c r="W198" s="190"/>
      <c r="X198" s="190"/>
      <c r="Y198" s="190"/>
      <c r="Z198" s="190"/>
    </row>
    <row r="199" spans="2:26">
      <c r="B199" s="251"/>
      <c r="C199" s="251"/>
      <c r="H199" s="249"/>
      <c r="I199" s="249"/>
      <c r="J199" s="249"/>
      <c r="K199" s="249"/>
      <c r="L199" s="249"/>
      <c r="M199" s="249"/>
      <c r="N199" s="249"/>
      <c r="O199" s="249"/>
      <c r="P199" s="249"/>
      <c r="Q199" s="249"/>
      <c r="V199" s="189"/>
      <c r="W199" s="190"/>
      <c r="X199" s="190"/>
      <c r="Y199" s="190"/>
      <c r="Z199" s="190"/>
    </row>
    <row r="200" spans="2:26">
      <c r="B200" s="251"/>
      <c r="C200" s="251"/>
      <c r="H200" s="249"/>
      <c r="I200" s="249"/>
      <c r="J200" s="249"/>
      <c r="K200" s="249"/>
      <c r="L200" s="249"/>
      <c r="M200" s="249"/>
      <c r="N200" s="249"/>
      <c r="O200" s="249"/>
      <c r="P200" s="249"/>
      <c r="Q200" s="249"/>
      <c r="V200" s="189"/>
      <c r="W200" s="190"/>
      <c r="X200" s="190"/>
      <c r="Y200" s="190"/>
      <c r="Z200" s="190"/>
    </row>
    <row r="201" spans="2:26">
      <c r="B201" s="251"/>
      <c r="C201" s="251"/>
      <c r="H201" s="249"/>
      <c r="I201" s="249"/>
      <c r="J201" s="249"/>
      <c r="K201" s="249"/>
      <c r="L201" s="249"/>
      <c r="M201" s="249"/>
      <c r="N201" s="249"/>
      <c r="O201" s="249"/>
      <c r="P201" s="249"/>
      <c r="Q201" s="249"/>
      <c r="V201" s="189"/>
      <c r="W201" s="190"/>
      <c r="X201" s="190"/>
      <c r="Y201" s="190"/>
      <c r="Z201" s="190"/>
    </row>
    <row r="202" spans="2:26">
      <c r="B202" s="251"/>
      <c r="C202" s="251"/>
      <c r="H202" s="249"/>
      <c r="I202" s="249"/>
      <c r="J202" s="249"/>
      <c r="K202" s="249"/>
      <c r="L202" s="249"/>
      <c r="M202" s="249"/>
      <c r="N202" s="249"/>
      <c r="O202" s="249"/>
      <c r="P202" s="249"/>
      <c r="Q202" s="249"/>
      <c r="V202" s="189"/>
      <c r="W202" s="190"/>
      <c r="X202" s="190"/>
      <c r="Y202" s="190"/>
      <c r="Z202" s="190"/>
    </row>
    <row r="203" spans="2:26">
      <c r="B203" s="251"/>
      <c r="C203" s="251"/>
      <c r="H203" s="249"/>
      <c r="I203" s="249"/>
      <c r="J203" s="249"/>
      <c r="K203" s="249"/>
      <c r="L203" s="249"/>
      <c r="M203" s="249"/>
      <c r="N203" s="249"/>
      <c r="O203" s="249"/>
      <c r="P203" s="249"/>
      <c r="Q203" s="249"/>
      <c r="V203" s="189"/>
      <c r="W203" s="190"/>
      <c r="X203" s="190"/>
      <c r="Y203" s="190"/>
      <c r="Z203" s="190"/>
    </row>
    <row r="204" spans="2:26">
      <c r="B204" s="251"/>
      <c r="C204" s="251"/>
      <c r="H204" s="249"/>
      <c r="I204" s="249"/>
      <c r="J204" s="249"/>
      <c r="K204" s="249"/>
      <c r="L204" s="249"/>
      <c r="M204" s="249"/>
      <c r="N204" s="249"/>
      <c r="O204" s="249"/>
      <c r="P204" s="249"/>
      <c r="Q204" s="249"/>
      <c r="V204" s="189"/>
      <c r="W204" s="190"/>
      <c r="X204" s="190"/>
      <c r="Y204" s="190"/>
      <c r="Z204" s="190"/>
    </row>
    <row r="205" spans="2:26">
      <c r="B205" s="251"/>
      <c r="C205" s="251"/>
      <c r="H205" s="249"/>
      <c r="I205" s="249"/>
      <c r="J205" s="249"/>
      <c r="K205" s="249"/>
      <c r="L205" s="249"/>
      <c r="M205" s="249"/>
      <c r="N205" s="249"/>
      <c r="O205" s="249"/>
      <c r="P205" s="249"/>
      <c r="Q205" s="249"/>
      <c r="V205" s="189"/>
      <c r="W205" s="190"/>
      <c r="X205" s="190"/>
      <c r="Y205" s="190"/>
      <c r="Z205" s="190"/>
    </row>
    <row r="206" spans="2:26">
      <c r="B206" s="251"/>
      <c r="C206" s="251"/>
      <c r="H206" s="249"/>
      <c r="I206" s="249"/>
      <c r="J206" s="249"/>
      <c r="K206" s="249"/>
      <c r="L206" s="249"/>
      <c r="M206" s="249"/>
      <c r="N206" s="249"/>
      <c r="O206" s="249"/>
      <c r="P206" s="249"/>
      <c r="Q206" s="249"/>
      <c r="V206" s="189"/>
      <c r="W206" s="190"/>
      <c r="X206" s="190"/>
      <c r="Y206" s="190"/>
      <c r="Z206" s="190"/>
    </row>
    <row r="207" spans="2:26">
      <c r="B207" s="251"/>
      <c r="C207" s="251"/>
      <c r="H207" s="249"/>
      <c r="I207" s="249"/>
      <c r="J207" s="249"/>
      <c r="K207" s="249"/>
      <c r="L207" s="249"/>
      <c r="M207" s="249"/>
      <c r="N207" s="249"/>
      <c r="O207" s="249"/>
      <c r="P207" s="249"/>
      <c r="Q207" s="249"/>
      <c r="V207" s="189"/>
      <c r="W207" s="190"/>
      <c r="X207" s="190"/>
      <c r="Y207" s="190"/>
      <c r="Z207" s="190"/>
    </row>
    <row r="208" spans="2:26">
      <c r="B208" s="251"/>
      <c r="C208" s="251"/>
      <c r="H208" s="249"/>
      <c r="I208" s="249"/>
      <c r="J208" s="249"/>
      <c r="K208" s="249"/>
      <c r="L208" s="249"/>
      <c r="M208" s="249"/>
      <c r="N208" s="249"/>
      <c r="O208" s="249"/>
      <c r="P208" s="249"/>
      <c r="Q208" s="249"/>
      <c r="V208" s="189"/>
      <c r="W208" s="190"/>
      <c r="X208" s="190"/>
      <c r="Y208" s="190"/>
      <c r="Z208" s="190"/>
    </row>
    <row r="209" spans="2:26">
      <c r="B209" s="251"/>
      <c r="C209" s="251"/>
      <c r="H209" s="249"/>
      <c r="I209" s="249"/>
      <c r="J209" s="249"/>
      <c r="K209" s="249"/>
      <c r="L209" s="249"/>
      <c r="M209" s="249"/>
      <c r="N209" s="249"/>
      <c r="O209" s="249"/>
      <c r="P209" s="249"/>
      <c r="Q209" s="249"/>
      <c r="V209" s="189"/>
      <c r="W209" s="190"/>
      <c r="X209" s="190"/>
      <c r="Y209" s="190"/>
      <c r="Z209" s="190"/>
    </row>
    <row r="210" spans="2:26">
      <c r="B210" s="251"/>
      <c r="C210" s="251"/>
      <c r="H210" s="249"/>
      <c r="I210" s="249"/>
      <c r="J210" s="249"/>
      <c r="K210" s="249"/>
      <c r="L210" s="249"/>
      <c r="M210" s="249"/>
      <c r="N210" s="249"/>
      <c r="O210" s="249"/>
      <c r="P210" s="249"/>
      <c r="Q210" s="249"/>
      <c r="V210" s="189"/>
      <c r="W210" s="190"/>
      <c r="X210" s="190"/>
      <c r="Y210" s="190"/>
      <c r="Z210" s="190"/>
    </row>
    <row r="211" spans="2:26">
      <c r="B211" s="251"/>
      <c r="C211" s="251"/>
      <c r="H211" s="249"/>
      <c r="I211" s="249"/>
      <c r="J211" s="249"/>
      <c r="K211" s="249"/>
      <c r="L211" s="249"/>
      <c r="M211" s="249"/>
      <c r="N211" s="249"/>
      <c r="O211" s="249"/>
      <c r="P211" s="249"/>
      <c r="Q211" s="249"/>
      <c r="V211" s="189"/>
      <c r="W211" s="190"/>
      <c r="X211" s="190"/>
      <c r="Y211" s="190"/>
      <c r="Z211" s="190"/>
    </row>
    <row r="212" spans="2:26">
      <c r="B212" s="251"/>
      <c r="C212" s="251"/>
      <c r="H212" s="249"/>
      <c r="I212" s="249"/>
      <c r="J212" s="249"/>
      <c r="K212" s="249"/>
      <c r="L212" s="249"/>
      <c r="M212" s="249"/>
      <c r="N212" s="249"/>
      <c r="O212" s="249"/>
      <c r="P212" s="249"/>
      <c r="Q212" s="249"/>
      <c r="V212" s="189"/>
      <c r="W212" s="190"/>
      <c r="X212" s="190"/>
      <c r="Y212" s="190"/>
      <c r="Z212" s="190"/>
    </row>
    <row r="213" spans="2:26">
      <c r="B213" s="251"/>
      <c r="C213" s="251"/>
      <c r="H213" s="249"/>
      <c r="I213" s="249"/>
      <c r="J213" s="249"/>
      <c r="K213" s="249"/>
      <c r="L213" s="249"/>
      <c r="M213" s="249"/>
      <c r="N213" s="249"/>
      <c r="O213" s="249"/>
      <c r="P213" s="249"/>
      <c r="Q213" s="249"/>
      <c r="V213" s="189"/>
      <c r="W213" s="190"/>
      <c r="X213" s="190"/>
      <c r="Y213" s="190"/>
      <c r="Z213" s="190"/>
    </row>
    <row r="214" spans="2:26">
      <c r="B214" s="251"/>
      <c r="C214" s="251"/>
      <c r="H214" s="249"/>
      <c r="I214" s="249"/>
      <c r="J214" s="249"/>
      <c r="K214" s="249"/>
      <c r="L214" s="249"/>
      <c r="M214" s="249"/>
      <c r="N214" s="249"/>
      <c r="O214" s="249"/>
      <c r="P214" s="249"/>
      <c r="Q214" s="249"/>
      <c r="V214" s="189"/>
      <c r="W214" s="190"/>
      <c r="X214" s="190"/>
      <c r="Y214" s="190"/>
      <c r="Z214" s="190"/>
    </row>
    <row r="215" spans="2:26">
      <c r="B215" s="251"/>
      <c r="C215" s="251"/>
      <c r="H215" s="249"/>
      <c r="I215" s="249"/>
      <c r="J215" s="249"/>
      <c r="K215" s="249"/>
      <c r="L215" s="249"/>
      <c r="M215" s="249"/>
      <c r="N215" s="249"/>
      <c r="O215" s="249"/>
      <c r="P215" s="249"/>
      <c r="Q215" s="249"/>
      <c r="V215" s="189"/>
      <c r="W215" s="190"/>
      <c r="X215" s="190"/>
      <c r="Y215" s="190"/>
      <c r="Z215" s="190"/>
    </row>
    <row r="216" spans="2:26">
      <c r="B216" s="251"/>
      <c r="C216" s="251"/>
      <c r="H216" s="249"/>
      <c r="I216" s="249"/>
      <c r="J216" s="249"/>
      <c r="K216" s="249"/>
      <c r="L216" s="249"/>
      <c r="M216" s="249"/>
      <c r="N216" s="249"/>
      <c r="O216" s="249"/>
      <c r="P216" s="249"/>
      <c r="Q216" s="249"/>
      <c r="V216" s="189"/>
      <c r="W216" s="190"/>
      <c r="X216" s="190"/>
      <c r="Y216" s="190"/>
      <c r="Z216" s="190"/>
    </row>
    <row r="217" spans="2:26">
      <c r="B217" s="251"/>
      <c r="C217" s="251"/>
      <c r="H217" s="249"/>
      <c r="I217" s="249"/>
      <c r="J217" s="249"/>
      <c r="K217" s="249"/>
      <c r="L217" s="249"/>
      <c r="M217" s="249"/>
      <c r="N217" s="249"/>
      <c r="O217" s="249"/>
      <c r="P217" s="249"/>
      <c r="Q217" s="249"/>
      <c r="V217" s="189"/>
      <c r="W217" s="190"/>
      <c r="X217" s="190"/>
      <c r="Y217" s="190"/>
      <c r="Z217" s="190"/>
    </row>
    <row r="218" spans="2:26">
      <c r="B218" s="251"/>
      <c r="C218" s="251"/>
      <c r="H218" s="249"/>
      <c r="I218" s="249"/>
      <c r="J218" s="249"/>
      <c r="K218" s="249"/>
      <c r="L218" s="249"/>
      <c r="M218" s="249"/>
      <c r="N218" s="249"/>
      <c r="O218" s="249"/>
      <c r="P218" s="249"/>
      <c r="Q218" s="249"/>
      <c r="V218" s="189"/>
      <c r="W218" s="190"/>
      <c r="X218" s="190"/>
      <c r="Y218" s="190"/>
      <c r="Z218" s="190"/>
    </row>
    <row r="219" spans="2:26">
      <c r="B219" s="251"/>
      <c r="C219" s="251"/>
      <c r="H219" s="249"/>
      <c r="I219" s="249"/>
      <c r="J219" s="249"/>
      <c r="K219" s="249"/>
      <c r="L219" s="249"/>
      <c r="M219" s="249"/>
      <c r="N219" s="249"/>
      <c r="O219" s="249"/>
      <c r="P219" s="249"/>
      <c r="Q219" s="249"/>
      <c r="V219" s="189"/>
      <c r="W219" s="190"/>
      <c r="X219" s="190"/>
      <c r="Y219" s="190"/>
      <c r="Z219" s="190"/>
    </row>
    <row r="220" spans="2:26">
      <c r="B220" s="251"/>
      <c r="C220" s="251"/>
      <c r="H220" s="249"/>
      <c r="I220" s="249"/>
      <c r="J220" s="249"/>
      <c r="K220" s="249"/>
      <c r="L220" s="249"/>
      <c r="M220" s="249"/>
      <c r="N220" s="249"/>
      <c r="O220" s="249"/>
      <c r="P220" s="249"/>
      <c r="Q220" s="249"/>
      <c r="V220" s="189"/>
      <c r="W220" s="190"/>
      <c r="X220" s="190"/>
      <c r="Y220" s="190"/>
      <c r="Z220" s="190"/>
    </row>
    <row r="221" spans="2:26">
      <c r="B221" s="251"/>
      <c r="C221" s="251"/>
      <c r="H221" s="249"/>
      <c r="I221" s="249"/>
      <c r="J221" s="249"/>
      <c r="K221" s="249"/>
      <c r="L221" s="249"/>
      <c r="M221" s="249"/>
      <c r="N221" s="249"/>
      <c r="O221" s="249"/>
      <c r="P221" s="249"/>
      <c r="Q221" s="249"/>
      <c r="V221" s="189"/>
      <c r="W221" s="190"/>
      <c r="X221" s="190"/>
      <c r="Y221" s="190"/>
      <c r="Z221" s="190"/>
    </row>
    <row r="222" spans="2:26">
      <c r="B222" s="251"/>
      <c r="C222" s="251"/>
      <c r="H222" s="249"/>
      <c r="I222" s="249"/>
      <c r="J222" s="249"/>
      <c r="K222" s="249"/>
      <c r="L222" s="249"/>
      <c r="M222" s="249"/>
      <c r="N222" s="249"/>
      <c r="O222" s="249"/>
      <c r="P222" s="249"/>
      <c r="Q222" s="249"/>
      <c r="V222" s="189"/>
      <c r="W222" s="190"/>
      <c r="X222" s="190"/>
      <c r="Y222" s="190"/>
      <c r="Z222" s="190"/>
    </row>
    <row r="223" spans="2:26">
      <c r="B223" s="251"/>
      <c r="C223" s="251"/>
      <c r="H223" s="249"/>
      <c r="I223" s="249"/>
      <c r="J223" s="249"/>
      <c r="K223" s="249"/>
      <c r="L223" s="249"/>
      <c r="M223" s="249"/>
      <c r="N223" s="249"/>
      <c r="O223" s="249"/>
      <c r="P223" s="249"/>
      <c r="Q223" s="249"/>
      <c r="V223" s="189"/>
      <c r="W223" s="190"/>
      <c r="X223" s="190"/>
      <c r="Y223" s="190"/>
      <c r="Z223" s="190"/>
    </row>
    <row r="224" spans="2:26">
      <c r="B224" s="251"/>
      <c r="C224" s="251"/>
      <c r="H224" s="249"/>
      <c r="I224" s="249"/>
      <c r="J224" s="249"/>
      <c r="K224" s="249"/>
      <c r="L224" s="249"/>
      <c r="M224" s="249"/>
      <c r="N224" s="249"/>
      <c r="O224" s="249"/>
      <c r="P224" s="249"/>
      <c r="Q224" s="249"/>
      <c r="V224" s="189"/>
      <c r="W224" s="190"/>
      <c r="X224" s="190"/>
      <c r="Y224" s="190"/>
      <c r="Z224" s="190"/>
    </row>
    <row r="225" spans="2:26">
      <c r="B225" s="251"/>
      <c r="C225" s="251"/>
      <c r="H225" s="249"/>
      <c r="I225" s="249"/>
      <c r="J225" s="249"/>
      <c r="K225" s="249"/>
      <c r="L225" s="249"/>
      <c r="M225" s="249"/>
      <c r="N225" s="249"/>
      <c r="O225" s="249"/>
      <c r="P225" s="249"/>
      <c r="Q225" s="249"/>
      <c r="V225" s="189"/>
      <c r="W225" s="190"/>
      <c r="X225" s="190"/>
      <c r="Y225" s="190"/>
      <c r="Z225" s="190"/>
    </row>
    <row r="226" spans="2:26">
      <c r="B226" s="251"/>
      <c r="C226" s="251"/>
      <c r="H226" s="249"/>
      <c r="I226" s="249"/>
      <c r="J226" s="249"/>
      <c r="K226" s="249"/>
      <c r="L226" s="249"/>
      <c r="M226" s="249"/>
      <c r="N226" s="249"/>
      <c r="O226" s="249"/>
      <c r="P226" s="249"/>
      <c r="Q226" s="249"/>
      <c r="V226" s="189"/>
      <c r="W226" s="190"/>
      <c r="X226" s="190"/>
      <c r="Y226" s="190"/>
      <c r="Z226" s="190"/>
    </row>
    <row r="227" spans="2:26">
      <c r="B227" s="251"/>
      <c r="C227" s="251"/>
      <c r="H227" s="249"/>
      <c r="I227" s="249"/>
      <c r="J227" s="249"/>
      <c r="K227" s="249"/>
      <c r="L227" s="249"/>
      <c r="M227" s="249"/>
      <c r="N227" s="249"/>
      <c r="O227" s="249"/>
      <c r="P227" s="249"/>
      <c r="Q227" s="249"/>
      <c r="V227" s="189"/>
      <c r="W227" s="190"/>
      <c r="X227" s="190"/>
      <c r="Y227" s="190"/>
      <c r="Z227" s="190"/>
    </row>
    <row r="228" spans="2:26">
      <c r="B228" s="251"/>
      <c r="C228" s="251"/>
      <c r="H228" s="249"/>
      <c r="I228" s="249"/>
      <c r="J228" s="249"/>
      <c r="K228" s="249"/>
      <c r="L228" s="249"/>
      <c r="M228" s="249"/>
      <c r="N228" s="249"/>
      <c r="O228" s="249"/>
      <c r="P228" s="249"/>
      <c r="Q228" s="249"/>
      <c r="V228" s="189"/>
      <c r="W228" s="190"/>
      <c r="X228" s="190"/>
      <c r="Y228" s="190"/>
      <c r="Z228" s="190"/>
    </row>
    <row r="229" spans="2:26">
      <c r="B229" s="251"/>
      <c r="C229" s="251"/>
      <c r="H229" s="249"/>
      <c r="I229" s="249"/>
      <c r="J229" s="249"/>
      <c r="K229" s="249"/>
      <c r="L229" s="249"/>
      <c r="M229" s="249"/>
      <c r="N229" s="249"/>
      <c r="O229" s="249"/>
      <c r="P229" s="249"/>
      <c r="Q229" s="249"/>
      <c r="V229" s="189"/>
      <c r="W229" s="190"/>
      <c r="X229" s="190"/>
      <c r="Y229" s="190"/>
      <c r="Z229" s="190"/>
    </row>
    <row r="230" spans="2:26">
      <c r="B230" s="251"/>
      <c r="C230" s="251"/>
      <c r="H230" s="249"/>
      <c r="I230" s="249"/>
      <c r="J230" s="249"/>
      <c r="K230" s="249"/>
      <c r="L230" s="249"/>
      <c r="M230" s="249"/>
      <c r="N230" s="249"/>
      <c r="O230" s="249"/>
      <c r="P230" s="249"/>
      <c r="Q230" s="249"/>
      <c r="V230" s="189"/>
      <c r="W230" s="190"/>
      <c r="X230" s="190"/>
      <c r="Y230" s="190"/>
      <c r="Z230" s="190"/>
    </row>
    <row r="231" spans="2:26">
      <c r="B231" s="251"/>
      <c r="C231" s="251"/>
      <c r="H231" s="249"/>
      <c r="I231" s="249"/>
      <c r="J231" s="249"/>
      <c r="K231" s="249"/>
      <c r="L231" s="249"/>
      <c r="M231" s="249"/>
      <c r="N231" s="249"/>
      <c r="O231" s="249"/>
      <c r="P231" s="249"/>
      <c r="Q231" s="249"/>
      <c r="V231" s="189"/>
      <c r="W231" s="190"/>
      <c r="X231" s="190"/>
      <c r="Y231" s="190"/>
      <c r="Z231" s="190"/>
    </row>
    <row r="232" spans="2:26">
      <c r="B232" s="251"/>
      <c r="C232" s="251"/>
      <c r="H232" s="249"/>
      <c r="I232" s="249"/>
      <c r="J232" s="249"/>
      <c r="K232" s="249"/>
      <c r="L232" s="249"/>
      <c r="M232" s="249"/>
      <c r="N232" s="249"/>
      <c r="O232" s="249"/>
      <c r="P232" s="249"/>
      <c r="Q232" s="249"/>
      <c r="V232" s="189"/>
      <c r="W232" s="190"/>
      <c r="X232" s="190"/>
      <c r="Y232" s="190"/>
      <c r="Z232" s="190"/>
    </row>
    <row r="233" spans="2:26">
      <c r="B233" s="251"/>
      <c r="C233" s="251"/>
      <c r="H233" s="249"/>
      <c r="I233" s="249"/>
      <c r="J233" s="249"/>
      <c r="K233" s="249"/>
      <c r="L233" s="249"/>
      <c r="M233" s="249"/>
      <c r="N233" s="249"/>
      <c r="O233" s="249"/>
      <c r="P233" s="249"/>
      <c r="Q233" s="249"/>
      <c r="V233" s="189"/>
      <c r="W233" s="190"/>
      <c r="X233" s="190"/>
      <c r="Y233" s="190"/>
      <c r="Z233" s="190"/>
    </row>
    <row r="234" spans="2:26">
      <c r="B234" s="251"/>
      <c r="C234" s="251"/>
      <c r="H234" s="249"/>
      <c r="I234" s="249"/>
      <c r="J234" s="249"/>
      <c r="K234" s="249"/>
      <c r="L234" s="249"/>
      <c r="M234" s="249"/>
      <c r="N234" s="249"/>
      <c r="O234" s="249"/>
      <c r="P234" s="249"/>
      <c r="Q234" s="249"/>
      <c r="V234" s="189"/>
      <c r="W234" s="190"/>
      <c r="X234" s="190"/>
      <c r="Y234" s="190"/>
      <c r="Z234" s="190"/>
    </row>
    <row r="235" spans="2:26">
      <c r="B235" s="251"/>
      <c r="C235" s="251"/>
      <c r="H235" s="249"/>
      <c r="I235" s="249"/>
      <c r="J235" s="249"/>
      <c r="K235" s="249"/>
      <c r="L235" s="249"/>
      <c r="M235" s="249"/>
      <c r="N235" s="249"/>
      <c r="O235" s="249"/>
      <c r="P235" s="249"/>
      <c r="Q235" s="249"/>
      <c r="V235" s="189"/>
      <c r="W235" s="190"/>
      <c r="X235" s="190"/>
      <c r="Y235" s="190"/>
      <c r="Z235" s="190"/>
    </row>
    <row r="236" spans="2:26">
      <c r="B236" s="251"/>
      <c r="C236" s="251"/>
      <c r="H236" s="249"/>
      <c r="I236" s="249"/>
      <c r="J236" s="249"/>
      <c r="K236" s="249"/>
      <c r="L236" s="249"/>
      <c r="M236" s="249"/>
      <c r="N236" s="249"/>
      <c r="O236" s="249"/>
      <c r="P236" s="249"/>
      <c r="Q236" s="249"/>
      <c r="V236" s="189"/>
      <c r="W236" s="190"/>
      <c r="X236" s="190"/>
      <c r="Y236" s="190"/>
      <c r="Z236" s="190"/>
    </row>
    <row r="237" spans="2:26">
      <c r="B237" s="251"/>
      <c r="C237" s="251"/>
      <c r="H237" s="249"/>
      <c r="I237" s="249"/>
      <c r="J237" s="249"/>
      <c r="K237" s="249"/>
      <c r="L237" s="249"/>
      <c r="M237" s="249"/>
      <c r="N237" s="249"/>
      <c r="O237" s="249"/>
      <c r="P237" s="249"/>
      <c r="Q237" s="249"/>
      <c r="V237" s="189"/>
      <c r="W237" s="190"/>
      <c r="X237" s="190"/>
      <c r="Y237" s="190"/>
      <c r="Z237" s="190"/>
    </row>
    <row r="238" spans="2:26">
      <c r="B238" s="251"/>
      <c r="C238" s="251"/>
      <c r="H238" s="249"/>
      <c r="I238" s="249"/>
      <c r="J238" s="249"/>
      <c r="K238" s="249"/>
      <c r="L238" s="249"/>
      <c r="M238" s="249"/>
      <c r="N238" s="249"/>
      <c r="O238" s="249"/>
      <c r="P238" s="249"/>
      <c r="Q238" s="249"/>
      <c r="V238" s="189"/>
      <c r="W238" s="190"/>
      <c r="X238" s="190"/>
      <c r="Y238" s="190"/>
      <c r="Z238" s="190"/>
    </row>
    <row r="239" spans="2:26">
      <c r="B239" s="251"/>
      <c r="C239" s="251"/>
      <c r="H239" s="249"/>
      <c r="I239" s="249"/>
      <c r="J239" s="249"/>
      <c r="K239" s="249"/>
      <c r="L239" s="249"/>
      <c r="M239" s="249"/>
      <c r="N239" s="249"/>
      <c r="O239" s="249"/>
      <c r="P239" s="249"/>
      <c r="Q239" s="249"/>
      <c r="V239" s="189"/>
      <c r="W239" s="190"/>
      <c r="X239" s="190"/>
      <c r="Y239" s="190"/>
      <c r="Z239" s="190"/>
    </row>
    <row r="240" spans="2:26">
      <c r="B240" s="251"/>
      <c r="C240" s="251"/>
      <c r="H240" s="249"/>
      <c r="I240" s="249"/>
      <c r="J240" s="249"/>
      <c r="K240" s="249"/>
      <c r="L240" s="249"/>
      <c r="M240" s="249"/>
      <c r="N240" s="249"/>
      <c r="O240" s="249"/>
      <c r="P240" s="249"/>
      <c r="Q240" s="249"/>
      <c r="V240" s="189"/>
      <c r="W240" s="190"/>
      <c r="X240" s="190"/>
      <c r="Y240" s="190"/>
      <c r="Z240" s="190"/>
    </row>
    <row r="241" spans="2:26">
      <c r="B241" s="251"/>
      <c r="C241" s="251"/>
      <c r="H241" s="249"/>
      <c r="I241" s="249"/>
      <c r="J241" s="249"/>
      <c r="K241" s="249"/>
      <c r="L241" s="249"/>
      <c r="M241" s="249"/>
      <c r="N241" s="249"/>
      <c r="O241" s="249"/>
      <c r="P241" s="249"/>
      <c r="Q241" s="249"/>
      <c r="V241" s="189"/>
      <c r="W241" s="190"/>
      <c r="X241" s="190"/>
      <c r="Y241" s="190"/>
      <c r="Z241" s="190"/>
    </row>
    <row r="242" spans="2:26">
      <c r="B242" s="251"/>
      <c r="C242" s="251"/>
      <c r="H242" s="249"/>
      <c r="I242" s="249"/>
      <c r="J242" s="249"/>
      <c r="K242" s="249"/>
      <c r="L242" s="249"/>
      <c r="M242" s="249"/>
      <c r="N242" s="249"/>
      <c r="O242" s="249"/>
      <c r="P242" s="249"/>
      <c r="Q242" s="249"/>
      <c r="V242" s="189"/>
      <c r="W242" s="190"/>
      <c r="X242" s="190"/>
      <c r="Y242" s="190"/>
      <c r="Z242" s="190"/>
    </row>
    <row r="243" spans="2:26">
      <c r="B243" s="251"/>
      <c r="C243" s="251"/>
      <c r="H243" s="249"/>
      <c r="I243" s="249"/>
      <c r="J243" s="249"/>
      <c r="K243" s="249"/>
      <c r="L243" s="249"/>
      <c r="M243" s="249"/>
      <c r="N243" s="249"/>
      <c r="O243" s="249"/>
      <c r="P243" s="249"/>
      <c r="Q243" s="249"/>
      <c r="V243" s="189"/>
      <c r="W243" s="190"/>
      <c r="X243" s="190"/>
      <c r="Y243" s="190"/>
      <c r="Z243" s="190"/>
    </row>
    <row r="244" spans="2:26">
      <c r="B244" s="251"/>
      <c r="C244" s="251"/>
      <c r="H244" s="249"/>
      <c r="I244" s="249"/>
      <c r="J244" s="249"/>
      <c r="K244" s="249"/>
      <c r="L244" s="249"/>
      <c r="M244" s="249"/>
      <c r="N244" s="249"/>
      <c r="O244" s="249"/>
      <c r="P244" s="249"/>
      <c r="Q244" s="249"/>
      <c r="V244" s="189"/>
      <c r="W244" s="190"/>
      <c r="X244" s="190"/>
      <c r="Y244" s="190"/>
      <c r="Z244" s="190"/>
    </row>
    <row r="245" spans="2:26">
      <c r="B245" s="251"/>
      <c r="C245" s="251"/>
      <c r="H245" s="249"/>
      <c r="I245" s="249"/>
      <c r="J245" s="249"/>
      <c r="K245" s="249"/>
      <c r="L245" s="249"/>
      <c r="M245" s="249"/>
      <c r="N245" s="249"/>
      <c r="O245" s="249"/>
      <c r="P245" s="249"/>
      <c r="Q245" s="249"/>
      <c r="V245" s="189"/>
      <c r="W245" s="190"/>
      <c r="X245" s="190"/>
      <c r="Y245" s="190"/>
      <c r="Z245" s="190"/>
    </row>
    <row r="246" spans="2:26">
      <c r="B246" s="251"/>
      <c r="C246" s="251"/>
      <c r="H246" s="249"/>
      <c r="I246" s="249"/>
      <c r="J246" s="249"/>
      <c r="K246" s="249"/>
      <c r="L246" s="249"/>
      <c r="M246" s="249"/>
      <c r="N246" s="249"/>
      <c r="O246" s="249"/>
      <c r="P246" s="249"/>
      <c r="Q246" s="249"/>
      <c r="V246" s="189"/>
      <c r="W246" s="190"/>
      <c r="X246" s="190"/>
      <c r="Y246" s="190"/>
      <c r="Z246" s="190"/>
    </row>
    <row r="247" spans="2:26">
      <c r="B247" s="251"/>
      <c r="C247" s="251"/>
      <c r="H247" s="249"/>
      <c r="I247" s="249"/>
      <c r="J247" s="249"/>
      <c r="K247" s="249"/>
      <c r="L247" s="249"/>
      <c r="M247" s="249"/>
      <c r="N247" s="249"/>
      <c r="O247" s="249"/>
      <c r="P247" s="249"/>
      <c r="Q247" s="249"/>
      <c r="V247" s="189"/>
      <c r="W247" s="190"/>
      <c r="X247" s="190"/>
      <c r="Y247" s="190"/>
      <c r="Z247" s="190"/>
    </row>
    <row r="248" spans="2:26">
      <c r="B248" s="251"/>
      <c r="C248" s="251"/>
      <c r="H248" s="249"/>
      <c r="I248" s="249"/>
      <c r="J248" s="249"/>
      <c r="K248" s="249"/>
      <c r="L248" s="249"/>
      <c r="M248" s="249"/>
      <c r="N248" s="249"/>
      <c r="O248" s="249"/>
      <c r="P248" s="249"/>
      <c r="Q248" s="249"/>
      <c r="V248" s="189"/>
      <c r="W248" s="190"/>
      <c r="X248" s="190"/>
      <c r="Y248" s="190"/>
      <c r="Z248" s="190"/>
    </row>
    <row r="249" spans="2:26">
      <c r="B249" s="251"/>
      <c r="C249" s="251"/>
      <c r="H249" s="249"/>
      <c r="I249" s="249"/>
      <c r="J249" s="249"/>
      <c r="K249" s="249"/>
      <c r="L249" s="249"/>
      <c r="M249" s="249"/>
      <c r="N249" s="249"/>
      <c r="O249" s="249"/>
      <c r="P249" s="249"/>
      <c r="Q249" s="249"/>
      <c r="V249" s="189"/>
      <c r="W249" s="190"/>
      <c r="X249" s="190"/>
      <c r="Y249" s="190"/>
      <c r="Z249" s="190"/>
    </row>
    <row r="250" spans="2:26">
      <c r="B250" s="251"/>
      <c r="C250" s="251"/>
      <c r="H250" s="249"/>
      <c r="I250" s="249"/>
      <c r="J250" s="249"/>
      <c r="K250" s="249"/>
      <c r="L250" s="249"/>
      <c r="M250" s="249"/>
      <c r="N250" s="249"/>
      <c r="O250" s="249"/>
      <c r="P250" s="249"/>
      <c r="Q250" s="249"/>
      <c r="V250" s="189"/>
      <c r="W250" s="190"/>
      <c r="X250" s="190"/>
      <c r="Y250" s="190"/>
      <c r="Z250" s="190"/>
    </row>
    <row r="251" spans="2:26">
      <c r="B251" s="251"/>
      <c r="C251" s="251"/>
      <c r="H251" s="249"/>
      <c r="I251" s="249"/>
      <c r="J251" s="249"/>
      <c r="K251" s="249"/>
      <c r="L251" s="249"/>
      <c r="M251" s="249"/>
      <c r="N251" s="249"/>
      <c r="O251" s="249"/>
      <c r="P251" s="249"/>
      <c r="Q251" s="249"/>
      <c r="V251" s="189"/>
      <c r="W251" s="190"/>
      <c r="X251" s="190"/>
      <c r="Y251" s="190"/>
      <c r="Z251" s="190"/>
    </row>
    <row r="252" spans="2:26">
      <c r="B252" s="251"/>
      <c r="C252" s="251"/>
      <c r="H252" s="249"/>
      <c r="I252" s="249"/>
      <c r="J252" s="249"/>
      <c r="K252" s="249"/>
      <c r="L252" s="249"/>
      <c r="M252" s="249"/>
      <c r="N252" s="249"/>
      <c r="O252" s="249"/>
      <c r="P252" s="249"/>
      <c r="Q252" s="249"/>
      <c r="V252" s="189"/>
      <c r="W252" s="190"/>
      <c r="X252" s="190"/>
      <c r="Y252" s="190"/>
      <c r="Z252" s="190"/>
    </row>
    <row r="253" spans="2:26">
      <c r="B253" s="251"/>
      <c r="C253" s="251"/>
      <c r="H253" s="249"/>
      <c r="I253" s="249"/>
      <c r="J253" s="249"/>
      <c r="K253" s="249"/>
      <c r="L253" s="249"/>
      <c r="M253" s="249"/>
      <c r="N253" s="249"/>
      <c r="O253" s="249"/>
      <c r="P253" s="249"/>
      <c r="Q253" s="249"/>
      <c r="V253" s="189"/>
      <c r="W253" s="190"/>
      <c r="X253" s="190"/>
      <c r="Y253" s="190"/>
      <c r="Z253" s="190"/>
    </row>
    <row r="254" spans="2:26">
      <c r="B254" s="251"/>
      <c r="C254" s="251"/>
      <c r="H254" s="249"/>
      <c r="I254" s="249"/>
      <c r="J254" s="249"/>
      <c r="K254" s="249"/>
      <c r="L254" s="249"/>
      <c r="M254" s="249"/>
      <c r="N254" s="249"/>
      <c r="O254" s="249"/>
      <c r="P254" s="249"/>
      <c r="Q254" s="249"/>
      <c r="V254" s="189"/>
      <c r="W254" s="190"/>
      <c r="X254" s="190"/>
      <c r="Y254" s="190"/>
      <c r="Z254" s="190"/>
    </row>
    <row r="255" spans="2:26">
      <c r="B255" s="251"/>
      <c r="C255" s="251"/>
      <c r="H255" s="249"/>
      <c r="I255" s="249"/>
      <c r="J255" s="249"/>
      <c r="K255" s="249"/>
      <c r="L255" s="249"/>
      <c r="M255" s="249"/>
      <c r="N255" s="249"/>
      <c r="O255" s="249"/>
      <c r="P255" s="249"/>
      <c r="Q255" s="249"/>
      <c r="V255" s="189"/>
      <c r="W255" s="190"/>
      <c r="X255" s="190"/>
      <c r="Y255" s="190"/>
      <c r="Z255" s="190"/>
    </row>
    <row r="256" spans="2:26">
      <c r="B256" s="251"/>
      <c r="C256" s="251"/>
      <c r="H256" s="249"/>
      <c r="I256" s="249"/>
      <c r="J256" s="249"/>
      <c r="K256" s="249"/>
      <c r="L256" s="249"/>
      <c r="M256" s="249"/>
      <c r="N256" s="249"/>
      <c r="O256" s="249"/>
      <c r="P256" s="249"/>
      <c r="Q256" s="249"/>
      <c r="V256" s="189"/>
      <c r="W256" s="190"/>
      <c r="X256" s="190"/>
      <c r="Y256" s="190"/>
      <c r="Z256" s="190"/>
    </row>
    <row r="257" spans="2:26">
      <c r="B257" s="251"/>
      <c r="C257" s="251"/>
      <c r="H257" s="249"/>
      <c r="I257" s="249"/>
      <c r="J257" s="249"/>
      <c r="K257" s="249"/>
      <c r="L257" s="249"/>
      <c r="M257" s="249"/>
      <c r="N257" s="249"/>
      <c r="O257" s="249"/>
      <c r="P257" s="249"/>
      <c r="Q257" s="249"/>
      <c r="V257" s="189"/>
      <c r="W257" s="190"/>
      <c r="X257" s="190"/>
      <c r="Y257" s="190"/>
      <c r="Z257" s="190"/>
    </row>
    <row r="258" spans="2:26">
      <c r="B258" s="251"/>
      <c r="C258" s="251"/>
      <c r="H258" s="249"/>
      <c r="I258" s="249"/>
      <c r="J258" s="249"/>
      <c r="K258" s="249"/>
      <c r="L258" s="249"/>
      <c r="M258" s="249"/>
      <c r="N258" s="249"/>
      <c r="O258" s="249"/>
      <c r="P258" s="249"/>
      <c r="Q258" s="249"/>
      <c r="V258" s="189"/>
      <c r="W258" s="190"/>
      <c r="X258" s="190"/>
      <c r="Y258" s="190"/>
      <c r="Z258" s="190"/>
    </row>
    <row r="259" spans="2:26">
      <c r="B259" s="251"/>
      <c r="C259" s="251"/>
      <c r="H259" s="249"/>
      <c r="I259" s="249"/>
      <c r="J259" s="249"/>
      <c r="K259" s="249"/>
      <c r="L259" s="249"/>
      <c r="M259" s="249"/>
      <c r="N259" s="249"/>
      <c r="O259" s="249"/>
      <c r="P259" s="249"/>
      <c r="Q259" s="249"/>
      <c r="V259" s="189"/>
      <c r="W259" s="190"/>
      <c r="X259" s="190"/>
      <c r="Y259" s="190"/>
      <c r="Z259" s="190"/>
    </row>
    <row r="260" spans="2:26">
      <c r="B260" s="251"/>
      <c r="C260" s="251"/>
      <c r="H260" s="249"/>
      <c r="I260" s="249"/>
      <c r="J260" s="249"/>
      <c r="K260" s="249"/>
      <c r="L260" s="249"/>
      <c r="M260" s="249"/>
      <c r="N260" s="249"/>
      <c r="O260" s="249"/>
      <c r="P260" s="249"/>
      <c r="Q260" s="249"/>
      <c r="V260" s="189"/>
      <c r="W260" s="190"/>
      <c r="X260" s="190"/>
      <c r="Y260" s="190"/>
      <c r="Z260" s="190"/>
    </row>
    <row r="261" spans="2:26">
      <c r="B261" s="251"/>
      <c r="C261" s="251"/>
      <c r="H261" s="249"/>
      <c r="I261" s="249"/>
      <c r="J261" s="249"/>
      <c r="K261" s="249"/>
      <c r="L261" s="249"/>
      <c r="M261" s="249"/>
      <c r="N261" s="249"/>
      <c r="O261" s="249"/>
      <c r="P261" s="249"/>
      <c r="Q261" s="249"/>
      <c r="V261" s="189"/>
      <c r="W261" s="190"/>
      <c r="X261" s="190"/>
      <c r="Y261" s="190"/>
      <c r="Z261" s="190"/>
    </row>
    <row r="262" spans="2:26">
      <c r="B262" s="251"/>
      <c r="C262" s="251"/>
      <c r="H262" s="249"/>
      <c r="I262" s="249"/>
      <c r="J262" s="249"/>
      <c r="K262" s="249"/>
      <c r="L262" s="249"/>
      <c r="M262" s="249"/>
      <c r="N262" s="249"/>
      <c r="O262" s="249"/>
      <c r="P262" s="249"/>
      <c r="Q262" s="249"/>
      <c r="V262" s="189"/>
      <c r="W262" s="190"/>
      <c r="X262" s="190"/>
      <c r="Y262" s="190"/>
      <c r="Z262" s="190"/>
    </row>
    <row r="263" spans="2:26">
      <c r="B263" s="251"/>
      <c r="C263" s="251"/>
      <c r="H263" s="249"/>
      <c r="I263" s="249"/>
      <c r="J263" s="249"/>
      <c r="K263" s="249"/>
      <c r="L263" s="249"/>
      <c r="M263" s="249"/>
      <c r="N263" s="249"/>
      <c r="O263" s="249"/>
      <c r="P263" s="249"/>
      <c r="Q263" s="249"/>
      <c r="V263" s="189"/>
      <c r="W263" s="190"/>
      <c r="X263" s="190"/>
      <c r="Y263" s="190"/>
      <c r="Z263" s="190"/>
    </row>
    <row r="264" spans="2:26">
      <c r="B264" s="251"/>
      <c r="C264" s="251"/>
      <c r="H264" s="249"/>
      <c r="I264" s="249"/>
      <c r="J264" s="249"/>
      <c r="K264" s="249"/>
      <c r="L264" s="249"/>
      <c r="M264" s="249"/>
      <c r="N264" s="249"/>
      <c r="O264" s="249"/>
      <c r="P264" s="249"/>
      <c r="Q264" s="249"/>
      <c r="V264" s="189"/>
      <c r="W264" s="190"/>
      <c r="X264" s="190"/>
      <c r="Y264" s="190"/>
      <c r="Z264" s="190"/>
    </row>
    <row r="265" spans="2:26">
      <c r="B265" s="251"/>
      <c r="C265" s="251"/>
      <c r="H265" s="249"/>
      <c r="I265" s="249"/>
      <c r="J265" s="249"/>
      <c r="K265" s="249"/>
      <c r="L265" s="249"/>
      <c r="M265" s="249"/>
      <c r="N265" s="249"/>
      <c r="O265" s="249"/>
      <c r="P265" s="249"/>
      <c r="Q265" s="249"/>
      <c r="V265" s="189"/>
      <c r="W265" s="190"/>
      <c r="X265" s="190"/>
      <c r="Y265" s="190"/>
      <c r="Z265" s="190"/>
    </row>
    <row r="266" spans="2:26">
      <c r="B266" s="251"/>
      <c r="C266" s="251"/>
      <c r="H266" s="249"/>
      <c r="I266" s="249"/>
      <c r="J266" s="249"/>
      <c r="K266" s="249"/>
      <c r="L266" s="249"/>
      <c r="M266" s="249"/>
      <c r="N266" s="249"/>
      <c r="O266" s="249"/>
      <c r="P266" s="249"/>
      <c r="Q266" s="249"/>
      <c r="V266" s="189"/>
      <c r="W266" s="190"/>
      <c r="X266" s="190"/>
      <c r="Y266" s="190"/>
      <c r="Z266" s="190"/>
    </row>
    <row r="267" spans="2:26">
      <c r="B267" s="251"/>
      <c r="C267" s="251"/>
      <c r="H267" s="249"/>
      <c r="I267" s="249"/>
      <c r="J267" s="249"/>
      <c r="K267" s="249"/>
      <c r="L267" s="249"/>
      <c r="M267" s="249"/>
      <c r="N267" s="249"/>
      <c r="O267" s="249"/>
      <c r="P267" s="249"/>
      <c r="Q267" s="249"/>
      <c r="V267" s="189"/>
      <c r="W267" s="190"/>
      <c r="X267" s="190"/>
      <c r="Y267" s="190"/>
      <c r="Z267" s="190"/>
    </row>
    <row r="268" spans="2:26">
      <c r="B268" s="251"/>
      <c r="C268" s="251"/>
      <c r="H268" s="249"/>
      <c r="I268" s="249"/>
      <c r="J268" s="249"/>
      <c r="K268" s="249"/>
      <c r="L268" s="249"/>
      <c r="M268" s="249"/>
      <c r="N268" s="249"/>
      <c r="O268" s="249"/>
      <c r="P268" s="249"/>
      <c r="Q268" s="249"/>
      <c r="V268" s="189"/>
      <c r="W268" s="190"/>
      <c r="X268" s="190"/>
      <c r="Y268" s="190"/>
      <c r="Z268" s="190"/>
    </row>
    <row r="269" spans="2:26">
      <c r="B269" s="251"/>
      <c r="C269" s="251"/>
      <c r="H269" s="249"/>
      <c r="I269" s="249"/>
      <c r="J269" s="249"/>
      <c r="K269" s="249"/>
      <c r="L269" s="249"/>
      <c r="M269" s="249"/>
      <c r="N269" s="249"/>
      <c r="O269" s="249"/>
      <c r="P269" s="249"/>
      <c r="Q269" s="249"/>
      <c r="V269" s="189"/>
      <c r="W269" s="190"/>
      <c r="X269" s="190"/>
      <c r="Y269" s="190"/>
      <c r="Z269" s="190"/>
    </row>
    <row r="270" spans="2:26">
      <c r="B270" s="251"/>
      <c r="C270" s="251"/>
      <c r="H270" s="249"/>
      <c r="I270" s="249"/>
      <c r="J270" s="249"/>
      <c r="K270" s="249"/>
      <c r="L270" s="249"/>
      <c r="M270" s="249"/>
      <c r="N270" s="249"/>
      <c r="O270" s="249"/>
      <c r="P270" s="249"/>
      <c r="Q270" s="249"/>
      <c r="V270" s="189"/>
      <c r="W270" s="190"/>
      <c r="X270" s="190"/>
      <c r="Y270" s="190"/>
      <c r="Z270" s="190"/>
    </row>
    <row r="271" spans="2:26">
      <c r="B271" s="251"/>
      <c r="C271" s="251"/>
      <c r="H271" s="249"/>
      <c r="I271" s="249"/>
      <c r="J271" s="249"/>
      <c r="K271" s="249"/>
      <c r="L271" s="249"/>
      <c r="M271" s="249"/>
      <c r="N271" s="249"/>
      <c r="O271" s="249"/>
      <c r="P271" s="249"/>
      <c r="Q271" s="249"/>
      <c r="V271" s="189"/>
      <c r="W271" s="190"/>
      <c r="X271" s="190"/>
      <c r="Y271" s="190"/>
      <c r="Z271" s="190"/>
    </row>
    <row r="272" spans="2:26">
      <c r="B272" s="251"/>
      <c r="C272" s="251"/>
      <c r="H272" s="249"/>
      <c r="I272" s="249"/>
      <c r="J272" s="249"/>
      <c r="K272" s="249"/>
      <c r="L272" s="249"/>
      <c r="M272" s="249"/>
      <c r="N272" s="249"/>
      <c r="O272" s="249"/>
      <c r="P272" s="249"/>
      <c r="Q272" s="249"/>
      <c r="V272" s="189"/>
      <c r="W272" s="190"/>
      <c r="X272" s="190"/>
      <c r="Y272" s="190"/>
      <c r="Z272" s="190"/>
    </row>
    <row r="273" spans="2:26">
      <c r="B273" s="251"/>
      <c r="C273" s="251"/>
      <c r="H273" s="249"/>
      <c r="I273" s="249"/>
      <c r="J273" s="249"/>
      <c r="K273" s="249"/>
      <c r="L273" s="249"/>
      <c r="M273" s="249"/>
      <c r="N273" s="249"/>
      <c r="O273" s="249"/>
      <c r="P273" s="249"/>
      <c r="Q273" s="249"/>
      <c r="V273" s="189"/>
      <c r="W273" s="190"/>
      <c r="X273" s="190"/>
      <c r="Y273" s="190"/>
      <c r="Z273" s="190"/>
    </row>
    <row r="274" spans="2:26">
      <c r="B274" s="251"/>
      <c r="C274" s="251"/>
      <c r="H274" s="249"/>
      <c r="I274" s="249"/>
      <c r="J274" s="249"/>
      <c r="K274" s="249"/>
      <c r="L274" s="249"/>
      <c r="M274" s="249"/>
      <c r="N274" s="249"/>
      <c r="O274" s="249"/>
      <c r="P274" s="249"/>
      <c r="Q274" s="249"/>
      <c r="V274" s="189"/>
      <c r="W274" s="190"/>
      <c r="X274" s="190"/>
      <c r="Y274" s="190"/>
      <c r="Z274" s="190"/>
    </row>
    <row r="275" spans="2:26">
      <c r="B275" s="251"/>
      <c r="C275" s="251"/>
      <c r="H275" s="249"/>
      <c r="I275" s="249"/>
      <c r="J275" s="249"/>
      <c r="K275" s="249"/>
      <c r="L275" s="249"/>
      <c r="M275" s="249"/>
      <c r="N275" s="249"/>
      <c r="O275" s="249"/>
      <c r="P275" s="249"/>
      <c r="Q275" s="249"/>
      <c r="V275" s="189"/>
      <c r="W275" s="190"/>
      <c r="X275" s="190"/>
      <c r="Y275" s="190"/>
      <c r="Z275" s="190"/>
    </row>
    <row r="276" spans="2:26">
      <c r="B276" s="251"/>
      <c r="C276" s="251"/>
      <c r="H276" s="249"/>
      <c r="I276" s="249"/>
      <c r="J276" s="249"/>
      <c r="K276" s="249"/>
      <c r="L276" s="249"/>
      <c r="M276" s="249"/>
      <c r="N276" s="249"/>
      <c r="O276" s="249"/>
      <c r="P276" s="249"/>
      <c r="Q276" s="249"/>
      <c r="V276" s="189"/>
      <c r="W276" s="190"/>
      <c r="X276" s="190"/>
      <c r="Y276" s="190"/>
      <c r="Z276" s="190"/>
    </row>
    <row r="277" spans="2:26">
      <c r="B277" s="251"/>
      <c r="C277" s="251"/>
      <c r="H277" s="249"/>
      <c r="I277" s="249"/>
      <c r="J277" s="249"/>
      <c r="K277" s="249"/>
      <c r="L277" s="249"/>
      <c r="M277" s="249"/>
      <c r="N277" s="249"/>
      <c r="O277" s="249"/>
      <c r="P277" s="249"/>
      <c r="Q277" s="249"/>
      <c r="V277" s="189"/>
      <c r="W277" s="190"/>
      <c r="X277" s="190"/>
      <c r="Y277" s="190"/>
      <c r="Z277" s="190"/>
    </row>
    <row r="278" spans="2:26">
      <c r="B278" s="251"/>
      <c r="C278" s="251"/>
      <c r="H278" s="249"/>
      <c r="I278" s="249"/>
      <c r="J278" s="249"/>
      <c r="K278" s="249"/>
      <c r="L278" s="249"/>
      <c r="M278" s="249"/>
      <c r="N278" s="249"/>
      <c r="O278" s="249"/>
      <c r="P278" s="249"/>
      <c r="Q278" s="249"/>
      <c r="V278" s="189"/>
      <c r="W278" s="190"/>
      <c r="X278" s="190"/>
      <c r="Y278" s="190"/>
      <c r="Z278" s="190"/>
    </row>
    <row r="279" spans="2:26">
      <c r="B279" s="251"/>
      <c r="C279" s="251"/>
      <c r="H279" s="249"/>
      <c r="I279" s="249"/>
      <c r="J279" s="249"/>
      <c r="K279" s="249"/>
      <c r="L279" s="249"/>
      <c r="M279" s="249"/>
      <c r="N279" s="249"/>
      <c r="O279" s="249"/>
      <c r="P279" s="249"/>
      <c r="Q279" s="249"/>
      <c r="V279" s="189"/>
      <c r="W279" s="190"/>
      <c r="X279" s="190"/>
      <c r="Y279" s="190"/>
      <c r="Z279" s="190"/>
    </row>
    <row r="280" spans="2:26">
      <c r="B280" s="251"/>
      <c r="C280" s="251"/>
      <c r="H280" s="249"/>
      <c r="I280" s="249"/>
      <c r="J280" s="249"/>
      <c r="K280" s="249"/>
      <c r="L280" s="249"/>
      <c r="M280" s="249"/>
      <c r="N280" s="249"/>
      <c r="O280" s="249"/>
      <c r="P280" s="249"/>
      <c r="Q280" s="249"/>
      <c r="V280" s="189"/>
      <c r="W280" s="190"/>
      <c r="X280" s="190"/>
      <c r="Y280" s="190"/>
      <c r="Z280" s="190"/>
    </row>
    <row r="281" spans="2:26">
      <c r="B281" s="251"/>
      <c r="C281" s="251"/>
      <c r="H281" s="249"/>
      <c r="I281" s="249"/>
      <c r="J281" s="249"/>
      <c r="K281" s="249"/>
      <c r="L281" s="249"/>
      <c r="M281" s="249"/>
      <c r="N281" s="249"/>
      <c r="O281" s="249"/>
      <c r="P281" s="249"/>
      <c r="Q281" s="249"/>
      <c r="V281" s="189"/>
      <c r="W281" s="190"/>
      <c r="X281" s="190"/>
      <c r="Y281" s="190"/>
      <c r="Z281" s="190"/>
    </row>
    <row r="282" spans="2:26">
      <c r="B282" s="251"/>
      <c r="C282" s="251"/>
      <c r="H282" s="249"/>
      <c r="I282" s="249"/>
      <c r="J282" s="249"/>
      <c r="K282" s="249"/>
      <c r="L282" s="249"/>
      <c r="M282" s="249"/>
      <c r="N282" s="249"/>
      <c r="O282" s="249"/>
      <c r="P282" s="249"/>
      <c r="Q282" s="249"/>
      <c r="V282" s="189"/>
      <c r="W282" s="190"/>
      <c r="X282" s="190"/>
      <c r="Y282" s="190"/>
      <c r="Z282" s="190"/>
    </row>
    <row r="283" spans="2:26">
      <c r="B283" s="251"/>
      <c r="C283" s="251"/>
      <c r="H283" s="249"/>
      <c r="I283" s="249"/>
      <c r="J283" s="249"/>
      <c r="K283" s="249"/>
      <c r="L283" s="249"/>
      <c r="M283" s="249"/>
      <c r="N283" s="249"/>
      <c r="O283" s="249"/>
      <c r="P283" s="249"/>
      <c r="Q283" s="249"/>
      <c r="V283" s="189"/>
      <c r="W283" s="190"/>
      <c r="X283" s="190"/>
      <c r="Y283" s="190"/>
      <c r="Z283" s="190"/>
    </row>
    <row r="284" spans="2:26">
      <c r="B284" s="251"/>
      <c r="C284" s="251"/>
      <c r="H284" s="249"/>
      <c r="I284" s="249"/>
      <c r="J284" s="249"/>
      <c r="K284" s="249"/>
      <c r="L284" s="249"/>
      <c r="M284" s="249"/>
      <c r="N284" s="249"/>
      <c r="O284" s="249"/>
      <c r="P284" s="249"/>
      <c r="Q284" s="249"/>
      <c r="V284" s="189"/>
      <c r="W284" s="190"/>
      <c r="X284" s="190"/>
      <c r="Y284" s="190"/>
      <c r="Z284" s="190"/>
    </row>
    <row r="285" spans="2:26">
      <c r="B285" s="251"/>
      <c r="C285" s="251"/>
      <c r="H285" s="249"/>
      <c r="I285" s="249"/>
      <c r="J285" s="249"/>
      <c r="K285" s="249"/>
      <c r="L285" s="249"/>
      <c r="M285" s="249"/>
      <c r="N285" s="249"/>
      <c r="O285" s="249"/>
      <c r="P285" s="249"/>
      <c r="Q285" s="249"/>
      <c r="V285" s="189"/>
      <c r="W285" s="190"/>
      <c r="X285" s="190"/>
      <c r="Y285" s="190"/>
      <c r="Z285" s="190"/>
    </row>
    <row r="286" spans="2:26">
      <c r="B286" s="251"/>
      <c r="C286" s="251"/>
      <c r="H286" s="249"/>
      <c r="I286" s="249"/>
      <c r="J286" s="249"/>
      <c r="K286" s="249"/>
      <c r="L286" s="249"/>
      <c r="M286" s="249"/>
      <c r="N286" s="249"/>
      <c r="O286" s="249"/>
      <c r="P286" s="249"/>
      <c r="Q286" s="249"/>
      <c r="V286" s="189"/>
      <c r="W286" s="190"/>
      <c r="X286" s="190"/>
      <c r="Y286" s="190"/>
      <c r="Z286" s="190"/>
    </row>
    <row r="287" spans="2:26">
      <c r="B287" s="251"/>
      <c r="C287" s="251"/>
      <c r="H287" s="249"/>
      <c r="I287" s="249"/>
      <c r="J287" s="249"/>
      <c r="K287" s="249"/>
      <c r="L287" s="249"/>
      <c r="M287" s="249"/>
      <c r="N287" s="249"/>
      <c r="O287" s="249"/>
      <c r="P287" s="249"/>
      <c r="Q287" s="249"/>
      <c r="V287" s="189"/>
      <c r="W287" s="190"/>
      <c r="X287" s="190"/>
      <c r="Y287" s="190"/>
      <c r="Z287" s="190"/>
    </row>
    <row r="288" spans="2:26">
      <c r="B288" s="251"/>
      <c r="C288" s="251"/>
      <c r="H288" s="249"/>
      <c r="I288" s="249"/>
      <c r="J288" s="249"/>
      <c r="K288" s="249"/>
      <c r="L288" s="249"/>
      <c r="M288" s="249"/>
      <c r="N288" s="249"/>
      <c r="O288" s="249"/>
      <c r="P288" s="249"/>
      <c r="Q288" s="249"/>
      <c r="V288" s="189"/>
      <c r="W288" s="190"/>
      <c r="X288" s="190"/>
      <c r="Y288" s="190"/>
      <c r="Z288" s="190"/>
    </row>
    <row r="289" spans="2:26">
      <c r="B289" s="251"/>
      <c r="C289" s="251"/>
      <c r="H289" s="249"/>
      <c r="I289" s="249"/>
      <c r="J289" s="249"/>
      <c r="K289" s="249"/>
      <c r="L289" s="249"/>
      <c r="M289" s="249"/>
      <c r="N289" s="249"/>
      <c r="O289" s="249"/>
      <c r="P289" s="249"/>
      <c r="Q289" s="249"/>
      <c r="V289" s="189"/>
      <c r="W289" s="190"/>
      <c r="X289" s="190"/>
      <c r="Y289" s="190"/>
      <c r="Z289" s="190"/>
    </row>
    <row r="290" spans="2:26">
      <c r="B290" s="251"/>
      <c r="C290" s="251"/>
      <c r="H290" s="249"/>
      <c r="I290" s="249"/>
      <c r="J290" s="249"/>
      <c r="K290" s="249"/>
      <c r="L290" s="249"/>
      <c r="M290" s="249"/>
      <c r="N290" s="249"/>
      <c r="O290" s="249"/>
      <c r="P290" s="249"/>
      <c r="Q290" s="249"/>
      <c r="V290" s="189"/>
      <c r="W290" s="190"/>
      <c r="X290" s="190"/>
      <c r="Y290" s="190"/>
      <c r="Z290" s="190"/>
    </row>
    <row r="291" spans="2:26">
      <c r="B291" s="251"/>
      <c r="C291" s="251"/>
      <c r="H291" s="249"/>
      <c r="I291" s="249"/>
      <c r="J291" s="249"/>
      <c r="K291" s="249"/>
      <c r="L291" s="249"/>
      <c r="M291" s="249"/>
      <c r="N291" s="249"/>
      <c r="O291" s="249"/>
      <c r="P291" s="249"/>
      <c r="Q291" s="249"/>
      <c r="V291" s="189"/>
      <c r="W291" s="190"/>
      <c r="X291" s="190"/>
      <c r="Y291" s="190"/>
      <c r="Z291" s="190"/>
    </row>
    <row r="292" spans="2:26">
      <c r="B292" s="251"/>
      <c r="C292" s="251"/>
      <c r="H292" s="249"/>
      <c r="I292" s="249"/>
      <c r="J292" s="249"/>
      <c r="K292" s="249"/>
      <c r="L292" s="249"/>
      <c r="M292" s="249"/>
      <c r="N292" s="249"/>
      <c r="O292" s="249"/>
      <c r="P292" s="249"/>
      <c r="Q292" s="249"/>
      <c r="V292" s="189"/>
      <c r="W292" s="190"/>
      <c r="X292" s="190"/>
      <c r="Y292" s="190"/>
      <c r="Z292" s="190"/>
    </row>
    <row r="293" spans="2:26">
      <c r="B293" s="251"/>
      <c r="C293" s="251"/>
      <c r="H293" s="249"/>
      <c r="I293" s="249"/>
      <c r="J293" s="249"/>
      <c r="K293" s="249"/>
      <c r="L293" s="249"/>
      <c r="M293" s="249"/>
      <c r="N293" s="249"/>
      <c r="O293" s="249"/>
      <c r="P293" s="249"/>
      <c r="Q293" s="249"/>
      <c r="V293" s="189"/>
      <c r="W293" s="190"/>
      <c r="X293" s="190"/>
      <c r="Y293" s="190"/>
      <c r="Z293" s="190"/>
    </row>
    <row r="294" spans="2:26">
      <c r="B294" s="251"/>
      <c r="C294" s="251"/>
      <c r="H294" s="249"/>
      <c r="I294" s="249"/>
      <c r="J294" s="249"/>
      <c r="K294" s="249"/>
      <c r="L294" s="249"/>
      <c r="M294" s="249"/>
      <c r="N294" s="249"/>
      <c r="O294" s="249"/>
      <c r="P294" s="249"/>
      <c r="Q294" s="249"/>
      <c r="V294" s="189"/>
      <c r="W294" s="190"/>
      <c r="X294" s="190"/>
      <c r="Y294" s="190"/>
      <c r="Z294" s="190"/>
    </row>
    <row r="295" spans="2:26">
      <c r="B295" s="251"/>
      <c r="C295" s="251"/>
      <c r="H295" s="249"/>
      <c r="I295" s="249"/>
      <c r="J295" s="249"/>
      <c r="K295" s="249"/>
      <c r="L295" s="249"/>
      <c r="M295" s="249"/>
      <c r="N295" s="249"/>
      <c r="O295" s="249"/>
      <c r="P295" s="249"/>
      <c r="Q295" s="249"/>
      <c r="V295" s="189"/>
      <c r="W295" s="190"/>
      <c r="X295" s="190"/>
      <c r="Y295" s="190"/>
      <c r="Z295" s="190"/>
    </row>
    <row r="296" spans="2:26">
      <c r="B296" s="251"/>
      <c r="C296" s="251"/>
      <c r="H296" s="249"/>
      <c r="I296" s="249"/>
      <c r="J296" s="249"/>
      <c r="K296" s="249"/>
      <c r="L296" s="249"/>
      <c r="M296" s="249"/>
      <c r="N296" s="249"/>
      <c r="O296" s="249"/>
      <c r="P296" s="249"/>
      <c r="Q296" s="249"/>
      <c r="V296" s="189"/>
      <c r="W296" s="190"/>
      <c r="X296" s="190"/>
      <c r="Y296" s="190"/>
      <c r="Z296" s="190"/>
    </row>
    <row r="297" spans="2:26">
      <c r="B297" s="251"/>
      <c r="C297" s="251"/>
      <c r="H297" s="249"/>
      <c r="I297" s="249"/>
      <c r="J297" s="249"/>
      <c r="K297" s="249"/>
      <c r="L297" s="249"/>
      <c r="M297" s="249"/>
      <c r="N297" s="249"/>
      <c r="O297" s="249"/>
      <c r="P297" s="249"/>
      <c r="Q297" s="249"/>
      <c r="V297" s="189"/>
      <c r="W297" s="190"/>
      <c r="X297" s="190"/>
      <c r="Y297" s="190"/>
      <c r="Z297" s="190"/>
    </row>
    <row r="298" spans="2:26">
      <c r="B298" s="251"/>
      <c r="C298" s="251"/>
      <c r="H298" s="249"/>
      <c r="I298" s="249"/>
      <c r="J298" s="249"/>
      <c r="K298" s="249"/>
      <c r="L298" s="249"/>
      <c r="M298" s="249"/>
      <c r="N298" s="249"/>
      <c r="O298" s="249"/>
      <c r="P298" s="249"/>
      <c r="Q298" s="249"/>
      <c r="V298" s="189"/>
      <c r="W298" s="190"/>
      <c r="X298" s="190"/>
      <c r="Y298" s="190"/>
      <c r="Z298" s="190"/>
    </row>
    <row r="299" spans="2:26">
      <c r="B299" s="251"/>
      <c r="C299" s="251"/>
      <c r="H299" s="249"/>
      <c r="I299" s="249"/>
      <c r="J299" s="249"/>
      <c r="K299" s="249"/>
      <c r="L299" s="249"/>
      <c r="M299" s="249"/>
      <c r="N299" s="249"/>
      <c r="O299" s="249"/>
      <c r="P299" s="249"/>
      <c r="Q299" s="249"/>
      <c r="V299" s="189"/>
      <c r="W299" s="190"/>
      <c r="X299" s="190"/>
      <c r="Y299" s="190"/>
      <c r="Z299" s="190"/>
    </row>
    <row r="300" spans="2:26">
      <c r="B300" s="251"/>
      <c r="C300" s="251"/>
      <c r="H300" s="249"/>
      <c r="I300" s="249"/>
      <c r="J300" s="249"/>
      <c r="K300" s="249"/>
      <c r="L300" s="249"/>
      <c r="M300" s="249"/>
      <c r="N300" s="249"/>
      <c r="O300" s="249"/>
      <c r="P300" s="249"/>
      <c r="Q300" s="249"/>
      <c r="V300" s="189"/>
      <c r="W300" s="190"/>
      <c r="X300" s="190"/>
      <c r="Y300" s="190"/>
      <c r="Z300" s="190"/>
    </row>
    <row r="301" spans="2:26">
      <c r="B301" s="251"/>
      <c r="C301" s="251"/>
      <c r="H301" s="249"/>
      <c r="I301" s="249"/>
      <c r="J301" s="249"/>
      <c r="K301" s="249"/>
      <c r="L301" s="249"/>
      <c r="M301" s="249"/>
      <c r="N301" s="249"/>
      <c r="O301" s="249"/>
      <c r="P301" s="249"/>
      <c r="Q301" s="249"/>
      <c r="V301" s="189"/>
      <c r="W301" s="190"/>
      <c r="X301" s="190"/>
      <c r="Y301" s="190"/>
      <c r="Z301" s="190"/>
    </row>
    <row r="302" spans="2:26">
      <c r="B302" s="251"/>
      <c r="C302" s="251"/>
      <c r="H302" s="249"/>
      <c r="I302" s="249"/>
      <c r="J302" s="249"/>
      <c r="K302" s="249"/>
      <c r="L302" s="249"/>
      <c r="M302" s="249"/>
      <c r="N302" s="249"/>
      <c r="O302" s="249"/>
      <c r="P302" s="249"/>
      <c r="Q302" s="249"/>
      <c r="V302" s="189"/>
      <c r="W302" s="190"/>
      <c r="X302" s="190"/>
      <c r="Y302" s="190"/>
      <c r="Z302" s="190"/>
    </row>
    <row r="303" spans="2:26">
      <c r="B303" s="251"/>
      <c r="C303" s="251"/>
      <c r="H303" s="249"/>
      <c r="I303" s="249"/>
      <c r="J303" s="249"/>
      <c r="K303" s="249"/>
      <c r="L303" s="249"/>
      <c r="M303" s="249"/>
      <c r="N303" s="249"/>
      <c r="O303" s="249"/>
      <c r="P303" s="249"/>
      <c r="Q303" s="249"/>
      <c r="V303" s="189"/>
      <c r="W303" s="190"/>
      <c r="X303" s="190"/>
      <c r="Y303" s="190"/>
      <c r="Z303" s="190"/>
    </row>
    <row r="304" spans="2:26">
      <c r="B304" s="251"/>
      <c r="C304" s="251"/>
      <c r="H304" s="249"/>
      <c r="I304" s="249"/>
      <c r="J304" s="249"/>
      <c r="K304" s="249"/>
      <c r="L304" s="249"/>
      <c r="M304" s="249"/>
      <c r="N304" s="249"/>
      <c r="O304" s="249"/>
      <c r="P304" s="249"/>
      <c r="Q304" s="249"/>
      <c r="V304" s="189"/>
      <c r="W304" s="190"/>
      <c r="X304" s="190"/>
      <c r="Y304" s="190"/>
      <c r="Z304" s="190"/>
    </row>
    <row r="305" spans="2:26">
      <c r="B305" s="251"/>
      <c r="C305" s="251"/>
      <c r="H305" s="249"/>
      <c r="I305" s="249"/>
      <c r="J305" s="249"/>
      <c r="K305" s="249"/>
      <c r="L305" s="249"/>
      <c r="M305" s="249"/>
      <c r="N305" s="249"/>
      <c r="O305" s="249"/>
      <c r="P305" s="249"/>
      <c r="Q305" s="249"/>
      <c r="V305" s="189"/>
      <c r="W305" s="190"/>
      <c r="X305" s="190"/>
      <c r="Y305" s="190"/>
      <c r="Z305" s="190"/>
    </row>
    <row r="306" spans="2:26">
      <c r="B306" s="251"/>
      <c r="C306" s="251"/>
      <c r="H306" s="249"/>
      <c r="I306" s="249"/>
      <c r="J306" s="249"/>
      <c r="K306" s="249"/>
      <c r="L306" s="249"/>
      <c r="M306" s="249"/>
      <c r="N306" s="249"/>
      <c r="O306" s="249"/>
      <c r="P306" s="249"/>
      <c r="Q306" s="249"/>
      <c r="V306" s="189"/>
      <c r="W306" s="190"/>
      <c r="X306" s="190"/>
      <c r="Y306" s="190"/>
      <c r="Z306" s="190"/>
    </row>
    <row r="307" spans="2:26">
      <c r="B307" s="251"/>
      <c r="C307" s="251"/>
      <c r="H307" s="249"/>
      <c r="I307" s="249"/>
      <c r="J307" s="249"/>
      <c r="K307" s="249"/>
      <c r="L307" s="249"/>
      <c r="M307" s="249"/>
      <c r="N307" s="249"/>
      <c r="O307" s="249"/>
      <c r="P307" s="249"/>
      <c r="Q307" s="249"/>
      <c r="V307" s="189"/>
      <c r="W307" s="190"/>
      <c r="X307" s="190"/>
      <c r="Y307" s="190"/>
      <c r="Z307" s="190"/>
    </row>
    <row r="308" spans="2:26">
      <c r="B308" s="251"/>
      <c r="C308" s="251"/>
      <c r="H308" s="249"/>
      <c r="I308" s="249"/>
      <c r="J308" s="249"/>
      <c r="K308" s="249"/>
      <c r="L308" s="249"/>
      <c r="M308" s="249"/>
      <c r="N308" s="249"/>
      <c r="O308" s="249"/>
      <c r="P308" s="249"/>
      <c r="Q308" s="249"/>
      <c r="V308" s="189"/>
      <c r="W308" s="190"/>
      <c r="X308" s="190"/>
      <c r="Y308" s="190"/>
      <c r="Z308" s="190"/>
    </row>
    <row r="309" spans="2:26">
      <c r="B309" s="251"/>
      <c r="C309" s="251"/>
      <c r="H309" s="249"/>
      <c r="I309" s="249"/>
      <c r="J309" s="249"/>
      <c r="K309" s="249"/>
      <c r="L309" s="249"/>
      <c r="M309" s="249"/>
      <c r="N309" s="249"/>
      <c r="O309" s="249"/>
      <c r="P309" s="249"/>
      <c r="Q309" s="249"/>
      <c r="V309" s="189"/>
      <c r="W309" s="190"/>
      <c r="X309" s="190"/>
      <c r="Y309" s="190"/>
      <c r="Z309" s="190"/>
    </row>
    <row r="310" spans="2:26">
      <c r="B310" s="251"/>
      <c r="C310" s="251"/>
      <c r="H310" s="249"/>
      <c r="I310" s="249"/>
      <c r="J310" s="249"/>
      <c r="K310" s="249"/>
      <c r="L310" s="249"/>
      <c r="M310" s="249"/>
      <c r="N310" s="249"/>
      <c r="O310" s="249"/>
      <c r="P310" s="249"/>
      <c r="Q310" s="249"/>
      <c r="V310" s="189"/>
      <c r="W310" s="190"/>
      <c r="X310" s="190"/>
      <c r="Y310" s="190"/>
      <c r="Z310" s="190"/>
    </row>
    <row r="311" spans="2:26">
      <c r="B311" s="251"/>
      <c r="C311" s="251"/>
      <c r="H311" s="249"/>
      <c r="I311" s="249"/>
      <c r="J311" s="249"/>
      <c r="K311" s="249"/>
      <c r="L311" s="249"/>
      <c r="M311" s="249"/>
      <c r="N311" s="249"/>
      <c r="O311" s="249"/>
      <c r="P311" s="249"/>
      <c r="Q311" s="249"/>
      <c r="V311" s="189"/>
      <c r="W311" s="190"/>
      <c r="X311" s="190"/>
      <c r="Y311" s="190"/>
      <c r="Z311" s="190"/>
    </row>
    <row r="312" spans="2:26">
      <c r="B312" s="251"/>
      <c r="C312" s="251"/>
      <c r="H312" s="249"/>
      <c r="I312" s="249"/>
      <c r="J312" s="249"/>
      <c r="K312" s="249"/>
      <c r="L312" s="249"/>
      <c r="M312" s="249"/>
      <c r="N312" s="249"/>
      <c r="O312" s="249"/>
      <c r="P312" s="249"/>
      <c r="Q312" s="249"/>
      <c r="V312" s="189"/>
      <c r="W312" s="190"/>
      <c r="X312" s="190"/>
      <c r="Y312" s="190"/>
      <c r="Z312" s="190"/>
    </row>
    <row r="313" spans="2:26">
      <c r="B313" s="251"/>
      <c r="C313" s="251"/>
      <c r="H313" s="249"/>
      <c r="I313" s="249"/>
      <c r="J313" s="249"/>
      <c r="K313" s="249"/>
      <c r="L313" s="249"/>
      <c r="M313" s="249"/>
      <c r="N313" s="249"/>
      <c r="O313" s="249"/>
      <c r="P313" s="249"/>
      <c r="Q313" s="249"/>
      <c r="V313" s="189"/>
      <c r="W313" s="190"/>
      <c r="X313" s="190"/>
      <c r="Y313" s="190"/>
      <c r="Z313" s="190"/>
    </row>
    <row r="314" spans="2:26">
      <c r="B314" s="251"/>
      <c r="C314" s="251"/>
      <c r="H314" s="249"/>
      <c r="I314" s="249"/>
      <c r="J314" s="249"/>
      <c r="K314" s="249"/>
      <c r="L314" s="249"/>
      <c r="M314" s="249"/>
      <c r="N314" s="249"/>
      <c r="O314" s="249"/>
      <c r="P314" s="249"/>
      <c r="Q314" s="249"/>
      <c r="V314" s="189"/>
      <c r="W314" s="190"/>
      <c r="X314" s="190"/>
      <c r="Y314" s="190"/>
      <c r="Z314" s="190"/>
    </row>
    <row r="315" spans="2:26">
      <c r="B315" s="251"/>
      <c r="C315" s="251"/>
      <c r="H315" s="249"/>
      <c r="I315" s="249"/>
      <c r="J315" s="249"/>
      <c r="K315" s="249"/>
      <c r="L315" s="249"/>
      <c r="M315" s="249"/>
      <c r="N315" s="249"/>
      <c r="O315" s="249"/>
      <c r="P315" s="249"/>
      <c r="Q315" s="249"/>
      <c r="V315" s="189"/>
      <c r="W315" s="190"/>
      <c r="X315" s="190"/>
      <c r="Y315" s="190"/>
      <c r="Z315" s="190"/>
    </row>
    <row r="316" spans="2:26">
      <c r="B316" s="251"/>
      <c r="C316" s="251"/>
      <c r="H316" s="249"/>
      <c r="I316" s="249"/>
      <c r="J316" s="249"/>
      <c r="K316" s="249"/>
      <c r="L316" s="249"/>
      <c r="M316" s="249"/>
      <c r="N316" s="249"/>
      <c r="O316" s="249"/>
      <c r="P316" s="249"/>
      <c r="Q316" s="249"/>
      <c r="V316" s="189"/>
      <c r="W316" s="190"/>
      <c r="X316" s="190"/>
      <c r="Y316" s="190"/>
      <c r="Z316" s="190"/>
    </row>
    <row r="317" spans="2:26">
      <c r="B317" s="251"/>
      <c r="C317" s="251"/>
      <c r="H317" s="249"/>
      <c r="I317" s="249"/>
      <c r="J317" s="249"/>
      <c r="K317" s="249"/>
      <c r="L317" s="249"/>
      <c r="M317" s="249"/>
      <c r="N317" s="249"/>
      <c r="O317" s="249"/>
      <c r="P317" s="249"/>
      <c r="Q317" s="249"/>
      <c r="V317" s="189"/>
      <c r="W317" s="190"/>
      <c r="X317" s="190"/>
      <c r="Y317" s="190"/>
      <c r="Z317" s="190"/>
    </row>
    <row r="318" spans="2:26">
      <c r="B318" s="251"/>
      <c r="C318" s="251"/>
      <c r="H318" s="249"/>
      <c r="I318" s="249"/>
      <c r="J318" s="249"/>
      <c r="K318" s="249"/>
      <c r="L318" s="249"/>
      <c r="M318" s="249"/>
      <c r="N318" s="249"/>
      <c r="O318" s="249"/>
      <c r="P318" s="249"/>
      <c r="Q318" s="249"/>
      <c r="V318" s="189"/>
      <c r="W318" s="190"/>
      <c r="X318" s="190"/>
      <c r="Y318" s="190"/>
      <c r="Z318" s="190"/>
    </row>
    <row r="319" spans="2:26">
      <c r="B319" s="251"/>
      <c r="C319" s="251"/>
      <c r="H319" s="249"/>
      <c r="I319" s="249"/>
      <c r="J319" s="249"/>
      <c r="K319" s="249"/>
      <c r="L319" s="249"/>
      <c r="M319" s="249"/>
      <c r="N319" s="249"/>
      <c r="O319" s="249"/>
      <c r="P319" s="249"/>
      <c r="Q319" s="249"/>
      <c r="V319" s="189"/>
      <c r="W319" s="190"/>
      <c r="X319" s="190"/>
      <c r="Y319" s="190"/>
      <c r="Z319" s="190"/>
    </row>
    <row r="320" spans="2:26">
      <c r="B320" s="251"/>
      <c r="C320" s="251"/>
      <c r="H320" s="249"/>
      <c r="I320" s="249"/>
      <c r="J320" s="249"/>
      <c r="K320" s="249"/>
      <c r="L320" s="249"/>
      <c r="M320" s="249"/>
      <c r="N320" s="249"/>
      <c r="O320" s="249"/>
      <c r="P320" s="249"/>
      <c r="Q320" s="249"/>
      <c r="V320" s="189"/>
      <c r="W320" s="190"/>
      <c r="X320" s="190"/>
      <c r="Y320" s="190"/>
      <c r="Z320" s="190"/>
    </row>
    <row r="321" spans="2:26">
      <c r="B321" s="251"/>
      <c r="C321" s="251"/>
      <c r="H321" s="249"/>
      <c r="I321" s="249"/>
      <c r="J321" s="249"/>
      <c r="K321" s="249"/>
      <c r="L321" s="249"/>
      <c r="M321" s="249"/>
      <c r="N321" s="249"/>
      <c r="O321" s="249"/>
      <c r="P321" s="249"/>
      <c r="Q321" s="249"/>
      <c r="V321" s="189"/>
      <c r="W321" s="190"/>
      <c r="X321" s="190"/>
      <c r="Y321" s="190"/>
      <c r="Z321" s="190"/>
    </row>
    <row r="322" spans="2:26">
      <c r="B322" s="251"/>
      <c r="C322" s="251"/>
      <c r="H322" s="249"/>
      <c r="I322" s="249"/>
      <c r="J322" s="249"/>
      <c r="K322" s="249"/>
      <c r="L322" s="249"/>
      <c r="M322" s="249"/>
      <c r="N322" s="249"/>
      <c r="O322" s="249"/>
      <c r="P322" s="249"/>
      <c r="Q322" s="249"/>
      <c r="V322" s="189"/>
      <c r="W322" s="190"/>
      <c r="X322" s="190"/>
      <c r="Y322" s="190"/>
      <c r="Z322" s="190"/>
    </row>
    <row r="323" spans="2:26">
      <c r="B323" s="251"/>
      <c r="C323" s="251"/>
      <c r="H323" s="249"/>
      <c r="I323" s="249"/>
      <c r="J323" s="249"/>
      <c r="K323" s="249"/>
      <c r="L323" s="249"/>
      <c r="M323" s="249"/>
      <c r="N323" s="249"/>
      <c r="O323" s="249"/>
      <c r="P323" s="249"/>
      <c r="Q323" s="249"/>
      <c r="V323" s="189"/>
      <c r="W323" s="190"/>
      <c r="X323" s="190"/>
      <c r="Y323" s="190"/>
      <c r="Z323" s="190"/>
    </row>
    <row r="324" spans="2:26">
      <c r="B324" s="251"/>
      <c r="C324" s="251"/>
      <c r="H324" s="249"/>
      <c r="I324" s="249"/>
      <c r="J324" s="249"/>
      <c r="K324" s="249"/>
      <c r="L324" s="249"/>
      <c r="M324" s="249"/>
      <c r="N324" s="249"/>
      <c r="O324" s="249"/>
      <c r="P324" s="249"/>
      <c r="Q324" s="249"/>
      <c r="V324" s="189"/>
      <c r="W324" s="190"/>
      <c r="X324" s="190"/>
      <c r="Y324" s="190"/>
      <c r="Z324" s="190"/>
    </row>
    <row r="325" spans="2:26">
      <c r="B325" s="251"/>
      <c r="C325" s="251"/>
      <c r="H325" s="249"/>
      <c r="I325" s="249"/>
      <c r="J325" s="249"/>
      <c r="K325" s="249"/>
      <c r="L325" s="249"/>
      <c r="M325" s="249"/>
      <c r="N325" s="249"/>
      <c r="O325" s="249"/>
      <c r="P325" s="249"/>
      <c r="Q325" s="249"/>
      <c r="V325" s="189"/>
      <c r="W325" s="190"/>
      <c r="X325" s="190"/>
      <c r="Y325" s="190"/>
      <c r="Z325" s="190"/>
    </row>
    <row r="326" spans="2:26">
      <c r="B326" s="251"/>
      <c r="C326" s="251"/>
      <c r="H326" s="249"/>
      <c r="I326" s="249"/>
      <c r="J326" s="249"/>
      <c r="K326" s="249"/>
      <c r="L326" s="249"/>
      <c r="M326" s="249"/>
      <c r="N326" s="249"/>
      <c r="O326" s="249"/>
      <c r="P326" s="249"/>
      <c r="Q326" s="249"/>
      <c r="V326" s="189"/>
      <c r="W326" s="190"/>
      <c r="X326" s="190"/>
      <c r="Y326" s="190"/>
      <c r="Z326" s="190"/>
    </row>
    <row r="327" spans="2:26">
      <c r="B327" s="251"/>
      <c r="C327" s="251"/>
      <c r="H327" s="249"/>
      <c r="I327" s="249"/>
      <c r="J327" s="249"/>
      <c r="K327" s="249"/>
      <c r="L327" s="249"/>
      <c r="M327" s="249"/>
      <c r="N327" s="249"/>
      <c r="O327" s="249"/>
      <c r="P327" s="249"/>
      <c r="Q327" s="249"/>
      <c r="V327" s="189"/>
      <c r="W327" s="190"/>
      <c r="X327" s="190"/>
      <c r="Y327" s="190"/>
      <c r="Z327" s="190"/>
    </row>
    <row r="328" spans="2:26">
      <c r="B328" s="251"/>
      <c r="C328" s="251"/>
      <c r="H328" s="249"/>
      <c r="I328" s="249"/>
      <c r="J328" s="249"/>
      <c r="K328" s="249"/>
      <c r="L328" s="249"/>
      <c r="M328" s="249"/>
      <c r="N328" s="249"/>
      <c r="O328" s="249"/>
      <c r="P328" s="249"/>
      <c r="Q328" s="249"/>
      <c r="V328" s="189"/>
      <c r="W328" s="190"/>
      <c r="X328" s="190"/>
      <c r="Y328" s="190"/>
      <c r="Z328" s="190"/>
    </row>
    <row r="329" spans="2:26">
      <c r="B329" s="251"/>
      <c r="C329" s="251"/>
      <c r="H329" s="249"/>
      <c r="I329" s="249"/>
      <c r="J329" s="249"/>
      <c r="K329" s="249"/>
      <c r="L329" s="249"/>
      <c r="M329" s="249"/>
      <c r="N329" s="249"/>
      <c r="O329" s="249"/>
      <c r="P329" s="249"/>
      <c r="Q329" s="249"/>
      <c r="V329" s="189"/>
      <c r="W329" s="190"/>
      <c r="X329" s="190"/>
      <c r="Y329" s="190"/>
      <c r="Z329" s="190"/>
    </row>
    <row r="330" spans="2:26">
      <c r="B330" s="251"/>
      <c r="C330" s="251"/>
      <c r="H330" s="249"/>
      <c r="I330" s="249"/>
      <c r="J330" s="249"/>
      <c r="K330" s="249"/>
      <c r="L330" s="249"/>
      <c r="M330" s="249"/>
      <c r="N330" s="249"/>
      <c r="O330" s="249"/>
      <c r="P330" s="249"/>
      <c r="Q330" s="249"/>
      <c r="V330" s="189"/>
      <c r="W330" s="190"/>
      <c r="X330" s="190"/>
      <c r="Y330" s="190"/>
      <c r="Z330" s="190"/>
    </row>
    <row r="331" spans="2:26">
      <c r="B331" s="251"/>
      <c r="C331" s="251"/>
      <c r="H331" s="249"/>
      <c r="I331" s="249"/>
      <c r="J331" s="249"/>
      <c r="K331" s="249"/>
      <c r="L331" s="249"/>
      <c r="M331" s="249"/>
      <c r="N331" s="249"/>
      <c r="O331" s="249"/>
      <c r="P331" s="249"/>
      <c r="Q331" s="249"/>
      <c r="V331" s="189"/>
      <c r="W331" s="190"/>
      <c r="X331" s="190"/>
      <c r="Y331" s="190"/>
      <c r="Z331" s="190"/>
    </row>
    <row r="332" spans="2:26">
      <c r="B332" s="251"/>
      <c r="C332" s="251"/>
      <c r="H332" s="249"/>
      <c r="I332" s="249"/>
      <c r="J332" s="249"/>
      <c r="K332" s="249"/>
      <c r="L332" s="249"/>
      <c r="M332" s="249"/>
      <c r="N332" s="249"/>
      <c r="O332" s="249"/>
      <c r="P332" s="249"/>
      <c r="Q332" s="249"/>
      <c r="V332" s="189"/>
      <c r="W332" s="190"/>
      <c r="X332" s="190"/>
      <c r="Y332" s="190"/>
      <c r="Z332" s="190"/>
    </row>
    <row r="333" spans="2:26">
      <c r="B333" s="251"/>
      <c r="C333" s="251"/>
      <c r="H333" s="249"/>
      <c r="I333" s="249"/>
      <c r="J333" s="249"/>
      <c r="K333" s="249"/>
      <c r="L333" s="249"/>
      <c r="M333" s="249"/>
      <c r="N333" s="249"/>
      <c r="O333" s="249"/>
      <c r="P333" s="249"/>
      <c r="Q333" s="249"/>
      <c r="V333" s="189"/>
      <c r="W333" s="190"/>
      <c r="X333" s="190"/>
      <c r="Y333" s="190"/>
      <c r="Z333" s="190"/>
    </row>
    <row r="334" spans="2:26">
      <c r="B334" s="251"/>
      <c r="C334" s="251"/>
      <c r="H334" s="249"/>
      <c r="I334" s="249"/>
      <c r="J334" s="249"/>
      <c r="K334" s="249"/>
      <c r="L334" s="249"/>
      <c r="M334" s="249"/>
      <c r="N334" s="249"/>
      <c r="O334" s="249"/>
      <c r="P334" s="249"/>
      <c r="Q334" s="249"/>
      <c r="V334" s="189"/>
      <c r="W334" s="190"/>
      <c r="X334" s="190"/>
      <c r="Y334" s="190"/>
      <c r="Z334" s="190"/>
    </row>
    <row r="335" spans="2:26">
      <c r="B335" s="251"/>
      <c r="C335" s="251"/>
      <c r="H335" s="249"/>
      <c r="I335" s="249"/>
      <c r="J335" s="249"/>
      <c r="K335" s="249"/>
      <c r="L335" s="249"/>
      <c r="M335" s="249"/>
      <c r="N335" s="249"/>
      <c r="O335" s="249"/>
      <c r="P335" s="249"/>
      <c r="Q335" s="249"/>
      <c r="V335" s="189"/>
      <c r="W335" s="190"/>
      <c r="X335" s="190"/>
      <c r="Y335" s="190"/>
      <c r="Z335" s="190"/>
    </row>
    <row r="336" spans="2:26">
      <c r="B336" s="251"/>
      <c r="C336" s="251"/>
      <c r="H336" s="249"/>
      <c r="I336" s="249"/>
      <c r="J336" s="249"/>
      <c r="K336" s="249"/>
      <c r="L336" s="249"/>
      <c r="M336" s="249"/>
      <c r="N336" s="249"/>
      <c r="O336" s="249"/>
      <c r="P336" s="249"/>
      <c r="Q336" s="249"/>
      <c r="V336" s="189"/>
      <c r="W336" s="190"/>
      <c r="X336" s="190"/>
      <c r="Y336" s="190"/>
      <c r="Z336" s="190"/>
    </row>
    <row r="337" spans="2:26">
      <c r="B337" s="251"/>
      <c r="C337" s="251"/>
      <c r="H337" s="249"/>
      <c r="I337" s="249"/>
      <c r="J337" s="249"/>
      <c r="K337" s="249"/>
      <c r="L337" s="249"/>
      <c r="M337" s="249"/>
      <c r="N337" s="249"/>
      <c r="O337" s="249"/>
      <c r="P337" s="249"/>
      <c r="Q337" s="249"/>
      <c r="V337" s="189"/>
      <c r="W337" s="190"/>
      <c r="X337" s="190"/>
      <c r="Y337" s="190"/>
      <c r="Z337" s="190"/>
    </row>
    <row r="338" spans="2:26">
      <c r="B338" s="251"/>
      <c r="C338" s="251"/>
      <c r="H338" s="249"/>
      <c r="I338" s="249"/>
      <c r="J338" s="249"/>
      <c r="K338" s="249"/>
      <c r="L338" s="249"/>
      <c r="M338" s="249"/>
      <c r="N338" s="249"/>
      <c r="O338" s="249"/>
      <c r="P338" s="249"/>
      <c r="Q338" s="249"/>
      <c r="V338" s="189"/>
      <c r="W338" s="190"/>
      <c r="X338" s="190"/>
      <c r="Y338" s="190"/>
      <c r="Z338" s="190"/>
    </row>
    <row r="339" spans="2:26">
      <c r="B339" s="251"/>
      <c r="C339" s="251"/>
      <c r="H339" s="249"/>
      <c r="I339" s="249"/>
      <c r="J339" s="249"/>
      <c r="K339" s="249"/>
      <c r="L339" s="249"/>
      <c r="M339" s="249"/>
      <c r="N339" s="249"/>
      <c r="O339" s="249"/>
      <c r="P339" s="249"/>
      <c r="Q339" s="249"/>
      <c r="V339" s="189"/>
      <c r="W339" s="190"/>
      <c r="X339" s="190"/>
      <c r="Y339" s="190"/>
      <c r="Z339" s="190"/>
    </row>
    <row r="340" spans="2:26">
      <c r="B340" s="251"/>
      <c r="C340" s="251"/>
      <c r="H340" s="249"/>
      <c r="I340" s="249"/>
      <c r="J340" s="249"/>
      <c r="K340" s="249"/>
      <c r="L340" s="249"/>
      <c r="M340" s="249"/>
      <c r="N340" s="249"/>
      <c r="O340" s="249"/>
      <c r="P340" s="249"/>
      <c r="Q340" s="249"/>
      <c r="V340" s="189"/>
      <c r="W340" s="190"/>
      <c r="X340" s="190"/>
      <c r="Y340" s="190"/>
      <c r="Z340" s="190"/>
    </row>
    <row r="341" spans="2:26">
      <c r="B341" s="251"/>
      <c r="C341" s="251"/>
      <c r="H341" s="249"/>
      <c r="I341" s="249"/>
      <c r="J341" s="249"/>
      <c r="K341" s="249"/>
      <c r="L341" s="249"/>
      <c r="M341" s="249"/>
      <c r="N341" s="249"/>
      <c r="O341" s="249"/>
      <c r="P341" s="249"/>
      <c r="Q341" s="249"/>
      <c r="V341" s="189"/>
      <c r="W341" s="190"/>
      <c r="X341" s="190"/>
      <c r="Y341" s="190"/>
      <c r="Z341" s="190"/>
    </row>
    <row r="342" spans="2:26">
      <c r="B342" s="251"/>
      <c r="C342" s="251"/>
      <c r="H342" s="249"/>
      <c r="I342" s="249"/>
      <c r="J342" s="249"/>
      <c r="K342" s="249"/>
      <c r="L342" s="249"/>
      <c r="M342" s="249"/>
      <c r="N342" s="249"/>
      <c r="O342" s="249"/>
      <c r="P342" s="249"/>
      <c r="Q342" s="249"/>
      <c r="V342" s="189"/>
      <c r="W342" s="190"/>
      <c r="X342" s="190"/>
      <c r="Y342" s="190"/>
      <c r="Z342" s="190"/>
    </row>
    <row r="343" spans="2:26">
      <c r="B343" s="251"/>
      <c r="C343" s="251"/>
      <c r="H343" s="249"/>
      <c r="I343" s="249"/>
      <c r="J343" s="249"/>
      <c r="K343" s="249"/>
      <c r="L343" s="249"/>
      <c r="M343" s="249"/>
      <c r="N343" s="249"/>
      <c r="O343" s="249"/>
      <c r="P343" s="249"/>
      <c r="Q343" s="249"/>
      <c r="V343" s="189"/>
      <c r="W343" s="190"/>
      <c r="X343" s="190"/>
      <c r="Y343" s="190"/>
      <c r="Z343" s="190"/>
    </row>
    <row r="344" spans="2:26">
      <c r="B344" s="251"/>
      <c r="C344" s="251"/>
      <c r="H344" s="249"/>
      <c r="I344" s="249"/>
      <c r="J344" s="249"/>
      <c r="K344" s="249"/>
      <c r="L344" s="249"/>
      <c r="M344" s="249"/>
      <c r="N344" s="249"/>
      <c r="O344" s="249"/>
      <c r="P344" s="249"/>
      <c r="Q344" s="249"/>
      <c r="V344" s="189"/>
      <c r="W344" s="190"/>
      <c r="X344" s="190"/>
      <c r="Y344" s="190"/>
      <c r="Z344" s="190"/>
    </row>
    <row r="345" spans="2:26">
      <c r="B345" s="251"/>
      <c r="C345" s="251"/>
      <c r="H345" s="249"/>
      <c r="I345" s="249"/>
      <c r="J345" s="249"/>
      <c r="K345" s="249"/>
      <c r="L345" s="249"/>
      <c r="M345" s="249"/>
      <c r="N345" s="249"/>
      <c r="O345" s="249"/>
      <c r="P345" s="249"/>
      <c r="Q345" s="249"/>
      <c r="V345" s="189"/>
      <c r="W345" s="190"/>
      <c r="X345" s="190"/>
      <c r="Y345" s="190"/>
      <c r="Z345" s="190"/>
    </row>
    <row r="346" spans="2:26">
      <c r="B346" s="251"/>
      <c r="C346" s="251"/>
      <c r="H346" s="249"/>
      <c r="I346" s="249"/>
      <c r="J346" s="249"/>
      <c r="K346" s="249"/>
      <c r="L346" s="249"/>
      <c r="M346" s="249"/>
      <c r="N346" s="249"/>
      <c r="O346" s="249"/>
      <c r="P346" s="249"/>
      <c r="Q346" s="249"/>
      <c r="V346" s="189"/>
      <c r="W346" s="190"/>
      <c r="X346" s="190"/>
      <c r="Y346" s="190"/>
      <c r="Z346" s="190"/>
    </row>
    <row r="347" spans="2:26">
      <c r="B347" s="251"/>
      <c r="C347" s="251"/>
      <c r="H347" s="249"/>
      <c r="I347" s="249"/>
      <c r="J347" s="249"/>
      <c r="K347" s="249"/>
      <c r="L347" s="249"/>
      <c r="M347" s="249"/>
      <c r="N347" s="249"/>
      <c r="O347" s="249"/>
      <c r="P347" s="249"/>
      <c r="Q347" s="249"/>
      <c r="V347" s="189"/>
      <c r="W347" s="190"/>
      <c r="X347" s="190"/>
      <c r="Y347" s="190"/>
      <c r="Z347" s="190"/>
    </row>
    <row r="348" spans="2:26">
      <c r="B348" s="251"/>
      <c r="C348" s="251"/>
      <c r="H348" s="249"/>
      <c r="I348" s="249"/>
      <c r="J348" s="249"/>
      <c r="K348" s="249"/>
      <c r="L348" s="249"/>
      <c r="M348" s="249"/>
      <c r="N348" s="249"/>
      <c r="O348" s="249"/>
      <c r="P348" s="249"/>
      <c r="Q348" s="249"/>
      <c r="V348" s="189"/>
      <c r="W348" s="190"/>
      <c r="X348" s="190"/>
      <c r="Y348" s="190"/>
      <c r="Z348" s="190"/>
    </row>
    <row r="349" spans="2:26">
      <c r="B349" s="251"/>
      <c r="C349" s="251"/>
      <c r="H349" s="249"/>
      <c r="I349" s="249"/>
      <c r="J349" s="249"/>
      <c r="K349" s="249"/>
      <c r="L349" s="249"/>
      <c r="M349" s="249"/>
      <c r="N349" s="249"/>
      <c r="O349" s="249"/>
      <c r="P349" s="249"/>
      <c r="Q349" s="249"/>
      <c r="V349" s="189"/>
      <c r="W349" s="190"/>
      <c r="X349" s="190"/>
      <c r="Y349" s="190"/>
      <c r="Z349" s="190"/>
    </row>
    <row r="350" spans="2:26">
      <c r="B350" s="251"/>
      <c r="C350" s="251"/>
      <c r="H350" s="249"/>
      <c r="I350" s="249"/>
      <c r="J350" s="249"/>
      <c r="K350" s="249"/>
      <c r="L350" s="249"/>
      <c r="M350" s="249"/>
      <c r="N350" s="249"/>
      <c r="O350" s="249"/>
      <c r="P350" s="249"/>
      <c r="Q350" s="249"/>
      <c r="V350" s="189"/>
      <c r="W350" s="190"/>
      <c r="X350" s="190"/>
      <c r="Y350" s="190"/>
      <c r="Z350" s="190"/>
    </row>
    <row r="351" spans="2:26">
      <c r="B351" s="251"/>
      <c r="C351" s="251"/>
      <c r="H351" s="249"/>
      <c r="I351" s="249"/>
      <c r="J351" s="249"/>
      <c r="K351" s="249"/>
      <c r="L351" s="249"/>
      <c r="M351" s="249"/>
      <c r="N351" s="249"/>
      <c r="O351" s="249"/>
      <c r="P351" s="249"/>
      <c r="Q351" s="249"/>
      <c r="V351" s="189"/>
      <c r="W351" s="190"/>
      <c r="X351" s="190"/>
      <c r="Y351" s="190"/>
      <c r="Z351" s="190"/>
    </row>
    <row r="352" spans="2:26">
      <c r="B352" s="251"/>
      <c r="C352" s="251"/>
      <c r="H352" s="249"/>
      <c r="I352" s="249"/>
      <c r="J352" s="249"/>
      <c r="K352" s="249"/>
      <c r="L352" s="249"/>
      <c r="M352" s="249"/>
      <c r="N352" s="249"/>
      <c r="O352" s="249"/>
      <c r="P352" s="249"/>
      <c r="Q352" s="249"/>
      <c r="V352" s="189"/>
      <c r="W352" s="190"/>
      <c r="X352" s="190"/>
      <c r="Y352" s="190"/>
      <c r="Z352" s="190"/>
    </row>
    <row r="353" spans="2:26">
      <c r="B353" s="251"/>
      <c r="C353" s="251"/>
      <c r="H353" s="249"/>
      <c r="I353" s="249"/>
      <c r="J353" s="249"/>
      <c r="K353" s="249"/>
      <c r="L353" s="249"/>
      <c r="M353" s="249"/>
      <c r="N353" s="249"/>
      <c r="O353" s="249"/>
      <c r="P353" s="249"/>
      <c r="Q353" s="249"/>
      <c r="V353" s="189"/>
      <c r="W353" s="190"/>
      <c r="X353" s="190"/>
      <c r="Y353" s="190"/>
      <c r="Z353" s="190"/>
    </row>
    <row r="354" spans="2:26">
      <c r="B354" s="251"/>
      <c r="C354" s="251"/>
      <c r="H354" s="249"/>
      <c r="I354" s="249"/>
      <c r="J354" s="249"/>
      <c r="K354" s="249"/>
      <c r="L354" s="249"/>
      <c r="M354" s="249"/>
      <c r="N354" s="249"/>
      <c r="O354" s="249"/>
      <c r="P354" s="249"/>
      <c r="Q354" s="249"/>
      <c r="V354" s="189"/>
      <c r="W354" s="190"/>
      <c r="X354" s="190"/>
      <c r="Y354" s="190"/>
      <c r="Z354" s="190"/>
    </row>
    <row r="355" spans="2:26">
      <c r="B355" s="251"/>
      <c r="C355" s="251"/>
      <c r="H355" s="249"/>
      <c r="I355" s="249"/>
      <c r="J355" s="249"/>
      <c r="K355" s="249"/>
      <c r="L355" s="249"/>
      <c r="M355" s="249"/>
      <c r="N355" s="249"/>
      <c r="O355" s="249"/>
      <c r="P355" s="249"/>
      <c r="Q355" s="249"/>
      <c r="V355" s="189"/>
      <c r="W355" s="190"/>
      <c r="X355" s="190"/>
      <c r="Y355" s="190"/>
      <c r="Z355" s="190"/>
    </row>
    <row r="356" spans="2:26">
      <c r="B356" s="251"/>
      <c r="C356" s="251"/>
      <c r="H356" s="249"/>
      <c r="I356" s="249"/>
      <c r="J356" s="249"/>
      <c r="K356" s="249"/>
      <c r="L356" s="249"/>
      <c r="M356" s="249"/>
      <c r="N356" s="249"/>
      <c r="O356" s="249"/>
      <c r="P356" s="249"/>
      <c r="Q356" s="249"/>
      <c r="V356" s="189"/>
      <c r="W356" s="190"/>
      <c r="X356" s="190"/>
      <c r="Y356" s="190"/>
      <c r="Z356" s="190"/>
    </row>
    <row r="357" spans="2:26">
      <c r="B357" s="251"/>
      <c r="C357" s="251"/>
      <c r="H357" s="249"/>
      <c r="I357" s="249"/>
      <c r="J357" s="249"/>
      <c r="K357" s="249"/>
      <c r="L357" s="249"/>
      <c r="M357" s="249"/>
      <c r="N357" s="249"/>
      <c r="O357" s="249"/>
      <c r="P357" s="249"/>
      <c r="Q357" s="249"/>
      <c r="V357" s="189"/>
      <c r="W357" s="190"/>
      <c r="X357" s="190"/>
      <c r="Y357" s="190"/>
      <c r="Z357" s="190"/>
    </row>
    <row r="358" spans="2:26">
      <c r="B358" s="251"/>
      <c r="C358" s="251"/>
      <c r="H358" s="249"/>
      <c r="I358" s="249"/>
      <c r="J358" s="249"/>
      <c r="K358" s="249"/>
      <c r="L358" s="249"/>
      <c r="M358" s="249"/>
      <c r="N358" s="249"/>
      <c r="O358" s="249"/>
      <c r="P358" s="249"/>
      <c r="Q358" s="249"/>
      <c r="V358" s="189"/>
      <c r="W358" s="190"/>
      <c r="X358" s="190"/>
      <c r="Y358" s="190"/>
      <c r="Z358" s="190"/>
    </row>
    <row r="359" spans="2:26">
      <c r="B359" s="251"/>
      <c r="C359" s="251"/>
      <c r="H359" s="249"/>
      <c r="I359" s="249"/>
      <c r="J359" s="249"/>
      <c r="K359" s="249"/>
      <c r="L359" s="249"/>
      <c r="M359" s="249"/>
      <c r="N359" s="249"/>
      <c r="O359" s="249"/>
      <c r="P359" s="249"/>
      <c r="Q359" s="249"/>
      <c r="V359" s="189"/>
      <c r="W359" s="190"/>
      <c r="X359" s="190"/>
      <c r="Y359" s="190"/>
      <c r="Z359" s="190"/>
    </row>
    <row r="360" spans="2:26">
      <c r="B360" s="251"/>
      <c r="C360" s="251"/>
      <c r="H360" s="249"/>
      <c r="I360" s="249"/>
      <c r="J360" s="249"/>
      <c r="K360" s="249"/>
      <c r="L360" s="249"/>
      <c r="M360" s="249"/>
      <c r="N360" s="249"/>
      <c r="O360" s="249"/>
      <c r="P360" s="249"/>
      <c r="Q360" s="249"/>
      <c r="V360" s="189"/>
      <c r="W360" s="190"/>
      <c r="X360" s="190"/>
      <c r="Y360" s="190"/>
      <c r="Z360" s="190"/>
    </row>
    <row r="361" spans="2:26">
      <c r="B361" s="251"/>
      <c r="C361" s="251"/>
      <c r="H361" s="249"/>
      <c r="I361" s="249"/>
      <c r="J361" s="249"/>
      <c r="K361" s="249"/>
      <c r="L361" s="249"/>
      <c r="M361" s="249"/>
      <c r="N361" s="249"/>
      <c r="O361" s="249"/>
      <c r="P361" s="249"/>
      <c r="Q361" s="249"/>
      <c r="V361" s="189"/>
      <c r="W361" s="190"/>
      <c r="X361" s="190"/>
      <c r="Y361" s="190"/>
      <c r="Z361" s="190"/>
    </row>
    <row r="362" spans="2:26">
      <c r="B362" s="251"/>
      <c r="C362" s="251"/>
      <c r="H362" s="249"/>
      <c r="I362" s="249"/>
      <c r="J362" s="249"/>
      <c r="K362" s="249"/>
      <c r="L362" s="249"/>
      <c r="M362" s="249"/>
      <c r="N362" s="249"/>
      <c r="O362" s="249"/>
      <c r="P362" s="249"/>
      <c r="Q362" s="249"/>
      <c r="V362" s="189"/>
      <c r="W362" s="190"/>
      <c r="X362" s="190"/>
      <c r="Y362" s="190"/>
      <c r="Z362" s="190"/>
    </row>
    <row r="363" spans="2:26">
      <c r="B363" s="251"/>
      <c r="C363" s="251"/>
      <c r="H363" s="249"/>
      <c r="I363" s="249"/>
      <c r="J363" s="249"/>
      <c r="K363" s="249"/>
      <c r="L363" s="249"/>
      <c r="M363" s="249"/>
      <c r="N363" s="249"/>
      <c r="O363" s="249"/>
      <c r="P363" s="249"/>
      <c r="Q363" s="249"/>
      <c r="V363" s="189"/>
      <c r="W363" s="190"/>
      <c r="X363" s="190"/>
      <c r="Y363" s="190"/>
      <c r="Z363" s="190"/>
    </row>
    <row r="364" spans="2:26">
      <c r="B364" s="251"/>
      <c r="C364" s="251"/>
      <c r="H364" s="249"/>
      <c r="I364" s="249"/>
      <c r="J364" s="249"/>
      <c r="K364" s="249"/>
      <c r="L364" s="249"/>
      <c r="M364" s="249"/>
      <c r="N364" s="249"/>
      <c r="O364" s="249"/>
      <c r="P364" s="249"/>
      <c r="Q364" s="249"/>
      <c r="V364" s="189"/>
      <c r="W364" s="190"/>
      <c r="X364" s="190"/>
      <c r="Y364" s="190"/>
      <c r="Z364" s="190"/>
    </row>
    <row r="365" spans="2:26">
      <c r="B365" s="251"/>
      <c r="C365" s="251"/>
      <c r="H365" s="249"/>
      <c r="I365" s="249"/>
      <c r="J365" s="249"/>
      <c r="K365" s="249"/>
      <c r="L365" s="249"/>
      <c r="M365" s="249"/>
      <c r="N365" s="249"/>
      <c r="O365" s="249"/>
      <c r="P365" s="249"/>
      <c r="Q365" s="249"/>
      <c r="V365" s="189"/>
      <c r="W365" s="190"/>
      <c r="X365" s="190"/>
      <c r="Y365" s="190"/>
      <c r="Z365" s="190"/>
    </row>
    <row r="366" spans="2:26">
      <c r="B366" s="251"/>
      <c r="C366" s="251"/>
      <c r="H366" s="249"/>
      <c r="I366" s="249"/>
      <c r="J366" s="249"/>
      <c r="K366" s="249"/>
      <c r="L366" s="249"/>
      <c r="M366" s="249"/>
      <c r="N366" s="249"/>
      <c r="O366" s="249"/>
      <c r="P366" s="249"/>
      <c r="Q366" s="249"/>
      <c r="V366" s="189"/>
      <c r="W366" s="190"/>
      <c r="X366" s="190"/>
      <c r="Y366" s="190"/>
      <c r="Z366" s="190"/>
    </row>
    <row r="367" spans="2:26">
      <c r="B367" s="251"/>
      <c r="C367" s="251"/>
      <c r="H367" s="249"/>
      <c r="I367" s="249"/>
      <c r="J367" s="249"/>
      <c r="K367" s="249"/>
      <c r="L367" s="249"/>
      <c r="M367" s="249"/>
      <c r="N367" s="249"/>
      <c r="O367" s="249"/>
      <c r="P367" s="249"/>
      <c r="Q367" s="249"/>
      <c r="V367" s="189"/>
      <c r="W367" s="190"/>
      <c r="X367" s="190"/>
      <c r="Y367" s="190"/>
      <c r="Z367" s="190"/>
    </row>
    <row r="368" spans="2:26">
      <c r="B368" s="251"/>
      <c r="C368" s="251"/>
      <c r="H368" s="249"/>
      <c r="I368" s="249"/>
      <c r="J368" s="249"/>
      <c r="K368" s="249"/>
      <c r="L368" s="249"/>
      <c r="M368" s="249"/>
      <c r="N368" s="249"/>
      <c r="O368" s="249"/>
      <c r="P368" s="249"/>
      <c r="Q368" s="249"/>
      <c r="V368" s="189"/>
      <c r="W368" s="190"/>
      <c r="X368" s="190"/>
      <c r="Y368" s="190"/>
      <c r="Z368" s="190"/>
    </row>
    <row r="369" spans="2:26">
      <c r="B369" s="251"/>
      <c r="C369" s="251"/>
      <c r="H369" s="249"/>
      <c r="I369" s="249"/>
      <c r="J369" s="249"/>
      <c r="K369" s="249"/>
      <c r="L369" s="249"/>
      <c r="M369" s="249"/>
      <c r="N369" s="249"/>
      <c r="O369" s="249"/>
      <c r="P369" s="249"/>
      <c r="Q369" s="249"/>
      <c r="V369" s="189"/>
      <c r="W369" s="190"/>
      <c r="X369" s="190"/>
      <c r="Y369" s="190"/>
      <c r="Z369" s="190"/>
    </row>
    <row r="370" spans="2:26">
      <c r="B370" s="251"/>
      <c r="C370" s="251"/>
      <c r="H370" s="249"/>
      <c r="I370" s="249"/>
      <c r="J370" s="249"/>
      <c r="K370" s="249"/>
      <c r="L370" s="249"/>
      <c r="M370" s="249"/>
      <c r="N370" s="249"/>
      <c r="O370" s="249"/>
      <c r="P370" s="249"/>
      <c r="Q370" s="249"/>
      <c r="V370" s="189"/>
      <c r="W370" s="190"/>
      <c r="X370" s="190"/>
      <c r="Y370" s="190"/>
      <c r="Z370" s="190"/>
    </row>
    <row r="371" spans="2:26">
      <c r="B371" s="251"/>
      <c r="C371" s="251"/>
      <c r="H371" s="249"/>
      <c r="I371" s="249"/>
      <c r="J371" s="249"/>
      <c r="K371" s="249"/>
      <c r="L371" s="249"/>
      <c r="M371" s="249"/>
      <c r="N371" s="249"/>
      <c r="O371" s="249"/>
      <c r="P371" s="249"/>
      <c r="Q371" s="249"/>
      <c r="V371" s="189"/>
      <c r="W371" s="190"/>
      <c r="X371" s="190"/>
      <c r="Y371" s="190"/>
      <c r="Z371" s="190"/>
    </row>
    <row r="372" spans="2:26">
      <c r="B372" s="251"/>
      <c r="C372" s="251"/>
      <c r="H372" s="249"/>
      <c r="I372" s="249"/>
      <c r="J372" s="249"/>
      <c r="K372" s="249"/>
      <c r="L372" s="249"/>
      <c r="M372" s="249"/>
      <c r="N372" s="249"/>
      <c r="O372" s="249"/>
      <c r="P372" s="249"/>
      <c r="Q372" s="249"/>
      <c r="V372" s="189"/>
      <c r="W372" s="190"/>
      <c r="X372" s="190"/>
      <c r="Y372" s="190"/>
      <c r="Z372" s="190"/>
    </row>
    <row r="373" spans="2:26">
      <c r="B373" s="251"/>
      <c r="C373" s="251"/>
      <c r="H373" s="249"/>
      <c r="I373" s="249"/>
      <c r="J373" s="249"/>
      <c r="K373" s="249"/>
      <c r="L373" s="249"/>
      <c r="M373" s="249"/>
      <c r="N373" s="249"/>
      <c r="O373" s="249"/>
      <c r="P373" s="249"/>
      <c r="Q373" s="249"/>
      <c r="V373" s="189"/>
      <c r="W373" s="190"/>
      <c r="X373" s="190"/>
      <c r="Y373" s="190"/>
      <c r="Z373" s="190"/>
    </row>
    <row r="374" spans="2:26">
      <c r="B374" s="251"/>
      <c r="C374" s="251"/>
      <c r="H374" s="249"/>
      <c r="I374" s="249"/>
      <c r="J374" s="249"/>
      <c r="K374" s="249"/>
      <c r="L374" s="249"/>
      <c r="M374" s="249"/>
      <c r="N374" s="249"/>
      <c r="O374" s="249"/>
      <c r="P374" s="249"/>
      <c r="Q374" s="249"/>
      <c r="V374" s="189"/>
      <c r="W374" s="190"/>
      <c r="X374" s="190"/>
      <c r="Y374" s="190"/>
      <c r="Z374" s="190"/>
    </row>
    <row r="375" spans="2:26">
      <c r="B375" s="251"/>
      <c r="C375" s="251"/>
      <c r="H375" s="249"/>
      <c r="I375" s="249"/>
      <c r="J375" s="249"/>
      <c r="K375" s="249"/>
      <c r="L375" s="249"/>
      <c r="M375" s="249"/>
      <c r="N375" s="249"/>
      <c r="O375" s="249"/>
      <c r="P375" s="249"/>
      <c r="Q375" s="249"/>
      <c r="V375" s="189"/>
      <c r="W375" s="190"/>
      <c r="X375" s="190"/>
      <c r="Y375" s="190"/>
      <c r="Z375" s="190"/>
    </row>
    <row r="376" spans="2:26">
      <c r="B376" s="251"/>
      <c r="C376" s="251"/>
      <c r="H376" s="249"/>
      <c r="I376" s="249"/>
      <c r="J376" s="249"/>
      <c r="K376" s="249"/>
      <c r="L376" s="249"/>
      <c r="M376" s="249"/>
      <c r="N376" s="249"/>
      <c r="O376" s="249"/>
      <c r="P376" s="249"/>
      <c r="Q376" s="249"/>
      <c r="V376" s="189"/>
      <c r="W376" s="190"/>
      <c r="X376" s="190"/>
      <c r="Y376" s="190"/>
      <c r="Z376" s="190"/>
    </row>
    <row r="377" spans="2:26">
      <c r="B377" s="251"/>
      <c r="C377" s="251"/>
      <c r="H377" s="249"/>
      <c r="I377" s="249"/>
      <c r="J377" s="249"/>
      <c r="K377" s="249"/>
      <c r="L377" s="249"/>
      <c r="M377" s="249"/>
      <c r="N377" s="249"/>
      <c r="O377" s="249"/>
      <c r="P377" s="249"/>
      <c r="Q377" s="249"/>
      <c r="V377" s="189"/>
      <c r="W377" s="190"/>
      <c r="X377" s="190"/>
      <c r="Y377" s="190"/>
      <c r="Z377" s="190"/>
    </row>
    <row r="378" spans="2:26">
      <c r="B378" s="251"/>
      <c r="C378" s="251"/>
      <c r="H378" s="249"/>
      <c r="I378" s="249"/>
      <c r="J378" s="249"/>
      <c r="K378" s="249"/>
      <c r="L378" s="249"/>
      <c r="M378" s="249"/>
      <c r="N378" s="249"/>
      <c r="O378" s="249"/>
      <c r="P378" s="249"/>
      <c r="Q378" s="249"/>
      <c r="V378" s="189"/>
      <c r="W378" s="190"/>
      <c r="X378" s="190"/>
      <c r="Y378" s="190"/>
      <c r="Z378" s="190"/>
    </row>
    <row r="379" spans="2:26">
      <c r="B379" s="251"/>
      <c r="C379" s="251"/>
      <c r="H379" s="249"/>
      <c r="I379" s="249"/>
      <c r="J379" s="249"/>
      <c r="K379" s="249"/>
      <c r="L379" s="249"/>
      <c r="M379" s="249"/>
      <c r="N379" s="249"/>
      <c r="O379" s="249"/>
      <c r="P379" s="249"/>
      <c r="Q379" s="249"/>
      <c r="V379" s="189"/>
      <c r="W379" s="190"/>
      <c r="X379" s="190"/>
      <c r="Y379" s="190"/>
      <c r="Z379" s="190"/>
    </row>
    <row r="380" spans="2:26">
      <c r="B380" s="251"/>
      <c r="C380" s="251"/>
      <c r="H380" s="249"/>
      <c r="I380" s="249"/>
      <c r="J380" s="249"/>
      <c r="K380" s="249"/>
      <c r="L380" s="249"/>
      <c r="M380" s="249"/>
      <c r="N380" s="249"/>
      <c r="O380" s="249"/>
      <c r="P380" s="249"/>
      <c r="Q380" s="249"/>
      <c r="V380" s="189"/>
      <c r="W380" s="190"/>
      <c r="X380" s="190"/>
      <c r="Y380" s="190"/>
      <c r="Z380" s="190"/>
    </row>
    <row r="381" spans="2:26">
      <c r="B381" s="251"/>
      <c r="C381" s="251"/>
      <c r="H381" s="249"/>
      <c r="I381" s="249"/>
      <c r="J381" s="249"/>
      <c r="K381" s="249"/>
      <c r="L381" s="249"/>
      <c r="M381" s="249"/>
      <c r="N381" s="249"/>
      <c r="O381" s="249"/>
      <c r="P381" s="249"/>
      <c r="Q381" s="249"/>
      <c r="V381" s="189"/>
      <c r="W381" s="190"/>
      <c r="X381" s="190"/>
      <c r="Y381" s="190"/>
      <c r="Z381" s="190"/>
    </row>
    <row r="382" spans="2:26">
      <c r="B382" s="251"/>
      <c r="C382" s="251"/>
      <c r="H382" s="249"/>
      <c r="I382" s="249"/>
      <c r="J382" s="249"/>
      <c r="K382" s="249"/>
      <c r="L382" s="249"/>
      <c r="M382" s="249"/>
      <c r="N382" s="249"/>
      <c r="O382" s="249"/>
      <c r="P382" s="249"/>
      <c r="Q382" s="249"/>
      <c r="V382" s="189"/>
      <c r="W382" s="190"/>
      <c r="X382" s="190"/>
      <c r="Y382" s="190"/>
      <c r="Z382" s="190"/>
    </row>
    <row r="383" spans="2:26">
      <c r="B383" s="251"/>
      <c r="C383" s="251"/>
      <c r="H383" s="249"/>
      <c r="I383" s="249"/>
      <c r="J383" s="249"/>
      <c r="K383" s="249"/>
      <c r="L383" s="249"/>
      <c r="M383" s="249"/>
      <c r="N383" s="249"/>
      <c r="O383" s="249"/>
      <c r="P383" s="249"/>
      <c r="Q383" s="249"/>
      <c r="V383" s="189"/>
      <c r="W383" s="190"/>
      <c r="X383" s="190"/>
      <c r="Y383" s="190"/>
      <c r="Z383" s="190"/>
    </row>
    <row r="384" spans="2:26">
      <c r="B384" s="251"/>
      <c r="C384" s="251"/>
      <c r="H384" s="249"/>
      <c r="I384" s="249"/>
      <c r="J384" s="249"/>
      <c r="K384" s="249"/>
      <c r="L384" s="249"/>
      <c r="M384" s="249"/>
      <c r="N384" s="249"/>
      <c r="O384" s="249"/>
      <c r="P384" s="249"/>
      <c r="Q384" s="249"/>
      <c r="V384" s="189"/>
      <c r="W384" s="190"/>
      <c r="X384" s="190"/>
      <c r="Y384" s="190"/>
      <c r="Z384" s="190"/>
    </row>
    <row r="385" spans="2:26">
      <c r="B385" s="251"/>
      <c r="C385" s="251"/>
      <c r="H385" s="249"/>
      <c r="I385" s="249"/>
      <c r="J385" s="249"/>
      <c r="K385" s="249"/>
      <c r="L385" s="249"/>
      <c r="M385" s="249"/>
      <c r="N385" s="249"/>
      <c r="O385" s="249"/>
      <c r="P385" s="249"/>
      <c r="Q385" s="249"/>
      <c r="V385" s="189"/>
      <c r="W385" s="190"/>
      <c r="X385" s="190"/>
      <c r="Y385" s="190"/>
      <c r="Z385" s="190"/>
    </row>
    <row r="386" spans="2:26">
      <c r="B386" s="251"/>
      <c r="C386" s="251"/>
      <c r="H386" s="249"/>
      <c r="I386" s="249"/>
      <c r="J386" s="249"/>
      <c r="K386" s="249"/>
      <c r="L386" s="249"/>
      <c r="M386" s="249"/>
      <c r="N386" s="249"/>
      <c r="O386" s="249"/>
      <c r="P386" s="249"/>
      <c r="Q386" s="249"/>
      <c r="V386" s="189"/>
      <c r="W386" s="190"/>
      <c r="X386" s="190"/>
      <c r="Y386" s="190"/>
      <c r="Z386" s="190"/>
    </row>
    <row r="387" spans="2:26">
      <c r="B387" s="251"/>
      <c r="C387" s="251"/>
      <c r="H387" s="249"/>
      <c r="I387" s="249"/>
      <c r="J387" s="249"/>
      <c r="K387" s="249"/>
      <c r="L387" s="249"/>
      <c r="M387" s="249"/>
      <c r="N387" s="249"/>
      <c r="O387" s="249"/>
      <c r="P387" s="249"/>
      <c r="Q387" s="249"/>
      <c r="V387" s="189"/>
      <c r="W387" s="190"/>
      <c r="X387" s="190"/>
      <c r="Y387" s="190"/>
      <c r="Z387" s="190"/>
    </row>
    <row r="388" spans="2:26">
      <c r="B388" s="251"/>
      <c r="C388" s="251"/>
      <c r="H388" s="249"/>
      <c r="I388" s="249"/>
      <c r="J388" s="249"/>
      <c r="K388" s="249"/>
      <c r="L388" s="249"/>
      <c r="M388" s="249"/>
      <c r="N388" s="249"/>
      <c r="O388" s="249"/>
      <c r="P388" s="249"/>
      <c r="Q388" s="249"/>
      <c r="V388" s="189"/>
      <c r="W388" s="190"/>
      <c r="X388" s="190"/>
      <c r="Y388" s="190"/>
      <c r="Z388" s="190"/>
    </row>
    <row r="389" spans="2:26">
      <c r="B389" s="251"/>
      <c r="C389" s="251"/>
      <c r="H389" s="249"/>
      <c r="I389" s="249"/>
      <c r="J389" s="249"/>
      <c r="K389" s="249"/>
      <c r="L389" s="249"/>
      <c r="M389" s="249"/>
      <c r="N389" s="249"/>
      <c r="O389" s="249"/>
      <c r="P389" s="249"/>
      <c r="Q389" s="249"/>
      <c r="V389" s="189"/>
      <c r="W389" s="190"/>
      <c r="X389" s="190"/>
      <c r="Y389" s="190"/>
      <c r="Z389" s="190"/>
    </row>
    <row r="390" spans="2:26">
      <c r="B390" s="251"/>
      <c r="C390" s="251"/>
      <c r="H390" s="249"/>
      <c r="I390" s="249"/>
      <c r="J390" s="249"/>
      <c r="K390" s="249"/>
      <c r="L390" s="249"/>
      <c r="M390" s="249"/>
      <c r="N390" s="249"/>
      <c r="O390" s="249"/>
      <c r="P390" s="249"/>
      <c r="Q390" s="249"/>
      <c r="V390" s="189"/>
      <c r="W390" s="190"/>
      <c r="X390" s="190"/>
      <c r="Y390" s="190"/>
      <c r="Z390" s="190"/>
    </row>
    <row r="391" spans="2:26">
      <c r="B391" s="251"/>
      <c r="C391" s="251"/>
      <c r="H391" s="249"/>
      <c r="I391" s="249"/>
      <c r="J391" s="249"/>
      <c r="K391" s="249"/>
      <c r="L391" s="249"/>
      <c r="M391" s="249"/>
      <c r="N391" s="249"/>
      <c r="O391" s="249"/>
      <c r="P391" s="249"/>
      <c r="Q391" s="249"/>
      <c r="V391" s="189"/>
      <c r="W391" s="190"/>
      <c r="X391" s="190"/>
      <c r="Y391" s="190"/>
      <c r="Z391" s="190"/>
    </row>
    <row r="392" spans="2:26">
      <c r="B392" s="251"/>
      <c r="C392" s="251"/>
      <c r="H392" s="249"/>
      <c r="I392" s="249"/>
      <c r="J392" s="249"/>
      <c r="K392" s="249"/>
      <c r="L392" s="249"/>
      <c r="M392" s="249"/>
      <c r="N392" s="249"/>
      <c r="O392" s="249"/>
      <c r="P392" s="249"/>
      <c r="Q392" s="249"/>
      <c r="V392" s="189"/>
      <c r="W392" s="190"/>
      <c r="X392" s="190"/>
      <c r="Y392" s="190"/>
      <c r="Z392" s="190"/>
    </row>
    <row r="393" spans="2:26">
      <c r="B393" s="251"/>
      <c r="C393" s="251"/>
      <c r="H393" s="249"/>
      <c r="I393" s="249"/>
      <c r="J393" s="249"/>
      <c r="K393" s="249"/>
      <c r="L393" s="249"/>
      <c r="M393" s="249"/>
      <c r="N393" s="249"/>
      <c r="O393" s="249"/>
      <c r="P393" s="249"/>
      <c r="Q393" s="249"/>
      <c r="V393" s="189"/>
      <c r="W393" s="190"/>
      <c r="X393" s="190"/>
      <c r="Y393" s="190"/>
      <c r="Z393" s="190"/>
    </row>
    <row r="394" spans="2:26">
      <c r="B394" s="251"/>
      <c r="C394" s="251"/>
      <c r="H394" s="249"/>
      <c r="I394" s="249"/>
      <c r="J394" s="249"/>
      <c r="K394" s="249"/>
      <c r="L394" s="249"/>
      <c r="M394" s="249"/>
      <c r="N394" s="249"/>
      <c r="O394" s="249"/>
      <c r="P394" s="249"/>
      <c r="Q394" s="249"/>
      <c r="V394" s="189"/>
      <c r="W394" s="190"/>
      <c r="X394" s="190"/>
      <c r="Y394" s="190"/>
      <c r="Z394" s="190"/>
    </row>
    <row r="395" spans="2:26">
      <c r="B395" s="251"/>
      <c r="C395" s="251"/>
      <c r="H395" s="249"/>
      <c r="I395" s="249"/>
      <c r="J395" s="249"/>
      <c r="K395" s="249"/>
      <c r="L395" s="249"/>
      <c r="M395" s="249"/>
      <c r="N395" s="249"/>
      <c r="O395" s="249"/>
      <c r="P395" s="249"/>
      <c r="Q395" s="249"/>
      <c r="V395" s="189"/>
      <c r="W395" s="190"/>
      <c r="X395" s="190"/>
      <c r="Y395" s="190"/>
      <c r="Z395" s="190"/>
    </row>
    <row r="396" spans="2:26">
      <c r="B396" s="251"/>
      <c r="C396" s="251"/>
      <c r="H396" s="249"/>
      <c r="I396" s="249"/>
      <c r="J396" s="249"/>
      <c r="K396" s="249"/>
      <c r="L396" s="249"/>
      <c r="M396" s="249"/>
      <c r="N396" s="249"/>
      <c r="O396" s="249"/>
      <c r="P396" s="249"/>
      <c r="Q396" s="249"/>
      <c r="V396" s="189"/>
      <c r="W396" s="190"/>
      <c r="X396" s="190"/>
      <c r="Y396" s="190"/>
      <c r="Z396" s="190"/>
    </row>
    <row r="397" spans="2:26">
      <c r="B397" s="251"/>
      <c r="C397" s="251"/>
      <c r="H397" s="249"/>
      <c r="I397" s="249"/>
      <c r="J397" s="249"/>
      <c r="K397" s="249"/>
      <c r="L397" s="249"/>
      <c r="M397" s="249"/>
      <c r="N397" s="249"/>
      <c r="O397" s="249"/>
      <c r="P397" s="249"/>
      <c r="Q397" s="249"/>
      <c r="V397" s="189"/>
      <c r="W397" s="190"/>
      <c r="X397" s="190"/>
      <c r="Y397" s="190"/>
      <c r="Z397" s="190"/>
    </row>
    <row r="398" spans="2:26">
      <c r="B398" s="251"/>
      <c r="C398" s="251"/>
      <c r="H398" s="249"/>
      <c r="I398" s="249"/>
      <c r="J398" s="249"/>
      <c r="K398" s="249"/>
      <c r="L398" s="249"/>
      <c r="M398" s="249"/>
      <c r="N398" s="249"/>
      <c r="O398" s="249"/>
      <c r="P398" s="249"/>
      <c r="Q398" s="249"/>
      <c r="V398" s="189"/>
      <c r="W398" s="190"/>
      <c r="X398" s="190"/>
      <c r="Y398" s="190"/>
      <c r="Z398" s="190"/>
    </row>
    <row r="399" spans="2:26">
      <c r="B399" s="251"/>
      <c r="C399" s="251"/>
      <c r="H399" s="249"/>
      <c r="I399" s="249"/>
      <c r="J399" s="249"/>
      <c r="K399" s="249"/>
      <c r="L399" s="249"/>
      <c r="M399" s="249"/>
      <c r="N399" s="249"/>
      <c r="O399" s="249"/>
      <c r="P399" s="249"/>
      <c r="Q399" s="249"/>
      <c r="V399" s="189"/>
      <c r="W399" s="190"/>
      <c r="X399" s="190"/>
      <c r="Y399" s="190"/>
      <c r="Z399" s="190"/>
    </row>
    <row r="400" spans="2:26">
      <c r="B400" s="251"/>
      <c r="C400" s="251"/>
      <c r="H400" s="249"/>
      <c r="I400" s="249"/>
      <c r="J400" s="249"/>
      <c r="K400" s="249"/>
      <c r="L400" s="249"/>
      <c r="M400" s="249"/>
      <c r="N400" s="249"/>
      <c r="O400" s="249"/>
      <c r="P400" s="249"/>
      <c r="Q400" s="249"/>
      <c r="V400" s="189"/>
      <c r="W400" s="190"/>
      <c r="X400" s="190"/>
      <c r="Y400" s="190"/>
      <c r="Z400" s="190"/>
    </row>
    <row r="401" spans="2:26">
      <c r="B401" s="251"/>
      <c r="C401" s="251"/>
      <c r="H401" s="249"/>
      <c r="I401" s="249"/>
      <c r="J401" s="249"/>
      <c r="K401" s="249"/>
      <c r="L401" s="249"/>
      <c r="M401" s="249"/>
      <c r="N401" s="249"/>
      <c r="O401" s="249"/>
      <c r="P401" s="249"/>
      <c r="Q401" s="249"/>
      <c r="V401" s="189"/>
      <c r="W401" s="190"/>
      <c r="X401" s="190"/>
      <c r="Y401" s="190"/>
      <c r="Z401" s="190"/>
    </row>
    <row r="402" spans="2:26">
      <c r="B402" s="251"/>
      <c r="C402" s="251"/>
      <c r="H402" s="249"/>
      <c r="I402" s="249"/>
      <c r="J402" s="249"/>
      <c r="K402" s="249"/>
      <c r="L402" s="249"/>
      <c r="M402" s="249"/>
      <c r="N402" s="249"/>
      <c r="O402" s="249"/>
      <c r="P402" s="249"/>
      <c r="Q402" s="249"/>
      <c r="V402" s="189"/>
      <c r="W402" s="190"/>
      <c r="X402" s="190"/>
      <c r="Y402" s="190"/>
      <c r="Z402" s="190"/>
    </row>
    <row r="403" spans="2:26">
      <c r="B403" s="251"/>
      <c r="C403" s="251"/>
      <c r="H403" s="249"/>
      <c r="I403" s="249"/>
      <c r="J403" s="249"/>
      <c r="K403" s="249"/>
      <c r="L403" s="249"/>
      <c r="M403" s="249"/>
      <c r="N403" s="249"/>
      <c r="O403" s="249"/>
      <c r="P403" s="249"/>
      <c r="Q403" s="249"/>
      <c r="V403" s="189"/>
      <c r="W403" s="190"/>
      <c r="X403" s="190"/>
      <c r="Y403" s="190"/>
      <c r="Z403" s="190"/>
    </row>
    <row r="404" spans="2:26">
      <c r="B404" s="251"/>
      <c r="C404" s="251"/>
      <c r="H404" s="249"/>
      <c r="I404" s="249"/>
      <c r="J404" s="249"/>
      <c r="K404" s="249"/>
      <c r="L404" s="249"/>
      <c r="M404" s="249"/>
      <c r="N404" s="249"/>
      <c r="O404" s="249"/>
      <c r="P404" s="249"/>
      <c r="Q404" s="249"/>
      <c r="V404" s="189"/>
      <c r="W404" s="190"/>
      <c r="X404" s="190"/>
      <c r="Y404" s="190"/>
      <c r="Z404" s="190"/>
    </row>
    <row r="405" spans="2:26">
      <c r="B405" s="251"/>
      <c r="C405" s="251"/>
      <c r="H405" s="249"/>
      <c r="I405" s="249"/>
      <c r="J405" s="249"/>
      <c r="K405" s="249"/>
      <c r="L405" s="249"/>
      <c r="M405" s="249"/>
      <c r="N405" s="249"/>
      <c r="O405" s="249"/>
      <c r="P405" s="249"/>
      <c r="Q405" s="249"/>
      <c r="V405" s="189"/>
      <c r="W405" s="190"/>
      <c r="X405" s="190"/>
      <c r="Y405" s="190"/>
      <c r="Z405" s="190"/>
    </row>
    <row r="406" spans="2:26">
      <c r="B406" s="251"/>
      <c r="C406" s="251"/>
      <c r="H406" s="249"/>
      <c r="I406" s="249"/>
      <c r="J406" s="249"/>
      <c r="K406" s="249"/>
      <c r="L406" s="249"/>
      <c r="M406" s="249"/>
      <c r="N406" s="249"/>
      <c r="O406" s="249"/>
      <c r="P406" s="249"/>
      <c r="Q406" s="249"/>
      <c r="V406" s="189"/>
      <c r="W406" s="190"/>
      <c r="X406" s="190"/>
      <c r="Y406" s="190"/>
      <c r="Z406" s="190"/>
    </row>
    <row r="407" spans="2:26">
      <c r="B407" s="251"/>
      <c r="C407" s="251"/>
      <c r="H407" s="249"/>
      <c r="I407" s="249"/>
      <c r="J407" s="249"/>
      <c r="K407" s="249"/>
      <c r="L407" s="249"/>
      <c r="M407" s="249"/>
      <c r="N407" s="249"/>
      <c r="O407" s="249"/>
      <c r="P407" s="249"/>
      <c r="Q407" s="249"/>
      <c r="V407" s="189"/>
      <c r="W407" s="190"/>
      <c r="X407" s="190"/>
      <c r="Y407" s="190"/>
      <c r="Z407" s="190"/>
    </row>
    <row r="408" spans="2:26">
      <c r="B408" s="251"/>
      <c r="C408" s="251"/>
      <c r="H408" s="249"/>
      <c r="I408" s="249"/>
      <c r="J408" s="249"/>
      <c r="K408" s="249"/>
      <c r="L408" s="249"/>
      <c r="M408" s="249"/>
      <c r="N408" s="249"/>
      <c r="O408" s="249"/>
      <c r="P408" s="249"/>
      <c r="Q408" s="249"/>
      <c r="V408" s="189"/>
      <c r="W408" s="190"/>
      <c r="X408" s="190"/>
      <c r="Y408" s="190"/>
      <c r="Z408" s="190"/>
    </row>
    <row r="409" spans="2:26">
      <c r="B409" s="251"/>
      <c r="C409" s="251"/>
      <c r="H409" s="249"/>
      <c r="I409" s="249"/>
      <c r="J409" s="249"/>
      <c r="K409" s="249"/>
      <c r="L409" s="249"/>
      <c r="M409" s="249"/>
      <c r="N409" s="249"/>
      <c r="O409" s="249"/>
      <c r="P409" s="249"/>
      <c r="Q409" s="249"/>
      <c r="V409" s="189"/>
      <c r="W409" s="190"/>
      <c r="X409" s="190"/>
      <c r="Y409" s="190"/>
      <c r="Z409" s="190"/>
    </row>
    <row r="410" spans="2:26">
      <c r="B410" s="251"/>
      <c r="C410" s="251"/>
      <c r="H410" s="249"/>
      <c r="I410" s="249"/>
      <c r="J410" s="249"/>
      <c r="K410" s="249"/>
      <c r="L410" s="249"/>
      <c r="M410" s="249"/>
      <c r="N410" s="249"/>
      <c r="O410" s="249"/>
      <c r="P410" s="249"/>
      <c r="Q410" s="249"/>
      <c r="V410" s="189"/>
      <c r="W410" s="190"/>
      <c r="X410" s="190"/>
      <c r="Y410" s="190"/>
      <c r="Z410" s="190"/>
    </row>
    <row r="411" spans="2:26">
      <c r="B411" s="251"/>
      <c r="C411" s="251"/>
      <c r="H411" s="249"/>
      <c r="I411" s="249"/>
      <c r="J411" s="249"/>
      <c r="K411" s="249"/>
      <c r="L411" s="249"/>
      <c r="M411" s="249"/>
      <c r="N411" s="249"/>
      <c r="O411" s="249"/>
      <c r="P411" s="249"/>
      <c r="Q411" s="249"/>
      <c r="V411" s="189"/>
      <c r="W411" s="190"/>
      <c r="X411" s="190"/>
      <c r="Y411" s="190"/>
      <c r="Z411" s="190"/>
    </row>
    <row r="412" spans="2:26">
      <c r="B412" s="251"/>
      <c r="C412" s="251"/>
      <c r="H412" s="249"/>
      <c r="I412" s="249"/>
      <c r="J412" s="249"/>
      <c r="K412" s="249"/>
      <c r="L412" s="249"/>
      <c r="M412" s="249"/>
      <c r="N412" s="249"/>
      <c r="O412" s="249"/>
      <c r="P412" s="249"/>
      <c r="Q412" s="249"/>
      <c r="V412" s="189"/>
      <c r="W412" s="190"/>
      <c r="X412" s="190"/>
      <c r="Y412" s="190"/>
      <c r="Z412" s="190"/>
    </row>
    <row r="413" spans="2:26">
      <c r="B413" s="251"/>
      <c r="C413" s="251"/>
      <c r="H413" s="249"/>
      <c r="I413" s="249"/>
      <c r="J413" s="249"/>
      <c r="K413" s="249"/>
      <c r="L413" s="249"/>
      <c r="M413" s="249"/>
      <c r="N413" s="249"/>
      <c r="O413" s="249"/>
      <c r="P413" s="249"/>
      <c r="Q413" s="249"/>
      <c r="V413" s="189"/>
      <c r="W413" s="190"/>
      <c r="X413" s="190"/>
      <c r="Y413" s="190"/>
      <c r="Z413" s="190"/>
    </row>
    <row r="414" spans="2:26">
      <c r="B414" s="251"/>
      <c r="C414" s="251"/>
      <c r="H414" s="249"/>
      <c r="I414" s="249"/>
      <c r="J414" s="249"/>
      <c r="K414" s="249"/>
      <c r="L414" s="249"/>
      <c r="M414" s="249"/>
      <c r="N414" s="249"/>
      <c r="O414" s="249"/>
      <c r="P414" s="249"/>
      <c r="Q414" s="249"/>
      <c r="V414" s="189"/>
      <c r="W414" s="190"/>
      <c r="X414" s="190"/>
      <c r="Y414" s="190"/>
      <c r="Z414" s="190"/>
    </row>
    <row r="415" spans="2:26">
      <c r="B415" s="251"/>
      <c r="C415" s="251"/>
      <c r="H415" s="249"/>
      <c r="I415" s="249"/>
      <c r="J415" s="249"/>
      <c r="K415" s="249"/>
      <c r="L415" s="249"/>
      <c r="M415" s="249"/>
      <c r="N415" s="249"/>
      <c r="O415" s="249"/>
      <c r="P415" s="249"/>
      <c r="Q415" s="249"/>
      <c r="V415" s="189"/>
      <c r="W415" s="190"/>
      <c r="X415" s="190"/>
      <c r="Y415" s="190"/>
      <c r="Z415" s="190"/>
    </row>
    <row r="416" spans="2:26">
      <c r="B416" s="251"/>
      <c r="C416" s="251"/>
      <c r="H416" s="249"/>
      <c r="I416" s="249"/>
      <c r="J416" s="249"/>
      <c r="K416" s="249"/>
      <c r="L416" s="249"/>
      <c r="M416" s="249"/>
      <c r="N416" s="249"/>
      <c r="O416" s="249"/>
      <c r="P416" s="249"/>
      <c r="Q416" s="249"/>
      <c r="V416" s="189"/>
      <c r="W416" s="190"/>
      <c r="X416" s="190"/>
      <c r="Y416" s="190"/>
      <c r="Z416" s="190"/>
    </row>
    <row r="417" spans="2:26">
      <c r="B417" s="251"/>
      <c r="C417" s="251"/>
      <c r="H417" s="249"/>
      <c r="I417" s="249"/>
      <c r="J417" s="249"/>
      <c r="K417" s="249"/>
      <c r="L417" s="249"/>
      <c r="M417" s="249"/>
      <c r="N417" s="249"/>
      <c r="O417" s="249"/>
      <c r="P417" s="249"/>
      <c r="Q417" s="249"/>
      <c r="V417" s="189"/>
      <c r="W417" s="190"/>
      <c r="X417" s="190"/>
      <c r="Y417" s="190"/>
      <c r="Z417" s="190"/>
    </row>
    <row r="418" spans="2:26">
      <c r="B418" s="251"/>
      <c r="C418" s="251"/>
      <c r="H418" s="249"/>
      <c r="I418" s="249"/>
      <c r="J418" s="249"/>
      <c r="K418" s="249"/>
      <c r="L418" s="249"/>
      <c r="M418" s="249"/>
      <c r="N418" s="249"/>
      <c r="O418" s="249"/>
      <c r="P418" s="249"/>
      <c r="Q418" s="249"/>
      <c r="V418" s="189"/>
      <c r="W418" s="190"/>
      <c r="X418" s="190"/>
      <c r="Y418" s="190"/>
      <c r="Z418" s="190"/>
    </row>
    <row r="419" spans="2:26">
      <c r="B419" s="251"/>
      <c r="C419" s="251"/>
      <c r="H419" s="249"/>
      <c r="I419" s="249"/>
      <c r="J419" s="249"/>
      <c r="K419" s="249"/>
      <c r="L419" s="249"/>
      <c r="M419" s="249"/>
      <c r="N419" s="249"/>
      <c r="O419" s="249"/>
      <c r="P419" s="249"/>
      <c r="Q419" s="249"/>
      <c r="V419" s="189"/>
      <c r="W419" s="190"/>
      <c r="X419" s="190"/>
      <c r="Y419" s="190"/>
      <c r="Z419" s="190"/>
    </row>
    <row r="420" spans="2:26">
      <c r="B420" s="251"/>
      <c r="C420" s="251"/>
      <c r="H420" s="249"/>
      <c r="I420" s="249"/>
      <c r="J420" s="249"/>
      <c r="K420" s="249"/>
      <c r="L420" s="249"/>
      <c r="M420" s="249"/>
      <c r="N420" s="249"/>
      <c r="O420" s="249"/>
      <c r="P420" s="249"/>
      <c r="Q420" s="249"/>
      <c r="V420" s="189"/>
      <c r="W420" s="190"/>
      <c r="X420" s="190"/>
      <c r="Y420" s="190"/>
      <c r="Z420" s="190"/>
    </row>
    <row r="421" spans="2:26">
      <c r="B421" s="251"/>
      <c r="C421" s="251"/>
      <c r="H421" s="249"/>
      <c r="I421" s="249"/>
      <c r="J421" s="249"/>
      <c r="K421" s="249"/>
      <c r="L421" s="249"/>
      <c r="M421" s="249"/>
      <c r="N421" s="249"/>
      <c r="O421" s="249"/>
      <c r="P421" s="249"/>
      <c r="Q421" s="249"/>
      <c r="V421" s="189"/>
      <c r="W421" s="190"/>
      <c r="X421" s="190"/>
      <c r="Y421" s="190"/>
      <c r="Z421" s="190"/>
    </row>
    <row r="422" spans="2:26">
      <c r="B422" s="251"/>
      <c r="C422" s="251"/>
      <c r="H422" s="249"/>
      <c r="I422" s="249"/>
      <c r="J422" s="249"/>
      <c r="K422" s="249"/>
      <c r="L422" s="249"/>
      <c r="M422" s="249"/>
      <c r="N422" s="249"/>
      <c r="O422" s="249"/>
      <c r="P422" s="249"/>
      <c r="Q422" s="249"/>
      <c r="V422" s="189"/>
      <c r="W422" s="190"/>
      <c r="X422" s="190"/>
      <c r="Y422" s="190"/>
      <c r="Z422" s="190"/>
    </row>
    <row r="423" spans="2:26">
      <c r="B423" s="251"/>
      <c r="C423" s="251"/>
      <c r="H423" s="249"/>
      <c r="I423" s="249"/>
      <c r="J423" s="249"/>
      <c r="K423" s="249"/>
      <c r="L423" s="249"/>
      <c r="M423" s="249"/>
      <c r="N423" s="249"/>
      <c r="O423" s="249"/>
      <c r="P423" s="249"/>
      <c r="Q423" s="249"/>
      <c r="V423" s="189"/>
      <c r="W423" s="190"/>
      <c r="X423" s="190"/>
      <c r="Y423" s="190"/>
      <c r="Z423" s="190"/>
    </row>
    <row r="424" spans="2:26">
      <c r="B424" s="251"/>
      <c r="C424" s="251"/>
      <c r="H424" s="249"/>
      <c r="I424" s="249"/>
      <c r="J424" s="249"/>
      <c r="K424" s="249"/>
      <c r="L424" s="249"/>
      <c r="M424" s="249"/>
      <c r="N424" s="249"/>
      <c r="O424" s="249"/>
      <c r="P424" s="249"/>
      <c r="Q424" s="249"/>
      <c r="V424" s="189"/>
      <c r="W424" s="190"/>
      <c r="X424" s="190"/>
      <c r="Y424" s="190"/>
      <c r="Z424" s="190"/>
    </row>
    <row r="425" spans="2:26">
      <c r="B425" s="251"/>
      <c r="C425" s="251"/>
      <c r="H425" s="249"/>
      <c r="I425" s="249"/>
      <c r="J425" s="249"/>
      <c r="K425" s="249"/>
      <c r="L425" s="249"/>
      <c r="M425" s="249"/>
      <c r="N425" s="249"/>
      <c r="O425" s="249"/>
      <c r="P425" s="249"/>
      <c r="Q425" s="249"/>
      <c r="V425" s="189"/>
      <c r="W425" s="190"/>
      <c r="X425" s="190"/>
      <c r="Y425" s="190"/>
      <c r="Z425" s="190"/>
    </row>
    <row r="426" spans="2:26">
      <c r="B426" s="251"/>
      <c r="C426" s="251"/>
      <c r="H426" s="249"/>
      <c r="I426" s="249"/>
      <c r="J426" s="249"/>
      <c r="K426" s="249"/>
      <c r="L426" s="249"/>
      <c r="M426" s="249"/>
      <c r="N426" s="249"/>
      <c r="O426" s="249"/>
      <c r="P426" s="249"/>
      <c r="Q426" s="249"/>
      <c r="V426" s="189"/>
      <c r="W426" s="190"/>
      <c r="X426" s="190"/>
      <c r="Y426" s="190"/>
      <c r="Z426" s="190"/>
    </row>
    <row r="427" spans="2:26">
      <c r="B427" s="251"/>
      <c r="C427" s="251"/>
      <c r="H427" s="249"/>
      <c r="I427" s="249"/>
      <c r="J427" s="249"/>
      <c r="K427" s="249"/>
      <c r="L427" s="249"/>
      <c r="M427" s="249"/>
      <c r="N427" s="249"/>
      <c r="O427" s="249"/>
      <c r="P427" s="249"/>
      <c r="Q427" s="249"/>
      <c r="V427" s="189"/>
      <c r="W427" s="190"/>
      <c r="X427" s="190"/>
      <c r="Y427" s="190"/>
      <c r="Z427" s="190"/>
    </row>
    <row r="428" spans="2:26">
      <c r="B428" s="251"/>
      <c r="C428" s="251"/>
      <c r="H428" s="249"/>
      <c r="I428" s="249"/>
      <c r="J428" s="249"/>
      <c r="K428" s="249"/>
      <c r="L428" s="249"/>
      <c r="M428" s="249"/>
      <c r="N428" s="249"/>
      <c r="O428" s="249"/>
      <c r="P428" s="249"/>
      <c r="Q428" s="249"/>
      <c r="V428" s="189"/>
      <c r="W428" s="190"/>
      <c r="X428" s="190"/>
      <c r="Y428" s="190"/>
      <c r="Z428" s="190"/>
    </row>
    <row r="429" spans="2:26">
      <c r="B429" s="251"/>
      <c r="C429" s="251"/>
      <c r="H429" s="249"/>
      <c r="I429" s="249"/>
      <c r="J429" s="249"/>
      <c r="K429" s="249"/>
      <c r="L429" s="249"/>
      <c r="M429" s="249"/>
      <c r="N429" s="249"/>
      <c r="O429" s="249"/>
      <c r="P429" s="249"/>
      <c r="Q429" s="249"/>
      <c r="V429" s="189"/>
      <c r="W429" s="190"/>
      <c r="X429" s="190"/>
      <c r="Y429" s="190"/>
      <c r="Z429" s="190"/>
    </row>
    <row r="430" spans="2:26">
      <c r="B430" s="251"/>
      <c r="C430" s="251"/>
      <c r="H430" s="249"/>
      <c r="I430" s="249"/>
      <c r="J430" s="249"/>
      <c r="K430" s="249"/>
      <c r="L430" s="249"/>
      <c r="M430" s="249"/>
      <c r="N430" s="249"/>
      <c r="O430" s="249"/>
      <c r="P430" s="249"/>
      <c r="Q430" s="249"/>
      <c r="V430" s="189"/>
      <c r="W430" s="190"/>
      <c r="X430" s="190"/>
      <c r="Y430" s="190"/>
      <c r="Z430" s="190"/>
    </row>
    <row r="431" spans="2:26">
      <c r="B431" s="251"/>
      <c r="C431" s="251"/>
      <c r="H431" s="249"/>
      <c r="I431" s="249"/>
      <c r="J431" s="249"/>
      <c r="K431" s="249"/>
      <c r="L431" s="249"/>
      <c r="M431" s="249"/>
      <c r="N431" s="249"/>
      <c r="O431" s="249"/>
      <c r="P431" s="249"/>
      <c r="Q431" s="249"/>
      <c r="V431" s="189"/>
      <c r="W431" s="190"/>
      <c r="X431" s="190"/>
      <c r="Y431" s="190"/>
      <c r="Z431" s="190"/>
    </row>
    <row r="432" spans="2:26">
      <c r="B432" s="251"/>
      <c r="C432" s="251"/>
      <c r="H432" s="249"/>
      <c r="I432" s="249"/>
      <c r="J432" s="249"/>
      <c r="K432" s="249"/>
      <c r="L432" s="249"/>
      <c r="M432" s="249"/>
      <c r="N432" s="249"/>
      <c r="O432" s="249"/>
      <c r="P432" s="249"/>
      <c r="Q432" s="249"/>
      <c r="V432" s="189"/>
      <c r="W432" s="190"/>
      <c r="X432" s="190"/>
      <c r="Y432" s="190"/>
      <c r="Z432" s="190"/>
    </row>
    <row r="433" spans="2:26">
      <c r="B433" s="251"/>
      <c r="C433" s="251"/>
      <c r="H433" s="249"/>
      <c r="I433" s="249"/>
      <c r="J433" s="249"/>
      <c r="K433" s="249"/>
      <c r="L433" s="249"/>
      <c r="M433" s="249"/>
      <c r="N433" s="249"/>
      <c r="O433" s="249"/>
      <c r="P433" s="249"/>
      <c r="Q433" s="249"/>
      <c r="V433" s="189"/>
      <c r="W433" s="190"/>
      <c r="X433" s="190"/>
      <c r="Y433" s="190"/>
      <c r="Z433" s="190"/>
    </row>
    <row r="434" spans="2:26">
      <c r="B434" s="251"/>
      <c r="C434" s="251"/>
      <c r="H434" s="249"/>
      <c r="I434" s="249"/>
      <c r="J434" s="249"/>
      <c r="K434" s="249"/>
      <c r="L434" s="249"/>
      <c r="M434" s="249"/>
      <c r="N434" s="249"/>
      <c r="O434" s="249"/>
      <c r="P434" s="249"/>
      <c r="Q434" s="249"/>
      <c r="V434" s="189"/>
      <c r="W434" s="190"/>
      <c r="X434" s="190"/>
      <c r="Y434" s="190"/>
      <c r="Z434" s="190"/>
    </row>
    <row r="435" spans="2:26">
      <c r="B435" s="251"/>
      <c r="C435" s="251"/>
      <c r="H435" s="249"/>
      <c r="I435" s="249"/>
      <c r="J435" s="249"/>
      <c r="K435" s="249"/>
      <c r="L435" s="249"/>
      <c r="M435" s="249"/>
      <c r="N435" s="249"/>
      <c r="O435" s="249"/>
      <c r="P435" s="249"/>
      <c r="Q435" s="249"/>
      <c r="V435" s="189"/>
      <c r="W435" s="190"/>
      <c r="X435" s="190"/>
      <c r="Y435" s="190"/>
      <c r="Z435" s="190"/>
    </row>
    <row r="436" spans="2:26">
      <c r="B436" s="251"/>
      <c r="C436" s="251"/>
      <c r="H436" s="249"/>
      <c r="I436" s="249"/>
      <c r="J436" s="249"/>
      <c r="K436" s="249"/>
      <c r="L436" s="249"/>
      <c r="M436" s="249"/>
      <c r="N436" s="249"/>
      <c r="O436" s="249"/>
      <c r="P436" s="249"/>
      <c r="Q436" s="249"/>
      <c r="V436" s="189"/>
      <c r="W436" s="190"/>
      <c r="X436" s="190"/>
      <c r="Y436" s="190"/>
      <c r="Z436" s="190"/>
    </row>
    <row r="437" spans="2:26">
      <c r="B437" s="251"/>
      <c r="C437" s="251"/>
      <c r="H437" s="249"/>
      <c r="I437" s="249"/>
      <c r="J437" s="249"/>
      <c r="K437" s="249"/>
      <c r="L437" s="249"/>
      <c r="M437" s="249"/>
      <c r="N437" s="249"/>
      <c r="O437" s="249"/>
      <c r="P437" s="249"/>
      <c r="Q437" s="249"/>
      <c r="V437" s="189"/>
      <c r="W437" s="190"/>
      <c r="X437" s="190"/>
      <c r="Y437" s="190"/>
      <c r="Z437" s="190"/>
    </row>
    <row r="438" spans="2:26">
      <c r="B438" s="251"/>
      <c r="C438" s="251"/>
      <c r="H438" s="249"/>
      <c r="I438" s="249"/>
      <c r="J438" s="249"/>
      <c r="K438" s="249"/>
      <c r="L438" s="249"/>
      <c r="M438" s="249"/>
      <c r="N438" s="249"/>
      <c r="O438" s="249"/>
      <c r="P438" s="249"/>
      <c r="Q438" s="249"/>
      <c r="V438" s="189"/>
      <c r="W438" s="190"/>
      <c r="X438" s="190"/>
      <c r="Y438" s="190"/>
      <c r="Z438" s="190"/>
    </row>
    <row r="439" spans="2:26">
      <c r="B439" s="251"/>
      <c r="C439" s="251"/>
      <c r="H439" s="249"/>
      <c r="I439" s="249"/>
      <c r="J439" s="249"/>
      <c r="K439" s="249"/>
      <c r="L439" s="249"/>
      <c r="M439" s="249"/>
      <c r="N439" s="249"/>
      <c r="O439" s="249"/>
      <c r="P439" s="249"/>
      <c r="Q439" s="249"/>
      <c r="V439" s="189"/>
      <c r="W439" s="190"/>
      <c r="X439" s="190"/>
      <c r="Y439" s="190"/>
      <c r="Z439" s="190"/>
    </row>
    <row r="440" spans="2:26">
      <c r="B440" s="251"/>
      <c r="C440" s="251"/>
      <c r="H440" s="249"/>
      <c r="I440" s="249"/>
      <c r="J440" s="249"/>
      <c r="K440" s="249"/>
      <c r="L440" s="249"/>
      <c r="M440" s="249"/>
      <c r="N440" s="249"/>
      <c r="O440" s="249"/>
      <c r="P440" s="249"/>
      <c r="Q440" s="249"/>
      <c r="V440" s="189"/>
      <c r="W440" s="190"/>
      <c r="X440" s="190"/>
      <c r="Y440" s="190"/>
      <c r="Z440" s="190"/>
    </row>
    <row r="441" spans="2:26">
      <c r="B441" s="251"/>
      <c r="C441" s="251"/>
      <c r="H441" s="249"/>
      <c r="I441" s="249"/>
      <c r="J441" s="249"/>
      <c r="K441" s="249"/>
      <c r="L441" s="249"/>
      <c r="M441" s="249"/>
      <c r="N441" s="249"/>
      <c r="O441" s="249"/>
      <c r="P441" s="249"/>
      <c r="Q441" s="249"/>
      <c r="V441" s="189"/>
      <c r="W441" s="190"/>
      <c r="X441" s="190"/>
      <c r="Y441" s="190"/>
      <c r="Z441" s="190"/>
    </row>
    <row r="442" spans="2:26">
      <c r="B442" s="251"/>
      <c r="C442" s="251"/>
      <c r="H442" s="249"/>
      <c r="I442" s="249"/>
      <c r="J442" s="249"/>
      <c r="K442" s="249"/>
      <c r="L442" s="249"/>
      <c r="M442" s="249"/>
      <c r="N442" s="249"/>
      <c r="O442" s="249"/>
      <c r="P442" s="249"/>
      <c r="Q442" s="249"/>
      <c r="V442" s="189"/>
      <c r="W442" s="190"/>
      <c r="X442" s="190"/>
      <c r="Y442" s="190"/>
      <c r="Z442" s="190"/>
    </row>
    <row r="443" spans="2:26">
      <c r="B443" s="251"/>
      <c r="C443" s="251"/>
      <c r="H443" s="249"/>
      <c r="I443" s="249"/>
      <c r="J443" s="249"/>
      <c r="K443" s="249"/>
      <c r="L443" s="249"/>
      <c r="M443" s="249"/>
      <c r="N443" s="249"/>
      <c r="O443" s="249"/>
      <c r="P443" s="249"/>
      <c r="Q443" s="249"/>
      <c r="V443" s="189"/>
      <c r="W443" s="190"/>
      <c r="X443" s="190"/>
      <c r="Y443" s="190"/>
      <c r="Z443" s="190"/>
    </row>
    <row r="444" spans="2:26">
      <c r="B444" s="251"/>
      <c r="C444" s="251"/>
      <c r="H444" s="249"/>
      <c r="I444" s="249"/>
      <c r="J444" s="249"/>
      <c r="K444" s="249"/>
      <c r="L444" s="249"/>
      <c r="M444" s="249"/>
      <c r="N444" s="249"/>
      <c r="O444" s="249"/>
      <c r="P444" s="249"/>
      <c r="Q444" s="249"/>
      <c r="V444" s="189"/>
      <c r="W444" s="190"/>
      <c r="X444" s="190"/>
      <c r="Y444" s="190"/>
      <c r="Z444" s="190"/>
    </row>
    <row r="445" spans="2:26">
      <c r="B445" s="251"/>
      <c r="C445" s="251"/>
      <c r="H445" s="249"/>
      <c r="I445" s="249"/>
      <c r="J445" s="249"/>
      <c r="K445" s="249"/>
      <c r="L445" s="249"/>
      <c r="M445" s="249"/>
      <c r="N445" s="249"/>
      <c r="O445" s="249"/>
      <c r="P445" s="249"/>
      <c r="Q445" s="249"/>
      <c r="V445" s="189"/>
      <c r="W445" s="190"/>
      <c r="X445" s="190"/>
      <c r="Y445" s="190"/>
      <c r="Z445" s="190"/>
    </row>
    <row r="446" spans="2:26">
      <c r="B446" s="251"/>
      <c r="C446" s="251"/>
      <c r="H446" s="249"/>
      <c r="I446" s="249"/>
      <c r="J446" s="249"/>
      <c r="K446" s="249"/>
      <c r="L446" s="249"/>
      <c r="M446" s="249"/>
      <c r="N446" s="249"/>
      <c r="O446" s="249"/>
      <c r="P446" s="249"/>
      <c r="Q446" s="249"/>
      <c r="V446" s="189"/>
      <c r="W446" s="190"/>
      <c r="X446" s="190"/>
      <c r="Y446" s="190"/>
      <c r="Z446" s="190"/>
    </row>
    <row r="447" spans="2:26">
      <c r="B447" s="251"/>
      <c r="C447" s="251"/>
      <c r="H447" s="249"/>
      <c r="I447" s="249"/>
      <c r="J447" s="249"/>
      <c r="K447" s="249"/>
      <c r="L447" s="249"/>
      <c r="M447" s="249"/>
      <c r="N447" s="249"/>
      <c r="O447" s="249"/>
      <c r="P447" s="249"/>
      <c r="Q447" s="249"/>
      <c r="V447" s="189"/>
      <c r="W447" s="190"/>
      <c r="X447" s="190"/>
      <c r="Y447" s="190"/>
      <c r="Z447" s="190"/>
    </row>
    <row r="448" spans="2:26">
      <c r="B448" s="251"/>
      <c r="C448" s="251"/>
      <c r="H448" s="249"/>
      <c r="I448" s="249"/>
      <c r="J448" s="249"/>
      <c r="K448" s="249"/>
      <c r="L448" s="249"/>
      <c r="M448" s="249"/>
      <c r="N448" s="249"/>
      <c r="O448" s="249"/>
      <c r="P448" s="249"/>
      <c r="Q448" s="249"/>
      <c r="V448" s="189"/>
      <c r="W448" s="190"/>
      <c r="X448" s="190"/>
      <c r="Y448" s="190"/>
      <c r="Z448" s="190"/>
    </row>
    <row r="449" spans="2:26">
      <c r="B449" s="251"/>
      <c r="C449" s="251"/>
      <c r="H449" s="249"/>
      <c r="I449" s="249"/>
      <c r="J449" s="249"/>
      <c r="K449" s="249"/>
      <c r="L449" s="249"/>
      <c r="M449" s="249"/>
      <c r="N449" s="249"/>
      <c r="O449" s="249"/>
      <c r="P449" s="249"/>
      <c r="Q449" s="249"/>
      <c r="V449" s="189"/>
      <c r="W449" s="190"/>
      <c r="X449" s="190"/>
      <c r="Y449" s="190"/>
      <c r="Z449" s="190"/>
    </row>
    <row r="450" spans="2:26">
      <c r="B450" s="251"/>
      <c r="C450" s="251"/>
      <c r="H450" s="249"/>
      <c r="I450" s="249"/>
      <c r="J450" s="249"/>
      <c r="K450" s="249"/>
      <c r="L450" s="249"/>
      <c r="M450" s="249"/>
      <c r="N450" s="249"/>
      <c r="O450" s="249"/>
      <c r="P450" s="249"/>
      <c r="Q450" s="249"/>
      <c r="V450" s="189"/>
      <c r="W450" s="190"/>
      <c r="X450" s="190"/>
      <c r="Y450" s="190"/>
      <c r="Z450" s="190"/>
    </row>
    <row r="451" spans="2:26">
      <c r="B451" s="251"/>
      <c r="C451" s="251"/>
      <c r="H451" s="249"/>
      <c r="I451" s="249"/>
      <c r="J451" s="249"/>
      <c r="K451" s="249"/>
      <c r="L451" s="249"/>
      <c r="M451" s="249"/>
      <c r="N451" s="249"/>
      <c r="O451" s="249"/>
      <c r="P451" s="249"/>
      <c r="Q451" s="249"/>
      <c r="V451" s="189"/>
      <c r="W451" s="190"/>
      <c r="X451" s="190"/>
      <c r="Y451" s="190"/>
      <c r="Z451" s="190"/>
    </row>
    <row r="452" spans="2:26">
      <c r="B452" s="251"/>
      <c r="C452" s="251"/>
      <c r="H452" s="249"/>
      <c r="I452" s="249"/>
      <c r="J452" s="249"/>
      <c r="K452" s="249"/>
      <c r="L452" s="249"/>
      <c r="M452" s="249"/>
      <c r="N452" s="249"/>
      <c r="O452" s="249"/>
      <c r="P452" s="249"/>
      <c r="Q452" s="249"/>
      <c r="V452" s="189"/>
      <c r="W452" s="190"/>
      <c r="X452" s="190"/>
      <c r="Y452" s="190"/>
      <c r="Z452" s="190"/>
    </row>
    <row r="453" spans="2:26">
      <c r="B453" s="251"/>
      <c r="C453" s="251"/>
      <c r="H453" s="249"/>
      <c r="I453" s="249"/>
      <c r="J453" s="249"/>
      <c r="K453" s="249"/>
      <c r="L453" s="249"/>
      <c r="M453" s="249"/>
      <c r="N453" s="249"/>
      <c r="O453" s="249"/>
      <c r="P453" s="249"/>
      <c r="Q453" s="249"/>
      <c r="V453" s="189"/>
      <c r="W453" s="190"/>
      <c r="X453" s="190"/>
      <c r="Y453" s="190"/>
      <c r="Z453" s="190"/>
    </row>
    <row r="454" spans="2:26">
      <c r="B454" s="251"/>
      <c r="C454" s="251"/>
      <c r="H454" s="249"/>
      <c r="I454" s="249"/>
      <c r="J454" s="249"/>
      <c r="K454" s="249"/>
      <c r="L454" s="249"/>
      <c r="M454" s="249"/>
      <c r="N454" s="249"/>
      <c r="O454" s="249"/>
      <c r="P454" s="249"/>
      <c r="Q454" s="249"/>
      <c r="V454" s="189"/>
      <c r="W454" s="190"/>
      <c r="X454" s="190"/>
      <c r="Y454" s="190"/>
      <c r="Z454" s="190"/>
    </row>
    <row r="455" spans="2:26">
      <c r="B455" s="251"/>
      <c r="C455" s="251"/>
      <c r="H455" s="249"/>
      <c r="I455" s="249"/>
      <c r="J455" s="249"/>
      <c r="K455" s="249"/>
      <c r="L455" s="249"/>
      <c r="M455" s="249"/>
      <c r="N455" s="249"/>
      <c r="O455" s="249"/>
      <c r="P455" s="249"/>
      <c r="Q455" s="249"/>
      <c r="V455" s="189"/>
      <c r="W455" s="190"/>
      <c r="X455" s="190"/>
      <c r="Y455" s="190"/>
      <c r="Z455" s="190"/>
    </row>
    <row r="456" spans="2:26">
      <c r="B456" s="251"/>
      <c r="C456" s="251"/>
      <c r="H456" s="249"/>
      <c r="I456" s="249"/>
      <c r="J456" s="249"/>
      <c r="K456" s="249"/>
      <c r="L456" s="249"/>
      <c r="M456" s="249"/>
      <c r="N456" s="249"/>
      <c r="O456" s="249"/>
      <c r="P456" s="249"/>
      <c r="Q456" s="249"/>
      <c r="V456" s="189"/>
      <c r="W456" s="190"/>
      <c r="X456" s="190"/>
      <c r="Y456" s="190"/>
      <c r="Z456" s="190"/>
    </row>
    <row r="457" spans="2:26">
      <c r="B457" s="251"/>
      <c r="C457" s="251"/>
      <c r="H457" s="249"/>
      <c r="I457" s="249"/>
      <c r="J457" s="249"/>
      <c r="K457" s="249"/>
      <c r="L457" s="249"/>
      <c r="M457" s="249"/>
      <c r="N457" s="249"/>
      <c r="O457" s="249"/>
      <c r="P457" s="249"/>
      <c r="Q457" s="249"/>
      <c r="V457" s="189"/>
      <c r="W457" s="190"/>
      <c r="X457" s="190"/>
      <c r="Y457" s="190"/>
      <c r="Z457" s="190"/>
    </row>
    <row r="458" spans="2:26">
      <c r="B458" s="251"/>
      <c r="C458" s="251"/>
      <c r="H458" s="249"/>
      <c r="I458" s="249"/>
      <c r="J458" s="249"/>
      <c r="K458" s="249"/>
      <c r="L458" s="249"/>
      <c r="M458" s="249"/>
      <c r="N458" s="249"/>
      <c r="O458" s="249"/>
      <c r="P458" s="249"/>
      <c r="Q458" s="249"/>
      <c r="V458" s="189"/>
      <c r="W458" s="190"/>
      <c r="X458" s="190"/>
      <c r="Y458" s="190"/>
      <c r="Z458" s="190"/>
    </row>
    <row r="459" spans="2:26">
      <c r="B459" s="251"/>
      <c r="C459" s="251"/>
      <c r="H459" s="249"/>
      <c r="I459" s="249"/>
      <c r="J459" s="249"/>
      <c r="K459" s="249"/>
      <c r="L459" s="249"/>
      <c r="M459" s="249"/>
      <c r="N459" s="249"/>
      <c r="O459" s="249"/>
      <c r="P459" s="249"/>
      <c r="Q459" s="249"/>
      <c r="V459" s="189"/>
      <c r="W459" s="190"/>
      <c r="X459" s="190"/>
      <c r="Y459" s="190"/>
      <c r="Z459" s="190"/>
    </row>
    <row r="460" spans="2:26">
      <c r="B460" s="251"/>
      <c r="C460" s="251"/>
      <c r="H460" s="249"/>
      <c r="I460" s="249"/>
      <c r="J460" s="249"/>
      <c r="K460" s="249"/>
      <c r="L460" s="249"/>
      <c r="M460" s="249"/>
      <c r="N460" s="249"/>
      <c r="O460" s="249"/>
      <c r="P460" s="249"/>
      <c r="Q460" s="249"/>
      <c r="V460" s="189"/>
      <c r="W460" s="190"/>
      <c r="X460" s="190"/>
      <c r="Y460" s="190"/>
      <c r="Z460" s="190"/>
    </row>
    <row r="461" spans="2:26">
      <c r="B461" s="251"/>
      <c r="C461" s="251"/>
      <c r="H461" s="249"/>
      <c r="I461" s="249"/>
      <c r="J461" s="249"/>
      <c r="K461" s="249"/>
      <c r="L461" s="249"/>
      <c r="M461" s="249"/>
      <c r="N461" s="249"/>
      <c r="O461" s="249"/>
      <c r="P461" s="249"/>
      <c r="Q461" s="249"/>
      <c r="V461" s="189"/>
      <c r="W461" s="190"/>
      <c r="X461" s="190"/>
      <c r="Y461" s="190"/>
      <c r="Z461" s="190"/>
    </row>
    <row r="462" spans="2:26">
      <c r="B462" s="251"/>
      <c r="C462" s="251"/>
      <c r="H462" s="249"/>
      <c r="I462" s="249"/>
      <c r="J462" s="249"/>
      <c r="K462" s="249"/>
      <c r="L462" s="249"/>
      <c r="M462" s="249"/>
      <c r="N462" s="249"/>
      <c r="O462" s="249"/>
      <c r="P462" s="249"/>
      <c r="Q462" s="249"/>
      <c r="V462" s="189"/>
      <c r="W462" s="190"/>
      <c r="X462" s="190"/>
      <c r="Y462" s="190"/>
      <c r="Z462" s="190"/>
    </row>
    <row r="463" spans="2:26">
      <c r="B463" s="251"/>
      <c r="C463" s="251"/>
      <c r="H463" s="249"/>
      <c r="I463" s="249"/>
      <c r="J463" s="249"/>
      <c r="K463" s="249"/>
      <c r="L463" s="249"/>
      <c r="M463" s="249"/>
      <c r="N463" s="249"/>
      <c r="O463" s="249"/>
      <c r="P463" s="249"/>
      <c r="Q463" s="249"/>
      <c r="V463" s="189"/>
      <c r="W463" s="190"/>
      <c r="X463" s="190"/>
      <c r="Y463" s="190"/>
      <c r="Z463" s="190"/>
    </row>
    <row r="464" spans="2:26">
      <c r="B464" s="251"/>
      <c r="C464" s="251"/>
      <c r="H464" s="249"/>
      <c r="I464" s="249"/>
      <c r="J464" s="249"/>
      <c r="K464" s="249"/>
      <c r="L464" s="249"/>
      <c r="M464" s="249"/>
      <c r="N464" s="249"/>
      <c r="O464" s="249"/>
      <c r="P464" s="249"/>
      <c r="Q464" s="249"/>
      <c r="V464" s="189"/>
      <c r="W464" s="190"/>
      <c r="X464" s="190"/>
      <c r="Y464" s="190"/>
      <c r="Z464" s="190"/>
    </row>
    <row r="465" spans="2:26">
      <c r="B465" s="251"/>
      <c r="C465" s="251"/>
      <c r="H465" s="249"/>
      <c r="I465" s="249"/>
      <c r="J465" s="249"/>
      <c r="K465" s="249"/>
      <c r="L465" s="249"/>
      <c r="M465" s="249"/>
      <c r="N465" s="249"/>
      <c r="O465" s="249"/>
      <c r="P465" s="249"/>
      <c r="Q465" s="249"/>
      <c r="V465" s="189"/>
      <c r="W465" s="190"/>
      <c r="X465" s="190"/>
      <c r="Y465" s="190"/>
      <c r="Z465" s="190"/>
    </row>
    <row r="466" spans="2:26">
      <c r="B466" s="251"/>
      <c r="C466" s="251"/>
      <c r="H466" s="249"/>
      <c r="I466" s="249"/>
      <c r="J466" s="249"/>
      <c r="K466" s="249"/>
      <c r="L466" s="249"/>
      <c r="M466" s="249"/>
      <c r="N466" s="249"/>
      <c r="O466" s="249"/>
      <c r="P466" s="249"/>
      <c r="Q466" s="249"/>
      <c r="V466" s="189"/>
      <c r="W466" s="190"/>
      <c r="X466" s="190"/>
      <c r="Y466" s="190"/>
      <c r="Z466" s="190"/>
    </row>
    <row r="467" spans="2:26">
      <c r="B467" s="251"/>
      <c r="C467" s="251"/>
      <c r="H467" s="249"/>
      <c r="I467" s="249"/>
      <c r="J467" s="249"/>
      <c r="K467" s="249"/>
      <c r="L467" s="249"/>
      <c r="M467" s="249"/>
      <c r="N467" s="249"/>
      <c r="O467" s="249"/>
      <c r="P467" s="249"/>
      <c r="Q467" s="249"/>
      <c r="V467" s="189"/>
      <c r="W467" s="190"/>
      <c r="X467" s="190"/>
      <c r="Y467" s="190"/>
      <c r="Z467" s="190"/>
    </row>
    <row r="468" spans="2:26">
      <c r="B468" s="251"/>
      <c r="C468" s="251"/>
      <c r="H468" s="249"/>
      <c r="I468" s="249"/>
      <c r="J468" s="249"/>
      <c r="K468" s="249"/>
      <c r="L468" s="249"/>
      <c r="M468" s="249"/>
      <c r="N468" s="249"/>
      <c r="O468" s="249"/>
      <c r="P468" s="249"/>
      <c r="Q468" s="249"/>
      <c r="V468" s="189"/>
      <c r="W468" s="190"/>
      <c r="X468" s="190"/>
      <c r="Y468" s="190"/>
      <c r="Z468" s="190"/>
    </row>
    <row r="469" spans="2:26">
      <c r="B469" s="251"/>
      <c r="C469" s="251"/>
      <c r="H469" s="249"/>
      <c r="I469" s="249"/>
      <c r="J469" s="249"/>
      <c r="K469" s="249"/>
      <c r="L469" s="249"/>
      <c r="M469" s="249"/>
      <c r="N469" s="249"/>
      <c r="O469" s="249"/>
      <c r="P469" s="249"/>
      <c r="Q469" s="249"/>
      <c r="V469" s="189"/>
      <c r="W469" s="190"/>
      <c r="X469" s="190"/>
      <c r="Y469" s="190"/>
      <c r="Z469" s="190"/>
    </row>
    <row r="470" spans="2:26">
      <c r="B470" s="251"/>
      <c r="C470" s="251"/>
      <c r="H470" s="249"/>
      <c r="I470" s="249"/>
      <c r="J470" s="249"/>
      <c r="K470" s="249"/>
      <c r="L470" s="249"/>
      <c r="M470" s="249"/>
      <c r="N470" s="249"/>
      <c r="O470" s="249"/>
      <c r="P470" s="249"/>
      <c r="Q470" s="249"/>
      <c r="V470" s="189"/>
      <c r="W470" s="190"/>
      <c r="X470" s="190"/>
      <c r="Y470" s="190"/>
      <c r="Z470" s="190"/>
    </row>
    <row r="471" spans="2:26">
      <c r="B471" s="251"/>
      <c r="C471" s="251"/>
      <c r="H471" s="249"/>
      <c r="I471" s="249"/>
      <c r="J471" s="249"/>
      <c r="K471" s="249"/>
      <c r="L471" s="249"/>
      <c r="M471" s="249"/>
      <c r="N471" s="249"/>
      <c r="O471" s="249"/>
      <c r="P471" s="249"/>
      <c r="Q471" s="249"/>
      <c r="V471" s="189"/>
      <c r="W471" s="190"/>
      <c r="X471" s="190"/>
      <c r="Y471" s="190"/>
      <c r="Z471" s="190"/>
    </row>
    <row r="472" spans="2:26">
      <c r="B472" s="251"/>
      <c r="C472" s="251"/>
      <c r="H472" s="249"/>
      <c r="I472" s="249"/>
      <c r="J472" s="249"/>
      <c r="K472" s="249"/>
      <c r="L472" s="249"/>
      <c r="M472" s="249"/>
      <c r="N472" s="249"/>
      <c r="O472" s="249"/>
      <c r="P472" s="249"/>
      <c r="Q472" s="249"/>
      <c r="V472" s="189"/>
      <c r="W472" s="190"/>
      <c r="X472" s="190"/>
      <c r="Y472" s="190"/>
      <c r="Z472" s="190"/>
    </row>
    <row r="473" spans="2:26">
      <c r="B473" s="251"/>
      <c r="C473" s="251"/>
      <c r="H473" s="249"/>
      <c r="I473" s="249"/>
      <c r="J473" s="249"/>
      <c r="K473" s="249"/>
      <c r="L473" s="249"/>
      <c r="M473" s="249"/>
      <c r="N473" s="249"/>
      <c r="O473" s="249"/>
      <c r="P473" s="249"/>
      <c r="Q473" s="249"/>
      <c r="V473" s="189"/>
      <c r="W473" s="190"/>
      <c r="X473" s="190"/>
      <c r="Y473" s="190"/>
      <c r="Z473" s="190"/>
    </row>
    <row r="474" spans="2:26">
      <c r="B474" s="251"/>
      <c r="C474" s="251"/>
      <c r="H474" s="249"/>
      <c r="I474" s="249"/>
      <c r="J474" s="249"/>
      <c r="K474" s="249"/>
      <c r="L474" s="249"/>
      <c r="M474" s="249"/>
      <c r="N474" s="249"/>
      <c r="O474" s="249"/>
      <c r="P474" s="249"/>
      <c r="Q474" s="249"/>
      <c r="V474" s="189"/>
      <c r="W474" s="190"/>
      <c r="X474" s="190"/>
      <c r="Y474" s="190"/>
      <c r="Z474" s="190"/>
    </row>
    <row r="475" spans="2:26">
      <c r="B475" s="251"/>
      <c r="C475" s="251"/>
      <c r="H475" s="249"/>
      <c r="I475" s="249"/>
      <c r="J475" s="249"/>
      <c r="K475" s="249"/>
      <c r="L475" s="249"/>
      <c r="M475" s="249"/>
      <c r="N475" s="249"/>
      <c r="O475" s="249"/>
      <c r="P475" s="249"/>
      <c r="Q475" s="249"/>
      <c r="V475" s="189"/>
      <c r="W475" s="190"/>
      <c r="X475" s="190"/>
      <c r="Y475" s="190"/>
      <c r="Z475" s="190"/>
    </row>
    <row r="476" spans="2:26">
      <c r="B476" s="251"/>
      <c r="C476" s="251"/>
      <c r="H476" s="249"/>
      <c r="I476" s="249"/>
      <c r="J476" s="249"/>
      <c r="K476" s="249"/>
      <c r="L476" s="249"/>
      <c r="M476" s="249"/>
      <c r="N476" s="249"/>
      <c r="O476" s="249"/>
      <c r="P476" s="249"/>
      <c r="Q476" s="249"/>
      <c r="V476" s="189"/>
      <c r="W476" s="190"/>
      <c r="X476" s="190"/>
      <c r="Y476" s="190"/>
      <c r="Z476" s="190"/>
    </row>
    <row r="477" spans="2:26">
      <c r="B477" s="251"/>
      <c r="C477" s="251"/>
      <c r="H477" s="249"/>
      <c r="I477" s="249"/>
      <c r="J477" s="249"/>
      <c r="K477" s="249"/>
      <c r="L477" s="249"/>
      <c r="M477" s="249"/>
      <c r="N477" s="249"/>
      <c r="O477" s="249"/>
      <c r="P477" s="249"/>
      <c r="Q477" s="249"/>
      <c r="V477" s="189"/>
      <c r="W477" s="190"/>
      <c r="X477" s="190"/>
      <c r="Y477" s="190"/>
      <c r="Z477" s="190"/>
    </row>
    <row r="478" spans="2:26">
      <c r="B478" s="251"/>
      <c r="C478" s="251"/>
      <c r="H478" s="249"/>
      <c r="I478" s="249"/>
      <c r="J478" s="249"/>
      <c r="K478" s="249"/>
      <c r="L478" s="249"/>
      <c r="M478" s="249"/>
      <c r="N478" s="249"/>
      <c r="O478" s="249"/>
      <c r="P478" s="249"/>
      <c r="Q478" s="249"/>
      <c r="V478" s="189"/>
      <c r="W478" s="190"/>
      <c r="X478" s="190"/>
      <c r="Y478" s="190"/>
      <c r="Z478" s="190"/>
    </row>
    <row r="479" spans="2:26">
      <c r="B479" s="251"/>
      <c r="C479" s="251"/>
      <c r="H479" s="249"/>
      <c r="I479" s="249"/>
      <c r="J479" s="249"/>
      <c r="K479" s="249"/>
      <c r="L479" s="249"/>
      <c r="M479" s="249"/>
      <c r="N479" s="249"/>
      <c r="O479" s="249"/>
      <c r="P479" s="249"/>
      <c r="Q479" s="249"/>
      <c r="V479" s="189"/>
      <c r="W479" s="190"/>
      <c r="X479" s="190"/>
      <c r="Y479" s="190"/>
      <c r="Z479" s="190"/>
    </row>
    <row r="480" spans="2:26">
      <c r="B480" s="251"/>
      <c r="C480" s="251"/>
      <c r="H480" s="249"/>
      <c r="I480" s="249"/>
      <c r="J480" s="249"/>
      <c r="K480" s="249"/>
      <c r="L480" s="249"/>
      <c r="M480" s="249"/>
      <c r="N480" s="249"/>
      <c r="O480" s="249"/>
      <c r="P480" s="249"/>
      <c r="Q480" s="249"/>
      <c r="V480" s="189"/>
      <c r="W480" s="190"/>
      <c r="X480" s="190"/>
      <c r="Y480" s="190"/>
      <c r="Z480" s="190"/>
    </row>
    <row r="481" spans="2:26">
      <c r="B481" s="251"/>
      <c r="C481" s="251"/>
      <c r="H481" s="249"/>
      <c r="I481" s="249"/>
      <c r="J481" s="249"/>
      <c r="K481" s="249"/>
      <c r="L481" s="249"/>
      <c r="M481" s="249"/>
      <c r="N481" s="249"/>
      <c r="O481" s="249"/>
      <c r="P481" s="249"/>
      <c r="Q481" s="249"/>
      <c r="V481" s="189"/>
      <c r="W481" s="190"/>
      <c r="X481" s="190"/>
      <c r="Y481" s="190"/>
      <c r="Z481" s="190"/>
    </row>
    <row r="482" spans="2:26">
      <c r="B482" s="251"/>
      <c r="C482" s="251"/>
      <c r="H482" s="249"/>
      <c r="I482" s="249"/>
      <c r="J482" s="249"/>
      <c r="K482" s="249"/>
      <c r="L482" s="249"/>
      <c r="M482" s="249"/>
      <c r="N482" s="249"/>
      <c r="O482" s="249"/>
      <c r="P482" s="249"/>
      <c r="Q482" s="249"/>
      <c r="V482" s="189"/>
      <c r="W482" s="190"/>
      <c r="X482" s="190"/>
      <c r="Y482" s="190"/>
      <c r="Z482" s="190"/>
    </row>
    <row r="483" spans="2:26">
      <c r="B483" s="251"/>
      <c r="C483" s="251"/>
      <c r="H483" s="249"/>
      <c r="I483" s="249"/>
      <c r="J483" s="249"/>
      <c r="K483" s="249"/>
      <c r="L483" s="249"/>
      <c r="M483" s="249"/>
      <c r="N483" s="249"/>
      <c r="O483" s="249"/>
      <c r="P483" s="249"/>
      <c r="Q483" s="249"/>
      <c r="V483" s="189"/>
      <c r="W483" s="190"/>
      <c r="X483" s="190"/>
      <c r="Y483" s="190"/>
      <c r="Z483" s="190"/>
    </row>
    <row r="484" spans="2:26">
      <c r="B484" s="251"/>
      <c r="C484" s="251"/>
      <c r="H484" s="249"/>
      <c r="I484" s="249"/>
      <c r="J484" s="249"/>
      <c r="K484" s="249"/>
      <c r="L484" s="249"/>
      <c r="M484" s="249"/>
      <c r="N484" s="249"/>
      <c r="O484" s="249"/>
      <c r="P484" s="249"/>
      <c r="Q484" s="249"/>
      <c r="V484" s="189"/>
      <c r="W484" s="190"/>
      <c r="X484" s="190"/>
      <c r="Y484" s="190"/>
      <c r="Z484" s="190"/>
    </row>
    <row r="485" spans="2:26">
      <c r="B485" s="251"/>
      <c r="C485" s="251"/>
      <c r="H485" s="249"/>
      <c r="I485" s="249"/>
      <c r="J485" s="249"/>
      <c r="K485" s="249"/>
      <c r="L485" s="249"/>
      <c r="M485" s="249"/>
      <c r="N485" s="249"/>
      <c r="O485" s="249"/>
      <c r="P485" s="249"/>
      <c r="Q485" s="249"/>
      <c r="V485" s="189"/>
      <c r="W485" s="190"/>
      <c r="X485" s="190"/>
      <c r="Y485" s="190"/>
      <c r="Z485" s="190"/>
    </row>
    <row r="486" spans="2:26">
      <c r="B486" s="251"/>
      <c r="C486" s="251"/>
      <c r="H486" s="249"/>
      <c r="I486" s="249"/>
      <c r="J486" s="249"/>
      <c r="K486" s="249"/>
      <c r="L486" s="249"/>
      <c r="M486" s="249"/>
      <c r="N486" s="249"/>
      <c r="O486" s="249"/>
      <c r="P486" s="249"/>
      <c r="Q486" s="249"/>
      <c r="V486" s="189"/>
      <c r="W486" s="190"/>
      <c r="X486" s="190"/>
      <c r="Y486" s="190"/>
      <c r="Z486" s="190"/>
    </row>
    <row r="487" spans="2:26">
      <c r="B487" s="251"/>
      <c r="C487" s="251"/>
      <c r="H487" s="249"/>
      <c r="I487" s="249"/>
      <c r="J487" s="249"/>
      <c r="K487" s="249"/>
      <c r="L487" s="249"/>
      <c r="M487" s="249"/>
      <c r="N487" s="249"/>
      <c r="O487" s="249"/>
      <c r="P487" s="249"/>
      <c r="Q487" s="249"/>
      <c r="V487" s="189"/>
      <c r="W487" s="190"/>
      <c r="X487" s="190"/>
      <c r="Y487" s="190"/>
      <c r="Z487" s="190"/>
    </row>
    <row r="488" spans="2:26">
      <c r="B488" s="251"/>
      <c r="C488" s="251"/>
      <c r="H488" s="249"/>
      <c r="I488" s="249"/>
      <c r="J488" s="249"/>
      <c r="K488" s="249"/>
      <c r="L488" s="249"/>
      <c r="M488" s="249"/>
      <c r="N488" s="249"/>
      <c r="O488" s="249"/>
      <c r="P488" s="249"/>
      <c r="Q488" s="249"/>
      <c r="V488" s="189"/>
      <c r="W488" s="190"/>
      <c r="X488" s="190"/>
      <c r="Y488" s="190"/>
      <c r="Z488" s="190"/>
    </row>
    <row r="489" spans="2:26">
      <c r="B489" s="251"/>
      <c r="C489" s="251"/>
      <c r="H489" s="249"/>
      <c r="I489" s="249"/>
      <c r="J489" s="249"/>
      <c r="K489" s="249"/>
      <c r="L489" s="249"/>
      <c r="M489" s="249"/>
      <c r="N489" s="249"/>
      <c r="O489" s="249"/>
      <c r="P489" s="249"/>
      <c r="Q489" s="249"/>
      <c r="V489" s="189"/>
      <c r="W489" s="190"/>
      <c r="X489" s="190"/>
      <c r="Y489" s="190"/>
      <c r="Z489" s="190"/>
    </row>
    <row r="490" spans="2:26">
      <c r="B490" s="251"/>
      <c r="C490" s="251"/>
      <c r="H490" s="249"/>
      <c r="I490" s="249"/>
      <c r="J490" s="249"/>
      <c r="K490" s="249"/>
      <c r="L490" s="249"/>
      <c r="M490" s="249"/>
      <c r="N490" s="249"/>
      <c r="O490" s="249"/>
      <c r="P490" s="249"/>
      <c r="Q490" s="249"/>
      <c r="V490" s="189"/>
      <c r="W490" s="190"/>
      <c r="X490" s="190"/>
      <c r="Y490" s="190"/>
      <c r="Z490" s="190"/>
    </row>
    <row r="491" spans="2:26">
      <c r="B491" s="251"/>
      <c r="C491" s="251"/>
      <c r="H491" s="249"/>
      <c r="I491" s="249"/>
      <c r="J491" s="249"/>
      <c r="K491" s="249"/>
      <c r="L491" s="249"/>
      <c r="M491" s="249"/>
      <c r="N491" s="249"/>
      <c r="O491" s="249"/>
      <c r="P491" s="249"/>
      <c r="Q491" s="249"/>
      <c r="V491" s="189"/>
      <c r="W491" s="190"/>
      <c r="X491" s="190"/>
      <c r="Y491" s="190"/>
      <c r="Z491" s="190"/>
    </row>
    <row r="492" spans="2:26">
      <c r="B492" s="251"/>
      <c r="C492" s="251"/>
      <c r="H492" s="249"/>
      <c r="I492" s="249"/>
      <c r="J492" s="249"/>
      <c r="K492" s="249"/>
      <c r="L492" s="249"/>
      <c r="M492" s="249"/>
      <c r="N492" s="249"/>
      <c r="O492" s="249"/>
      <c r="P492" s="249"/>
      <c r="Q492" s="249"/>
      <c r="V492" s="189"/>
      <c r="W492" s="190"/>
      <c r="X492" s="190"/>
      <c r="Y492" s="190"/>
      <c r="Z492" s="190"/>
    </row>
    <row r="493" spans="2:26">
      <c r="B493" s="251"/>
      <c r="C493" s="251"/>
      <c r="H493" s="249"/>
      <c r="I493" s="249"/>
      <c r="J493" s="249"/>
      <c r="K493" s="249"/>
      <c r="L493" s="249"/>
      <c r="M493" s="249"/>
      <c r="N493" s="249"/>
      <c r="O493" s="249"/>
      <c r="P493" s="249"/>
      <c r="Q493" s="249"/>
      <c r="V493" s="189"/>
      <c r="W493" s="190"/>
      <c r="X493" s="190"/>
      <c r="Y493" s="190"/>
      <c r="Z493" s="190"/>
    </row>
    <row r="494" spans="2:26">
      <c r="B494" s="251"/>
      <c r="C494" s="251"/>
      <c r="H494" s="249"/>
      <c r="I494" s="249"/>
      <c r="J494" s="249"/>
      <c r="K494" s="249"/>
      <c r="L494" s="249"/>
      <c r="M494" s="249"/>
      <c r="N494" s="249"/>
      <c r="O494" s="249"/>
      <c r="P494" s="249"/>
      <c r="Q494" s="249"/>
      <c r="V494" s="189"/>
      <c r="W494" s="190"/>
      <c r="X494" s="190"/>
      <c r="Y494" s="190"/>
      <c r="Z494" s="190"/>
    </row>
    <row r="495" spans="2:26">
      <c r="B495" s="251"/>
      <c r="C495" s="251"/>
      <c r="H495" s="249"/>
      <c r="I495" s="249"/>
      <c r="J495" s="249"/>
      <c r="K495" s="249"/>
      <c r="L495" s="249"/>
      <c r="M495" s="249"/>
      <c r="N495" s="249"/>
      <c r="O495" s="249"/>
      <c r="P495" s="249"/>
      <c r="Q495" s="249"/>
      <c r="V495" s="189"/>
      <c r="W495" s="190"/>
      <c r="X495" s="190"/>
      <c r="Y495" s="190"/>
      <c r="Z495" s="190"/>
    </row>
    <row r="496" spans="2:26">
      <c r="B496" s="251"/>
      <c r="C496" s="251"/>
      <c r="H496" s="249"/>
      <c r="I496" s="249"/>
      <c r="J496" s="249"/>
      <c r="K496" s="249"/>
      <c r="L496" s="249"/>
      <c r="M496" s="249"/>
      <c r="N496" s="249"/>
      <c r="O496" s="249"/>
      <c r="P496" s="249"/>
      <c r="Q496" s="249"/>
      <c r="V496" s="189"/>
      <c r="W496" s="190"/>
      <c r="X496" s="190"/>
      <c r="Y496" s="190"/>
      <c r="Z496" s="190"/>
    </row>
    <row r="497" spans="2:26">
      <c r="B497" s="251"/>
      <c r="C497" s="251"/>
      <c r="H497" s="249"/>
      <c r="I497" s="249"/>
      <c r="J497" s="249"/>
      <c r="K497" s="249"/>
      <c r="L497" s="249"/>
      <c r="M497" s="249"/>
      <c r="N497" s="249"/>
      <c r="O497" s="249"/>
      <c r="P497" s="249"/>
      <c r="Q497" s="249"/>
      <c r="V497" s="189"/>
      <c r="W497" s="190"/>
      <c r="X497" s="190"/>
      <c r="Y497" s="190"/>
      <c r="Z497" s="190"/>
    </row>
    <row r="498" spans="2:26">
      <c r="B498" s="251"/>
      <c r="C498" s="251"/>
      <c r="H498" s="249"/>
      <c r="I498" s="249"/>
      <c r="J498" s="249"/>
      <c r="K498" s="249"/>
      <c r="L498" s="249"/>
      <c r="M498" s="249"/>
      <c r="N498" s="249"/>
      <c r="O498" s="249"/>
      <c r="P498" s="249"/>
      <c r="Q498" s="249"/>
      <c r="V498" s="189"/>
      <c r="W498" s="190"/>
      <c r="X498" s="190"/>
      <c r="Y498" s="190"/>
      <c r="Z498" s="190"/>
    </row>
    <row r="499" spans="2:26">
      <c r="B499" s="251"/>
      <c r="C499" s="251"/>
      <c r="H499" s="249"/>
      <c r="I499" s="249"/>
      <c r="J499" s="249"/>
      <c r="K499" s="249"/>
      <c r="L499" s="249"/>
      <c r="M499" s="249"/>
      <c r="N499" s="249"/>
      <c r="O499" s="249"/>
      <c r="P499" s="249"/>
      <c r="Q499" s="249"/>
      <c r="V499" s="189"/>
      <c r="W499" s="190"/>
      <c r="X499" s="190"/>
      <c r="Y499" s="190"/>
      <c r="Z499" s="190"/>
    </row>
    <row r="500" spans="2:26">
      <c r="B500" s="251"/>
      <c r="C500" s="251"/>
      <c r="H500" s="249"/>
      <c r="I500" s="249"/>
      <c r="J500" s="249"/>
      <c r="K500" s="249"/>
      <c r="L500" s="249"/>
      <c r="M500" s="249"/>
      <c r="N500" s="249"/>
      <c r="O500" s="249"/>
      <c r="P500" s="249"/>
      <c r="Q500" s="249"/>
      <c r="V500" s="189"/>
      <c r="W500" s="190"/>
      <c r="X500" s="190"/>
      <c r="Y500" s="190"/>
      <c r="Z500" s="190"/>
    </row>
    <row r="501" spans="2:26">
      <c r="B501" s="251"/>
      <c r="C501" s="251"/>
      <c r="H501" s="249"/>
      <c r="I501" s="249"/>
      <c r="J501" s="249"/>
      <c r="K501" s="249"/>
      <c r="L501" s="249"/>
      <c r="M501" s="249"/>
      <c r="N501" s="249"/>
      <c r="O501" s="249"/>
      <c r="P501" s="249"/>
      <c r="Q501" s="249"/>
      <c r="V501" s="189"/>
      <c r="W501" s="190"/>
      <c r="X501" s="190"/>
      <c r="Y501" s="190"/>
      <c r="Z501" s="190"/>
    </row>
    <row r="502" spans="2:26">
      <c r="B502" s="251"/>
      <c r="C502" s="251"/>
      <c r="H502" s="249"/>
      <c r="I502" s="249"/>
      <c r="J502" s="249"/>
      <c r="K502" s="249"/>
      <c r="L502" s="249"/>
      <c r="M502" s="249"/>
      <c r="N502" s="249"/>
      <c r="O502" s="249"/>
      <c r="P502" s="249"/>
      <c r="Q502" s="249"/>
      <c r="V502" s="189"/>
      <c r="W502" s="190"/>
      <c r="X502" s="190"/>
      <c r="Y502" s="190"/>
      <c r="Z502" s="190"/>
    </row>
    <row r="503" spans="2:26">
      <c r="B503" s="251"/>
      <c r="C503" s="251"/>
      <c r="H503" s="249"/>
      <c r="I503" s="249"/>
      <c r="J503" s="249"/>
      <c r="K503" s="249"/>
      <c r="L503" s="249"/>
      <c r="M503" s="249"/>
      <c r="N503" s="249"/>
      <c r="O503" s="249"/>
      <c r="P503" s="249"/>
      <c r="Q503" s="249"/>
      <c r="V503" s="189"/>
      <c r="W503" s="190"/>
      <c r="X503" s="190"/>
      <c r="Y503" s="190"/>
      <c r="Z503" s="190"/>
    </row>
    <row r="504" spans="2:26">
      <c r="B504" s="251"/>
      <c r="C504" s="251"/>
      <c r="H504" s="249"/>
      <c r="I504" s="249"/>
      <c r="J504" s="249"/>
      <c r="K504" s="249"/>
      <c r="L504" s="249"/>
      <c r="M504" s="249"/>
      <c r="N504" s="249"/>
      <c r="O504" s="249"/>
      <c r="P504" s="249"/>
      <c r="Q504" s="249"/>
      <c r="V504" s="189"/>
      <c r="W504" s="190"/>
      <c r="X504" s="190"/>
      <c r="Y504" s="190"/>
      <c r="Z504" s="190"/>
    </row>
    <row r="505" spans="2:26">
      <c r="B505" s="251"/>
      <c r="C505" s="251"/>
      <c r="H505" s="249"/>
      <c r="I505" s="249"/>
      <c r="J505" s="249"/>
      <c r="K505" s="249"/>
      <c r="L505" s="249"/>
      <c r="M505" s="249"/>
      <c r="N505" s="249"/>
      <c r="O505" s="249"/>
      <c r="P505" s="249"/>
      <c r="Q505" s="249"/>
      <c r="V505" s="189"/>
      <c r="W505" s="190"/>
      <c r="X505" s="190"/>
      <c r="Y505" s="190"/>
      <c r="Z505" s="190"/>
    </row>
    <row r="506" spans="2:26">
      <c r="B506" s="251"/>
      <c r="C506" s="251"/>
      <c r="H506" s="249"/>
      <c r="I506" s="249"/>
      <c r="J506" s="249"/>
      <c r="K506" s="249"/>
      <c r="L506" s="249"/>
      <c r="M506" s="249"/>
      <c r="N506" s="249"/>
      <c r="O506" s="249"/>
      <c r="P506" s="249"/>
      <c r="Q506" s="249"/>
      <c r="V506" s="189"/>
      <c r="W506" s="190"/>
      <c r="X506" s="190"/>
      <c r="Y506" s="190"/>
      <c r="Z506" s="190"/>
    </row>
    <row r="507" spans="2:26">
      <c r="B507" s="251"/>
      <c r="C507" s="251"/>
      <c r="H507" s="249"/>
      <c r="I507" s="249"/>
      <c r="J507" s="249"/>
      <c r="K507" s="249"/>
      <c r="L507" s="249"/>
      <c r="M507" s="249"/>
      <c r="N507" s="249"/>
      <c r="O507" s="249"/>
      <c r="P507" s="249"/>
      <c r="Q507" s="249"/>
      <c r="V507" s="189"/>
      <c r="W507" s="190"/>
      <c r="X507" s="190"/>
      <c r="Y507" s="190"/>
      <c r="Z507" s="190"/>
    </row>
    <row r="508" spans="2:26">
      <c r="B508" s="251"/>
      <c r="C508" s="251"/>
      <c r="H508" s="249"/>
      <c r="I508" s="249"/>
      <c r="J508" s="249"/>
      <c r="K508" s="249"/>
      <c r="L508" s="249"/>
      <c r="M508" s="249"/>
      <c r="N508" s="249"/>
      <c r="O508" s="249"/>
      <c r="P508" s="249"/>
      <c r="Q508" s="249"/>
      <c r="V508" s="189"/>
      <c r="W508" s="190"/>
      <c r="X508" s="190"/>
      <c r="Y508" s="190"/>
      <c r="Z508" s="190"/>
    </row>
    <row r="509" spans="2:26">
      <c r="B509" s="251"/>
      <c r="C509" s="251"/>
      <c r="H509" s="249"/>
      <c r="I509" s="249"/>
      <c r="J509" s="249"/>
      <c r="K509" s="249"/>
      <c r="L509" s="249"/>
      <c r="M509" s="249"/>
      <c r="N509" s="249"/>
      <c r="O509" s="249"/>
      <c r="P509" s="249"/>
      <c r="Q509" s="249"/>
      <c r="V509" s="189"/>
      <c r="W509" s="190"/>
      <c r="X509" s="190"/>
      <c r="Y509" s="190"/>
      <c r="Z509" s="190"/>
    </row>
    <row r="510" spans="2:26">
      <c r="B510" s="251"/>
      <c r="C510" s="251"/>
      <c r="H510" s="249"/>
      <c r="I510" s="249"/>
      <c r="J510" s="249"/>
      <c r="K510" s="249"/>
      <c r="L510" s="249"/>
      <c r="M510" s="249"/>
      <c r="N510" s="249"/>
      <c r="O510" s="249"/>
      <c r="P510" s="249"/>
      <c r="Q510" s="249"/>
      <c r="V510" s="189"/>
      <c r="W510" s="190"/>
      <c r="X510" s="190"/>
      <c r="Y510" s="190"/>
      <c r="Z510" s="190"/>
    </row>
    <row r="511" spans="2:26">
      <c r="B511" s="251"/>
      <c r="C511" s="251"/>
      <c r="H511" s="249"/>
      <c r="I511" s="249"/>
      <c r="J511" s="249"/>
      <c r="K511" s="249"/>
      <c r="L511" s="249"/>
      <c r="M511" s="249"/>
      <c r="N511" s="249"/>
      <c r="O511" s="249"/>
      <c r="P511" s="249"/>
      <c r="Q511" s="249"/>
      <c r="V511" s="189"/>
      <c r="W511" s="190"/>
      <c r="X511" s="190"/>
      <c r="Y511" s="190"/>
      <c r="Z511" s="190"/>
    </row>
    <row r="512" spans="2:26">
      <c r="B512" s="251"/>
      <c r="C512" s="251"/>
      <c r="H512" s="249"/>
      <c r="I512" s="249"/>
      <c r="J512" s="249"/>
      <c r="K512" s="249"/>
      <c r="L512" s="249"/>
      <c r="M512" s="249"/>
      <c r="N512" s="249"/>
      <c r="O512" s="249"/>
      <c r="P512" s="249"/>
      <c r="Q512" s="249"/>
      <c r="V512" s="189"/>
      <c r="W512" s="190"/>
      <c r="X512" s="190"/>
      <c r="Y512" s="190"/>
      <c r="Z512" s="190"/>
    </row>
    <row r="513" spans="2:26">
      <c r="B513" s="251"/>
      <c r="C513" s="251"/>
      <c r="H513" s="249"/>
      <c r="I513" s="249"/>
      <c r="J513" s="249"/>
      <c r="K513" s="249"/>
      <c r="L513" s="249"/>
      <c r="M513" s="249"/>
      <c r="N513" s="249"/>
      <c r="O513" s="249"/>
      <c r="P513" s="249"/>
      <c r="Q513" s="249"/>
      <c r="V513" s="189"/>
      <c r="W513" s="190"/>
      <c r="X513" s="190"/>
      <c r="Y513" s="190"/>
      <c r="Z513" s="190"/>
    </row>
    <row r="514" spans="2:26">
      <c r="B514" s="251"/>
      <c r="C514" s="251"/>
      <c r="H514" s="249"/>
      <c r="I514" s="249"/>
      <c r="J514" s="249"/>
      <c r="K514" s="249"/>
      <c r="L514" s="249"/>
      <c r="M514" s="249"/>
      <c r="N514" s="249"/>
      <c r="O514" s="249"/>
      <c r="P514" s="249"/>
      <c r="Q514" s="249"/>
      <c r="V514" s="189"/>
      <c r="W514" s="190"/>
      <c r="X514" s="190"/>
      <c r="Y514" s="190"/>
      <c r="Z514" s="190"/>
    </row>
    <row r="515" spans="2:26">
      <c r="B515" s="251"/>
      <c r="C515" s="251"/>
      <c r="H515" s="249"/>
      <c r="I515" s="249"/>
      <c r="J515" s="249"/>
      <c r="K515" s="249"/>
      <c r="L515" s="249"/>
      <c r="M515" s="249"/>
      <c r="N515" s="249"/>
      <c r="O515" s="249"/>
      <c r="P515" s="249"/>
      <c r="Q515" s="249"/>
      <c r="V515" s="189"/>
      <c r="W515" s="190"/>
      <c r="X515" s="190"/>
      <c r="Y515" s="190"/>
      <c r="Z515" s="190"/>
    </row>
    <row r="516" spans="2:26">
      <c r="B516" s="251"/>
      <c r="C516" s="251"/>
      <c r="H516" s="249"/>
      <c r="I516" s="249"/>
      <c r="J516" s="249"/>
      <c r="K516" s="249"/>
      <c r="L516" s="249"/>
      <c r="M516" s="249"/>
      <c r="N516" s="249"/>
      <c r="O516" s="249"/>
      <c r="P516" s="249"/>
      <c r="Q516" s="249"/>
      <c r="V516" s="189"/>
      <c r="W516" s="190"/>
      <c r="X516" s="190"/>
      <c r="Y516" s="190"/>
      <c r="Z516" s="190"/>
    </row>
    <row r="517" spans="2:26">
      <c r="B517" s="251"/>
      <c r="C517" s="251"/>
      <c r="H517" s="249"/>
      <c r="I517" s="249"/>
      <c r="J517" s="249"/>
      <c r="K517" s="249"/>
      <c r="L517" s="249"/>
      <c r="M517" s="249"/>
      <c r="N517" s="249"/>
      <c r="O517" s="249"/>
      <c r="P517" s="249"/>
      <c r="Q517" s="249"/>
      <c r="V517" s="189"/>
      <c r="W517" s="190"/>
      <c r="X517" s="190"/>
      <c r="Y517" s="190"/>
      <c r="Z517" s="190"/>
    </row>
    <row r="518" spans="2:26">
      <c r="B518" s="251"/>
      <c r="C518" s="251"/>
      <c r="H518" s="249"/>
      <c r="I518" s="249"/>
      <c r="J518" s="249"/>
      <c r="K518" s="249"/>
      <c r="L518" s="249"/>
      <c r="M518" s="249"/>
      <c r="N518" s="249"/>
      <c r="O518" s="249"/>
      <c r="P518" s="249"/>
      <c r="Q518" s="249"/>
      <c r="V518" s="189"/>
      <c r="W518" s="190"/>
      <c r="X518" s="190"/>
      <c r="Y518" s="190"/>
      <c r="Z518" s="190"/>
    </row>
    <row r="519" spans="2:26">
      <c r="B519" s="251"/>
      <c r="C519" s="251"/>
      <c r="H519" s="249"/>
      <c r="I519" s="249"/>
      <c r="J519" s="249"/>
      <c r="K519" s="249"/>
      <c r="L519" s="249"/>
      <c r="M519" s="249"/>
      <c r="N519" s="249"/>
      <c r="O519" s="249"/>
      <c r="P519" s="249"/>
      <c r="Q519" s="249"/>
      <c r="V519" s="189"/>
      <c r="W519" s="190"/>
      <c r="X519" s="190"/>
      <c r="Y519" s="190"/>
      <c r="Z519" s="190"/>
    </row>
    <row r="520" spans="2:26">
      <c r="B520" s="251"/>
      <c r="C520" s="251"/>
      <c r="H520" s="249"/>
      <c r="I520" s="249"/>
      <c r="J520" s="249"/>
      <c r="K520" s="249"/>
      <c r="L520" s="249"/>
      <c r="M520" s="249"/>
      <c r="N520" s="249"/>
      <c r="O520" s="249"/>
      <c r="P520" s="249"/>
      <c r="Q520" s="249"/>
      <c r="V520" s="189"/>
      <c r="W520" s="190"/>
      <c r="X520" s="190"/>
      <c r="Y520" s="190"/>
      <c r="Z520" s="190"/>
    </row>
    <row r="521" spans="2:26">
      <c r="B521" s="251"/>
      <c r="C521" s="251"/>
      <c r="H521" s="249"/>
      <c r="I521" s="249"/>
      <c r="J521" s="249"/>
      <c r="K521" s="249"/>
      <c r="L521" s="249"/>
      <c r="M521" s="249"/>
      <c r="N521" s="249"/>
      <c r="O521" s="249"/>
      <c r="P521" s="249"/>
      <c r="Q521" s="249"/>
      <c r="V521" s="189"/>
      <c r="W521" s="190"/>
      <c r="X521" s="190"/>
      <c r="Y521" s="190"/>
      <c r="Z521" s="190"/>
    </row>
    <row r="522" spans="2:26">
      <c r="B522" s="251"/>
      <c r="C522" s="251"/>
      <c r="H522" s="249"/>
      <c r="I522" s="249"/>
      <c r="J522" s="249"/>
      <c r="K522" s="249"/>
      <c r="L522" s="249"/>
      <c r="M522" s="249"/>
      <c r="N522" s="249"/>
      <c r="O522" s="249"/>
      <c r="P522" s="249"/>
      <c r="Q522" s="249"/>
      <c r="V522" s="189"/>
      <c r="W522" s="190"/>
      <c r="X522" s="190"/>
      <c r="Y522" s="190"/>
      <c r="Z522" s="190"/>
    </row>
    <row r="523" spans="2:26">
      <c r="B523" s="251"/>
      <c r="C523" s="251"/>
      <c r="H523" s="249"/>
      <c r="I523" s="249"/>
      <c r="J523" s="249"/>
      <c r="K523" s="249"/>
      <c r="L523" s="249"/>
      <c r="M523" s="249"/>
      <c r="N523" s="249"/>
      <c r="O523" s="249"/>
      <c r="P523" s="249"/>
      <c r="Q523" s="249"/>
      <c r="V523" s="189"/>
      <c r="W523" s="190"/>
      <c r="X523" s="190"/>
      <c r="Y523" s="190"/>
      <c r="Z523" s="190"/>
    </row>
    <row r="524" spans="2:26">
      <c r="B524" s="251"/>
      <c r="C524" s="251"/>
      <c r="H524" s="249"/>
      <c r="I524" s="249"/>
      <c r="J524" s="249"/>
      <c r="K524" s="249"/>
      <c r="L524" s="249"/>
      <c r="M524" s="249"/>
      <c r="N524" s="249"/>
      <c r="O524" s="249"/>
      <c r="P524" s="249"/>
      <c r="Q524" s="249"/>
      <c r="V524" s="189"/>
      <c r="W524" s="190"/>
      <c r="X524" s="190"/>
      <c r="Y524" s="190"/>
      <c r="Z524" s="190"/>
    </row>
    <row r="525" spans="2:26">
      <c r="B525" s="251"/>
      <c r="C525" s="251"/>
      <c r="H525" s="249"/>
      <c r="I525" s="249"/>
      <c r="J525" s="249"/>
      <c r="K525" s="249"/>
      <c r="L525" s="249"/>
      <c r="M525" s="249"/>
      <c r="N525" s="249"/>
      <c r="O525" s="249"/>
      <c r="P525" s="249"/>
      <c r="Q525" s="249"/>
      <c r="V525" s="189"/>
      <c r="W525" s="190"/>
      <c r="X525" s="190"/>
      <c r="Y525" s="190"/>
      <c r="Z525" s="190"/>
    </row>
    <row r="526" spans="2:26">
      <c r="B526" s="251"/>
      <c r="C526" s="251"/>
      <c r="H526" s="249"/>
      <c r="I526" s="249"/>
      <c r="J526" s="249"/>
      <c r="K526" s="249"/>
      <c r="L526" s="249"/>
      <c r="M526" s="249"/>
      <c r="N526" s="249"/>
      <c r="O526" s="249"/>
      <c r="P526" s="249"/>
      <c r="Q526" s="249"/>
      <c r="V526" s="189"/>
      <c r="W526" s="190"/>
      <c r="X526" s="190"/>
      <c r="Y526" s="190"/>
      <c r="Z526" s="190"/>
    </row>
    <row r="527" spans="2:26">
      <c r="B527" s="251"/>
      <c r="C527" s="251"/>
      <c r="H527" s="249"/>
      <c r="I527" s="249"/>
      <c r="J527" s="249"/>
      <c r="K527" s="249"/>
      <c r="L527" s="249"/>
      <c r="M527" s="249"/>
      <c r="N527" s="249"/>
      <c r="O527" s="249"/>
      <c r="P527" s="249"/>
      <c r="Q527" s="249"/>
      <c r="V527" s="189"/>
      <c r="W527" s="190"/>
      <c r="X527" s="190"/>
      <c r="Y527" s="190"/>
      <c r="Z527" s="190"/>
    </row>
    <row r="528" spans="2:26">
      <c r="B528" s="251"/>
      <c r="C528" s="251"/>
      <c r="H528" s="249"/>
      <c r="I528" s="249"/>
      <c r="J528" s="249"/>
      <c r="K528" s="249"/>
      <c r="L528" s="249"/>
      <c r="M528" s="249"/>
      <c r="N528" s="249"/>
      <c r="O528" s="249"/>
      <c r="P528" s="249"/>
      <c r="Q528" s="249"/>
      <c r="V528" s="189"/>
      <c r="W528" s="190"/>
      <c r="X528" s="190"/>
      <c r="Y528" s="190"/>
      <c r="Z528" s="190"/>
    </row>
    <row r="529" spans="2:26">
      <c r="B529" s="251"/>
      <c r="C529" s="251"/>
      <c r="H529" s="249"/>
      <c r="I529" s="249"/>
      <c r="J529" s="249"/>
      <c r="K529" s="249"/>
      <c r="L529" s="249"/>
      <c r="M529" s="249"/>
      <c r="N529" s="249"/>
      <c r="O529" s="249"/>
      <c r="P529" s="249"/>
      <c r="Q529" s="249"/>
      <c r="V529" s="189"/>
      <c r="W529" s="190"/>
      <c r="X529" s="190"/>
      <c r="Y529" s="190"/>
      <c r="Z529" s="190"/>
    </row>
    <row r="530" spans="2:26">
      <c r="B530" s="251"/>
      <c r="C530" s="251"/>
      <c r="H530" s="249"/>
      <c r="I530" s="249"/>
      <c r="J530" s="249"/>
      <c r="K530" s="249"/>
      <c r="L530" s="249"/>
      <c r="M530" s="249"/>
      <c r="N530" s="249"/>
      <c r="O530" s="249"/>
      <c r="P530" s="249"/>
      <c r="Q530" s="249"/>
      <c r="V530" s="189"/>
      <c r="W530" s="190"/>
      <c r="X530" s="190"/>
      <c r="Y530" s="190"/>
      <c r="Z530" s="190"/>
    </row>
    <row r="531" spans="2:26">
      <c r="B531" s="251"/>
      <c r="C531" s="251"/>
      <c r="H531" s="249"/>
      <c r="I531" s="249"/>
      <c r="J531" s="249"/>
      <c r="K531" s="249"/>
      <c r="L531" s="249"/>
      <c r="M531" s="249"/>
      <c r="N531" s="249"/>
      <c r="O531" s="249"/>
      <c r="P531" s="249"/>
      <c r="Q531" s="249"/>
      <c r="V531" s="189"/>
      <c r="W531" s="190"/>
      <c r="X531" s="190"/>
      <c r="Y531" s="190"/>
      <c r="Z531" s="190"/>
    </row>
    <row r="532" spans="2:26">
      <c r="B532" s="251"/>
      <c r="C532" s="251"/>
      <c r="H532" s="249"/>
      <c r="I532" s="249"/>
      <c r="J532" s="249"/>
      <c r="K532" s="249"/>
      <c r="L532" s="249"/>
      <c r="M532" s="249"/>
      <c r="N532" s="249"/>
      <c r="O532" s="249"/>
      <c r="P532" s="249"/>
      <c r="Q532" s="249"/>
      <c r="V532" s="189"/>
      <c r="W532" s="190"/>
      <c r="X532" s="190"/>
      <c r="Y532" s="190"/>
      <c r="Z532" s="190"/>
    </row>
    <row r="533" spans="2:26">
      <c r="B533" s="251"/>
      <c r="C533" s="251"/>
      <c r="H533" s="249"/>
      <c r="I533" s="249"/>
      <c r="J533" s="249"/>
      <c r="K533" s="249"/>
      <c r="L533" s="249"/>
      <c r="M533" s="249"/>
      <c r="N533" s="249"/>
      <c r="O533" s="249"/>
      <c r="P533" s="249"/>
      <c r="Q533" s="249"/>
      <c r="V533" s="189"/>
      <c r="W533" s="190"/>
      <c r="X533" s="190"/>
      <c r="Y533" s="190"/>
      <c r="Z533" s="190"/>
    </row>
    <row r="534" spans="2:26">
      <c r="B534" s="251"/>
      <c r="C534" s="251"/>
      <c r="H534" s="249"/>
      <c r="I534" s="249"/>
      <c r="J534" s="249"/>
      <c r="K534" s="249"/>
      <c r="L534" s="249"/>
      <c r="M534" s="249"/>
      <c r="N534" s="249"/>
      <c r="O534" s="249"/>
      <c r="P534" s="249"/>
      <c r="Q534" s="249"/>
      <c r="V534" s="189"/>
      <c r="W534" s="190"/>
      <c r="X534" s="190"/>
      <c r="Y534" s="190"/>
      <c r="Z534" s="190"/>
    </row>
    <row r="535" spans="2:26">
      <c r="B535" s="251"/>
      <c r="C535" s="251"/>
      <c r="H535" s="249"/>
      <c r="I535" s="249"/>
      <c r="J535" s="249"/>
      <c r="K535" s="249"/>
      <c r="L535" s="249"/>
      <c r="M535" s="249"/>
      <c r="N535" s="249"/>
      <c r="O535" s="249"/>
      <c r="P535" s="249"/>
      <c r="Q535" s="249"/>
      <c r="V535" s="189"/>
      <c r="W535" s="190"/>
      <c r="X535" s="190"/>
      <c r="Y535" s="190"/>
      <c r="Z535" s="190"/>
    </row>
    <row r="536" spans="2:26">
      <c r="B536" s="251"/>
      <c r="C536" s="251"/>
      <c r="H536" s="249"/>
      <c r="I536" s="249"/>
      <c r="J536" s="249"/>
      <c r="K536" s="249"/>
      <c r="L536" s="249"/>
      <c r="M536" s="249"/>
      <c r="N536" s="249"/>
      <c r="O536" s="249"/>
      <c r="P536" s="249"/>
      <c r="Q536" s="249"/>
      <c r="V536" s="189"/>
      <c r="W536" s="190"/>
      <c r="X536" s="190"/>
      <c r="Y536" s="190"/>
      <c r="Z536" s="190"/>
    </row>
    <row r="537" spans="2:26">
      <c r="B537" s="251"/>
      <c r="C537" s="251"/>
      <c r="H537" s="249"/>
      <c r="I537" s="249"/>
      <c r="J537" s="249"/>
      <c r="K537" s="249"/>
      <c r="L537" s="249"/>
      <c r="M537" s="249"/>
      <c r="N537" s="249"/>
      <c r="O537" s="249"/>
      <c r="P537" s="249"/>
      <c r="Q537" s="249"/>
      <c r="V537" s="189"/>
      <c r="W537" s="190"/>
      <c r="X537" s="190"/>
      <c r="Y537" s="190"/>
      <c r="Z537" s="190"/>
    </row>
    <row r="538" spans="2:26">
      <c r="B538" s="251"/>
      <c r="C538" s="251"/>
      <c r="H538" s="249"/>
      <c r="I538" s="249"/>
      <c r="J538" s="249"/>
      <c r="K538" s="249"/>
      <c r="L538" s="249"/>
      <c r="M538" s="249"/>
      <c r="N538" s="249"/>
      <c r="O538" s="249"/>
      <c r="P538" s="249"/>
      <c r="Q538" s="249"/>
      <c r="V538" s="189"/>
      <c r="W538" s="190"/>
      <c r="X538" s="190"/>
      <c r="Y538" s="190"/>
      <c r="Z538" s="190"/>
    </row>
    <row r="539" spans="2:26">
      <c r="B539" s="251"/>
      <c r="C539" s="251"/>
      <c r="H539" s="249"/>
      <c r="I539" s="249"/>
      <c r="J539" s="249"/>
      <c r="K539" s="249"/>
      <c r="L539" s="249"/>
      <c r="M539" s="249"/>
      <c r="N539" s="249"/>
      <c r="O539" s="249"/>
      <c r="P539" s="249"/>
      <c r="Q539" s="249"/>
      <c r="V539" s="189"/>
      <c r="W539" s="190"/>
      <c r="X539" s="190"/>
      <c r="Y539" s="190"/>
      <c r="Z539" s="190"/>
    </row>
    <row r="540" spans="2:26">
      <c r="B540" s="251"/>
      <c r="C540" s="251"/>
      <c r="H540" s="249"/>
      <c r="I540" s="249"/>
      <c r="J540" s="249"/>
      <c r="K540" s="249"/>
      <c r="L540" s="249"/>
      <c r="M540" s="249"/>
      <c r="N540" s="249"/>
      <c r="O540" s="249"/>
      <c r="P540" s="249"/>
      <c r="Q540" s="249"/>
      <c r="V540" s="189"/>
      <c r="W540" s="190"/>
      <c r="X540" s="190"/>
      <c r="Y540" s="190"/>
      <c r="Z540" s="190"/>
    </row>
    <row r="541" spans="2:26">
      <c r="B541" s="251"/>
      <c r="C541" s="251"/>
      <c r="H541" s="249"/>
      <c r="I541" s="249"/>
      <c r="J541" s="249"/>
      <c r="K541" s="249"/>
      <c r="L541" s="249"/>
      <c r="M541" s="249"/>
      <c r="N541" s="249"/>
      <c r="O541" s="249"/>
      <c r="P541" s="249"/>
      <c r="Q541" s="249"/>
      <c r="V541" s="189"/>
      <c r="W541" s="190"/>
      <c r="X541" s="190"/>
      <c r="Y541" s="190"/>
      <c r="Z541" s="190"/>
    </row>
    <row r="542" spans="2:26">
      <c r="B542" s="251"/>
      <c r="C542" s="251"/>
      <c r="H542" s="249"/>
      <c r="I542" s="249"/>
      <c r="J542" s="249"/>
      <c r="K542" s="249"/>
      <c r="L542" s="249"/>
      <c r="M542" s="249"/>
      <c r="N542" s="249"/>
      <c r="O542" s="249"/>
      <c r="P542" s="249"/>
      <c r="Q542" s="249"/>
      <c r="V542" s="189"/>
      <c r="W542" s="190"/>
      <c r="X542" s="190"/>
      <c r="Y542" s="190"/>
      <c r="Z542" s="190"/>
    </row>
    <row r="543" spans="2:26">
      <c r="B543" s="251"/>
      <c r="C543" s="251"/>
      <c r="H543" s="249"/>
      <c r="I543" s="249"/>
      <c r="J543" s="249"/>
      <c r="K543" s="249"/>
      <c r="L543" s="249"/>
      <c r="M543" s="249"/>
      <c r="N543" s="249"/>
      <c r="O543" s="249"/>
      <c r="P543" s="249"/>
      <c r="Q543" s="249"/>
      <c r="V543" s="189"/>
      <c r="W543" s="190"/>
      <c r="X543" s="190"/>
      <c r="Y543" s="190"/>
      <c r="Z543" s="190"/>
    </row>
    <row r="544" spans="2:26">
      <c r="B544" s="251"/>
      <c r="C544" s="251"/>
      <c r="H544" s="249"/>
      <c r="I544" s="249"/>
      <c r="J544" s="249"/>
      <c r="K544" s="249"/>
      <c r="L544" s="249"/>
      <c r="M544" s="249"/>
      <c r="N544" s="249"/>
      <c r="O544" s="249"/>
      <c r="P544" s="249"/>
      <c r="Q544" s="249"/>
      <c r="V544" s="189"/>
      <c r="W544" s="190"/>
      <c r="X544" s="190"/>
      <c r="Y544" s="190"/>
      <c r="Z544" s="190"/>
    </row>
    <row r="545" spans="2:26">
      <c r="B545" s="251"/>
      <c r="C545" s="251"/>
      <c r="H545" s="249"/>
      <c r="I545" s="249"/>
      <c r="J545" s="249"/>
      <c r="K545" s="249"/>
      <c r="L545" s="249"/>
      <c r="M545" s="249"/>
      <c r="N545" s="249"/>
      <c r="O545" s="249"/>
      <c r="P545" s="249"/>
      <c r="Q545" s="249"/>
      <c r="V545" s="189"/>
      <c r="W545" s="190"/>
      <c r="X545" s="190"/>
      <c r="Y545" s="190"/>
      <c r="Z545" s="190"/>
    </row>
    <row r="546" spans="2:26">
      <c r="B546" s="251"/>
      <c r="C546" s="251"/>
      <c r="H546" s="249"/>
      <c r="I546" s="249"/>
      <c r="J546" s="249"/>
      <c r="K546" s="249"/>
      <c r="L546" s="249"/>
      <c r="M546" s="249"/>
      <c r="N546" s="249"/>
      <c r="O546" s="249"/>
      <c r="P546" s="249"/>
      <c r="Q546" s="249"/>
      <c r="V546" s="189"/>
      <c r="W546" s="190"/>
      <c r="X546" s="190"/>
      <c r="Y546" s="190"/>
      <c r="Z546" s="190"/>
    </row>
    <row r="547" spans="2:26">
      <c r="B547" s="251"/>
      <c r="C547" s="251"/>
      <c r="H547" s="249"/>
      <c r="I547" s="249"/>
      <c r="J547" s="249"/>
      <c r="K547" s="249"/>
      <c r="L547" s="249"/>
      <c r="M547" s="249"/>
      <c r="N547" s="249"/>
      <c r="O547" s="249"/>
      <c r="P547" s="249"/>
      <c r="Q547" s="249"/>
      <c r="V547" s="189"/>
      <c r="W547" s="190"/>
      <c r="X547" s="190"/>
      <c r="Y547" s="190"/>
      <c r="Z547" s="190"/>
    </row>
    <row r="548" spans="2:26">
      <c r="B548" s="251"/>
      <c r="C548" s="251"/>
      <c r="H548" s="249"/>
      <c r="I548" s="249"/>
      <c r="J548" s="249"/>
      <c r="K548" s="249"/>
      <c r="L548" s="249"/>
      <c r="M548" s="249"/>
      <c r="N548" s="249"/>
      <c r="O548" s="249"/>
      <c r="P548" s="249"/>
      <c r="Q548" s="249"/>
      <c r="V548" s="189"/>
      <c r="W548" s="190"/>
      <c r="X548" s="190"/>
      <c r="Y548" s="190"/>
      <c r="Z548" s="190"/>
    </row>
    <row r="549" spans="2:26">
      <c r="B549" s="251"/>
      <c r="C549" s="251"/>
      <c r="H549" s="249"/>
      <c r="I549" s="249"/>
      <c r="J549" s="249"/>
      <c r="K549" s="249"/>
      <c r="L549" s="249"/>
      <c r="M549" s="249"/>
      <c r="N549" s="249"/>
      <c r="O549" s="249"/>
      <c r="P549" s="249"/>
      <c r="Q549" s="249"/>
      <c r="V549" s="189"/>
      <c r="W549" s="190"/>
      <c r="X549" s="190"/>
      <c r="Y549" s="190"/>
      <c r="Z549" s="190"/>
    </row>
    <row r="550" spans="2:26">
      <c r="B550" s="251"/>
      <c r="C550" s="251"/>
      <c r="H550" s="249"/>
      <c r="I550" s="249"/>
      <c r="J550" s="249"/>
      <c r="K550" s="249"/>
      <c r="L550" s="249"/>
      <c r="M550" s="249"/>
      <c r="N550" s="249"/>
      <c r="O550" s="249"/>
      <c r="P550" s="249"/>
      <c r="Q550" s="249"/>
      <c r="V550" s="189"/>
      <c r="W550" s="190"/>
      <c r="X550" s="190"/>
      <c r="Y550" s="190"/>
      <c r="Z550" s="190"/>
    </row>
    <row r="551" spans="2:26">
      <c r="B551" s="251"/>
      <c r="C551" s="251"/>
      <c r="H551" s="249"/>
      <c r="I551" s="249"/>
      <c r="J551" s="249"/>
      <c r="K551" s="249"/>
      <c r="L551" s="249"/>
      <c r="M551" s="249"/>
      <c r="N551" s="249"/>
      <c r="O551" s="249"/>
      <c r="P551" s="249"/>
      <c r="Q551" s="249"/>
      <c r="V551" s="189"/>
      <c r="W551" s="190"/>
      <c r="X551" s="190"/>
      <c r="Y551" s="190"/>
      <c r="Z551" s="190"/>
    </row>
    <row r="552" spans="2:26">
      <c r="B552" s="251"/>
      <c r="C552" s="251"/>
      <c r="H552" s="249"/>
      <c r="I552" s="249"/>
      <c r="J552" s="249"/>
      <c r="K552" s="249"/>
      <c r="L552" s="249"/>
      <c r="M552" s="249"/>
      <c r="N552" s="249"/>
      <c r="O552" s="249"/>
      <c r="P552" s="249"/>
      <c r="Q552" s="249"/>
      <c r="V552" s="189"/>
      <c r="W552" s="190"/>
      <c r="X552" s="190"/>
      <c r="Y552" s="190"/>
      <c r="Z552" s="190"/>
    </row>
    <row r="553" spans="2:26">
      <c r="B553" s="251"/>
      <c r="C553" s="251"/>
      <c r="H553" s="249"/>
      <c r="I553" s="249"/>
      <c r="J553" s="249"/>
      <c r="K553" s="249"/>
      <c r="L553" s="249"/>
      <c r="M553" s="249"/>
      <c r="N553" s="249"/>
      <c r="O553" s="249"/>
      <c r="P553" s="249"/>
      <c r="Q553" s="249"/>
      <c r="V553" s="189"/>
      <c r="W553" s="190"/>
      <c r="X553" s="190"/>
      <c r="Y553" s="190"/>
      <c r="Z553" s="190"/>
    </row>
    <row r="554" spans="2:26">
      <c r="B554" s="251"/>
      <c r="C554" s="251"/>
      <c r="H554" s="249"/>
      <c r="I554" s="249"/>
      <c r="J554" s="249"/>
      <c r="K554" s="249"/>
      <c r="L554" s="249"/>
      <c r="M554" s="249"/>
      <c r="N554" s="249"/>
      <c r="O554" s="249"/>
      <c r="P554" s="249"/>
      <c r="Q554" s="249"/>
      <c r="V554" s="189"/>
      <c r="W554" s="190"/>
      <c r="X554" s="190"/>
      <c r="Y554" s="190"/>
      <c r="Z554" s="190"/>
    </row>
    <row r="555" spans="2:26">
      <c r="B555" s="251"/>
      <c r="C555" s="251"/>
      <c r="H555" s="249"/>
      <c r="I555" s="249"/>
      <c r="J555" s="249"/>
      <c r="K555" s="249"/>
      <c r="L555" s="249"/>
      <c r="M555" s="249"/>
      <c r="N555" s="249"/>
      <c r="O555" s="249"/>
      <c r="P555" s="249"/>
      <c r="Q555" s="249"/>
      <c r="V555" s="189"/>
      <c r="W555" s="190"/>
      <c r="X555" s="190"/>
      <c r="Y555" s="190"/>
      <c r="Z555" s="190"/>
    </row>
    <row r="556" spans="2:26">
      <c r="B556" s="251"/>
      <c r="C556" s="251"/>
      <c r="H556" s="249"/>
      <c r="I556" s="249"/>
      <c r="J556" s="249"/>
      <c r="K556" s="249"/>
      <c r="L556" s="249"/>
      <c r="M556" s="249"/>
      <c r="N556" s="249"/>
      <c r="O556" s="249"/>
      <c r="P556" s="249"/>
      <c r="Q556" s="249"/>
      <c r="V556" s="189"/>
      <c r="W556" s="190"/>
      <c r="X556" s="190"/>
      <c r="Y556" s="190"/>
      <c r="Z556" s="190"/>
    </row>
    <row r="557" spans="2:26">
      <c r="B557" s="251"/>
      <c r="C557" s="251"/>
      <c r="H557" s="249"/>
      <c r="I557" s="249"/>
      <c r="J557" s="249"/>
      <c r="K557" s="249"/>
      <c r="L557" s="249"/>
      <c r="M557" s="249"/>
      <c r="N557" s="249"/>
      <c r="O557" s="249"/>
      <c r="P557" s="249"/>
      <c r="Q557" s="249"/>
      <c r="V557" s="189"/>
      <c r="W557" s="190"/>
      <c r="X557" s="190"/>
      <c r="Y557" s="190"/>
      <c r="Z557" s="190"/>
    </row>
    <row r="558" spans="2:26">
      <c r="B558" s="251"/>
      <c r="C558" s="251"/>
      <c r="H558" s="249"/>
      <c r="I558" s="249"/>
      <c r="J558" s="249"/>
      <c r="K558" s="249"/>
      <c r="L558" s="249"/>
      <c r="M558" s="249"/>
      <c r="N558" s="249"/>
      <c r="O558" s="249"/>
      <c r="P558" s="249"/>
      <c r="Q558" s="249"/>
      <c r="V558" s="189"/>
      <c r="W558" s="190"/>
      <c r="X558" s="190"/>
      <c r="Y558" s="190"/>
      <c r="Z558" s="190"/>
    </row>
    <row r="559" spans="2:26">
      <c r="B559" s="251"/>
      <c r="C559" s="251"/>
      <c r="H559" s="249"/>
      <c r="I559" s="249"/>
      <c r="J559" s="249"/>
      <c r="K559" s="249"/>
      <c r="L559" s="249"/>
      <c r="M559" s="249"/>
      <c r="N559" s="249"/>
      <c r="O559" s="249"/>
      <c r="P559" s="249"/>
      <c r="Q559" s="249"/>
      <c r="V559" s="189"/>
      <c r="W559" s="190"/>
      <c r="X559" s="190"/>
      <c r="Y559" s="190"/>
      <c r="Z559" s="190"/>
    </row>
    <row r="560" spans="2:26">
      <c r="B560" s="251"/>
      <c r="C560" s="251"/>
      <c r="H560" s="249"/>
      <c r="I560" s="249"/>
      <c r="J560" s="249"/>
      <c r="K560" s="249"/>
      <c r="L560" s="249"/>
      <c r="M560" s="249"/>
      <c r="N560" s="249"/>
      <c r="O560" s="249"/>
      <c r="P560" s="249"/>
      <c r="Q560" s="249"/>
      <c r="V560" s="189"/>
      <c r="W560" s="190"/>
      <c r="X560" s="190"/>
      <c r="Y560" s="190"/>
      <c r="Z560" s="190"/>
    </row>
    <row r="561" spans="2:26">
      <c r="B561" s="251"/>
      <c r="C561" s="251"/>
      <c r="H561" s="249"/>
      <c r="I561" s="249"/>
      <c r="J561" s="249"/>
      <c r="K561" s="249"/>
      <c r="L561" s="249"/>
      <c r="M561" s="249"/>
      <c r="N561" s="249"/>
      <c r="O561" s="249"/>
      <c r="P561" s="249"/>
      <c r="Q561" s="249"/>
      <c r="V561" s="189"/>
      <c r="W561" s="190"/>
      <c r="X561" s="190"/>
      <c r="Y561" s="190"/>
      <c r="Z561" s="190"/>
    </row>
    <row r="562" spans="2:26">
      <c r="B562" s="251"/>
      <c r="C562" s="251"/>
      <c r="H562" s="249"/>
      <c r="I562" s="249"/>
      <c r="J562" s="249"/>
      <c r="K562" s="249"/>
      <c r="L562" s="249"/>
      <c r="M562" s="249"/>
      <c r="N562" s="249"/>
      <c r="O562" s="249"/>
      <c r="P562" s="249"/>
      <c r="Q562" s="249"/>
      <c r="V562" s="189"/>
      <c r="W562" s="190"/>
      <c r="X562" s="190"/>
      <c r="Y562" s="190"/>
      <c r="Z562" s="190"/>
    </row>
    <row r="563" spans="2:26">
      <c r="B563" s="251"/>
      <c r="C563" s="251"/>
      <c r="H563" s="249"/>
      <c r="I563" s="249"/>
      <c r="J563" s="249"/>
      <c r="K563" s="249"/>
      <c r="L563" s="249"/>
      <c r="M563" s="249"/>
      <c r="N563" s="249"/>
      <c r="O563" s="249"/>
      <c r="P563" s="249"/>
      <c r="Q563" s="249"/>
      <c r="V563" s="189"/>
      <c r="W563" s="190"/>
      <c r="X563" s="190"/>
      <c r="Y563" s="190"/>
      <c r="Z563" s="190"/>
    </row>
    <row r="564" spans="2:26">
      <c r="B564" s="251"/>
      <c r="C564" s="251"/>
      <c r="H564" s="249"/>
      <c r="I564" s="249"/>
      <c r="J564" s="249"/>
      <c r="K564" s="249"/>
      <c r="L564" s="249"/>
      <c r="M564" s="249"/>
      <c r="N564" s="249"/>
      <c r="O564" s="249"/>
      <c r="P564" s="249"/>
      <c r="Q564" s="249"/>
      <c r="V564" s="189"/>
      <c r="W564" s="190"/>
      <c r="X564" s="190"/>
      <c r="Y564" s="190"/>
      <c r="Z564" s="190"/>
    </row>
    <row r="565" spans="2:26">
      <c r="B565" s="251"/>
      <c r="C565" s="251"/>
      <c r="H565" s="249"/>
      <c r="I565" s="249"/>
      <c r="J565" s="249"/>
      <c r="K565" s="249"/>
      <c r="L565" s="249"/>
      <c r="M565" s="249"/>
      <c r="N565" s="249"/>
      <c r="O565" s="249"/>
      <c r="P565" s="249"/>
      <c r="Q565" s="249"/>
      <c r="V565" s="189"/>
      <c r="W565" s="190"/>
      <c r="X565" s="190"/>
      <c r="Y565" s="190"/>
      <c r="Z565" s="190"/>
    </row>
    <row r="566" spans="2:26">
      <c r="B566" s="251"/>
      <c r="C566" s="251"/>
      <c r="H566" s="249"/>
      <c r="I566" s="249"/>
      <c r="J566" s="249"/>
      <c r="K566" s="249"/>
      <c r="L566" s="249"/>
      <c r="M566" s="249"/>
      <c r="N566" s="249"/>
      <c r="O566" s="249"/>
      <c r="P566" s="249"/>
      <c r="Q566" s="249"/>
      <c r="V566" s="189"/>
      <c r="W566" s="190"/>
      <c r="X566" s="190"/>
      <c r="Y566" s="190"/>
      <c r="Z566" s="190"/>
    </row>
    <row r="567" spans="2:26">
      <c r="B567" s="251"/>
      <c r="C567" s="251"/>
      <c r="H567" s="249"/>
      <c r="I567" s="249"/>
      <c r="J567" s="249"/>
      <c r="K567" s="249"/>
      <c r="L567" s="249"/>
      <c r="M567" s="249"/>
      <c r="N567" s="249"/>
      <c r="O567" s="249"/>
      <c r="P567" s="249"/>
      <c r="Q567" s="249"/>
      <c r="V567" s="189"/>
      <c r="W567" s="190"/>
      <c r="X567" s="190"/>
      <c r="Y567" s="190"/>
      <c r="Z567" s="190"/>
    </row>
    <row r="568" spans="2:26">
      <c r="B568" s="251"/>
      <c r="C568" s="251"/>
      <c r="H568" s="249"/>
      <c r="I568" s="249"/>
      <c r="J568" s="249"/>
      <c r="K568" s="249"/>
      <c r="L568" s="249"/>
      <c r="M568" s="249"/>
      <c r="N568" s="249"/>
      <c r="O568" s="249"/>
      <c r="P568" s="249"/>
      <c r="Q568" s="249"/>
      <c r="V568" s="189"/>
      <c r="W568" s="190"/>
      <c r="X568" s="190"/>
      <c r="Y568" s="190"/>
      <c r="Z568" s="190"/>
    </row>
    <row r="569" spans="2:26">
      <c r="B569" s="251"/>
      <c r="C569" s="251"/>
      <c r="H569" s="249"/>
      <c r="I569" s="249"/>
      <c r="J569" s="249"/>
      <c r="K569" s="249"/>
      <c r="L569" s="249"/>
      <c r="M569" s="249"/>
      <c r="N569" s="249"/>
      <c r="O569" s="249"/>
      <c r="P569" s="249"/>
      <c r="Q569" s="249"/>
      <c r="V569" s="189"/>
      <c r="W569" s="190"/>
      <c r="X569" s="190"/>
      <c r="Y569" s="190"/>
      <c r="Z569" s="190"/>
    </row>
    <row r="570" spans="2:26">
      <c r="B570" s="251"/>
      <c r="C570" s="251"/>
      <c r="H570" s="249"/>
      <c r="I570" s="249"/>
      <c r="J570" s="249"/>
      <c r="K570" s="249"/>
      <c r="L570" s="249"/>
      <c r="M570" s="249"/>
      <c r="N570" s="249"/>
      <c r="O570" s="249"/>
      <c r="P570" s="249"/>
      <c r="Q570" s="249"/>
      <c r="V570" s="189"/>
      <c r="W570" s="190"/>
      <c r="X570" s="190"/>
      <c r="Y570" s="190"/>
      <c r="Z570" s="190"/>
    </row>
    <row r="571" spans="2:26">
      <c r="B571" s="251"/>
      <c r="C571" s="251"/>
      <c r="H571" s="249"/>
      <c r="I571" s="249"/>
      <c r="J571" s="249"/>
      <c r="K571" s="249"/>
      <c r="L571" s="249"/>
      <c r="M571" s="249"/>
      <c r="N571" s="249"/>
      <c r="O571" s="249"/>
      <c r="P571" s="249"/>
      <c r="Q571" s="249"/>
      <c r="V571" s="189"/>
      <c r="W571" s="190"/>
      <c r="X571" s="190"/>
      <c r="Y571" s="190"/>
      <c r="Z571" s="190"/>
    </row>
    <row r="572" spans="2:26">
      <c r="B572" s="251"/>
      <c r="C572" s="251"/>
      <c r="H572" s="249"/>
      <c r="I572" s="249"/>
      <c r="J572" s="249"/>
      <c r="K572" s="249"/>
      <c r="L572" s="249"/>
      <c r="M572" s="249"/>
      <c r="N572" s="249"/>
      <c r="O572" s="249"/>
      <c r="P572" s="249"/>
      <c r="Q572" s="249"/>
      <c r="V572" s="189"/>
      <c r="W572" s="190"/>
      <c r="X572" s="190"/>
      <c r="Y572" s="190"/>
      <c r="Z572" s="190"/>
    </row>
    <row r="573" spans="2:26">
      <c r="B573" s="251"/>
      <c r="C573" s="251"/>
      <c r="H573" s="249"/>
      <c r="I573" s="249"/>
      <c r="J573" s="249"/>
      <c r="K573" s="249"/>
      <c r="L573" s="249"/>
      <c r="M573" s="249"/>
      <c r="N573" s="249"/>
      <c r="O573" s="249"/>
      <c r="P573" s="249"/>
      <c r="Q573" s="249"/>
      <c r="V573" s="189"/>
      <c r="W573" s="190"/>
      <c r="X573" s="190"/>
      <c r="Y573" s="190"/>
      <c r="Z573" s="190"/>
    </row>
    <row r="574" spans="2:26">
      <c r="B574" s="251"/>
      <c r="C574" s="251"/>
      <c r="H574" s="249"/>
      <c r="I574" s="249"/>
      <c r="J574" s="249"/>
      <c r="K574" s="249"/>
      <c r="L574" s="249"/>
      <c r="M574" s="249"/>
      <c r="N574" s="249"/>
      <c r="O574" s="249"/>
      <c r="P574" s="249"/>
      <c r="Q574" s="249"/>
      <c r="V574" s="189"/>
      <c r="W574" s="190"/>
      <c r="X574" s="190"/>
      <c r="Y574" s="190"/>
      <c r="Z574" s="190"/>
    </row>
    <row r="575" spans="2:26">
      <c r="B575" s="251"/>
      <c r="C575" s="251"/>
      <c r="H575" s="249"/>
      <c r="I575" s="249"/>
      <c r="J575" s="249"/>
      <c r="K575" s="249"/>
      <c r="L575" s="249"/>
      <c r="M575" s="249"/>
      <c r="N575" s="249"/>
      <c r="O575" s="249"/>
      <c r="P575" s="249"/>
      <c r="Q575" s="249"/>
      <c r="V575" s="189"/>
      <c r="W575" s="190"/>
      <c r="X575" s="190"/>
      <c r="Y575" s="190"/>
      <c r="Z575" s="190"/>
    </row>
    <row r="576" spans="2:26">
      <c r="B576" s="251"/>
      <c r="C576" s="251"/>
      <c r="H576" s="249"/>
      <c r="I576" s="249"/>
      <c r="J576" s="249"/>
      <c r="K576" s="249"/>
      <c r="L576" s="249"/>
      <c r="M576" s="249"/>
      <c r="N576" s="249"/>
      <c r="O576" s="249"/>
      <c r="P576" s="249"/>
      <c r="Q576" s="249"/>
      <c r="V576" s="189"/>
      <c r="W576" s="190"/>
      <c r="X576" s="190"/>
      <c r="Y576" s="190"/>
      <c r="Z576" s="190"/>
    </row>
    <row r="577" spans="1:26">
      <c r="B577" s="251"/>
      <c r="C577" s="251"/>
      <c r="H577" s="249"/>
      <c r="I577" s="249"/>
      <c r="J577" s="249"/>
      <c r="K577" s="249"/>
      <c r="L577" s="249"/>
      <c r="M577" s="249"/>
      <c r="N577" s="249"/>
      <c r="O577" s="249"/>
      <c r="P577" s="249"/>
      <c r="Q577" s="249"/>
      <c r="V577" s="189"/>
      <c r="W577" s="190"/>
      <c r="X577" s="190"/>
      <c r="Y577" s="190"/>
      <c r="Z577" s="190"/>
    </row>
    <row r="578" spans="1:26">
      <c r="B578" s="251"/>
      <c r="C578" s="251"/>
      <c r="H578" s="249"/>
      <c r="I578" s="249"/>
      <c r="J578" s="249"/>
      <c r="K578" s="249"/>
      <c r="L578" s="249"/>
      <c r="M578" s="249"/>
      <c r="N578" s="249"/>
      <c r="O578" s="249"/>
      <c r="P578" s="249"/>
      <c r="Q578" s="249"/>
      <c r="V578" s="189"/>
      <c r="W578" s="190"/>
      <c r="X578" s="190"/>
      <c r="Y578" s="190"/>
      <c r="Z578" s="190"/>
    </row>
    <row r="579" spans="1:26">
      <c r="B579" s="251"/>
      <c r="C579" s="251"/>
      <c r="H579" s="249"/>
      <c r="I579" s="249"/>
      <c r="J579" s="249"/>
      <c r="K579" s="249"/>
      <c r="L579" s="249"/>
      <c r="M579" s="249"/>
      <c r="N579" s="249"/>
      <c r="O579" s="249"/>
      <c r="P579" s="249"/>
      <c r="Q579" s="249"/>
      <c r="V579" s="189"/>
      <c r="W579" s="190"/>
      <c r="X579" s="190"/>
      <c r="Y579" s="190"/>
      <c r="Z579" s="190"/>
    </row>
    <row r="580" spans="1:26">
      <c r="B580" s="251"/>
      <c r="C580" s="251"/>
      <c r="H580" s="249"/>
      <c r="I580" s="249"/>
      <c r="J580" s="249"/>
      <c r="K580" s="249"/>
      <c r="L580" s="249"/>
      <c r="M580" s="249"/>
      <c r="N580" s="249"/>
      <c r="O580" s="249"/>
      <c r="P580" s="249"/>
      <c r="Q580" s="249"/>
      <c r="V580" s="189"/>
      <c r="W580" s="190"/>
      <c r="X580" s="190"/>
      <c r="Y580" s="190"/>
      <c r="Z580" s="190"/>
    </row>
    <row r="581" spans="1:26">
      <c r="A581" s="251"/>
      <c r="B581" s="251"/>
      <c r="C581" s="251"/>
    </row>
  </sheetData>
  <autoFilter ref="A24:C24">
    <sortState ref="A25:C81">
      <sortCondition ref="A24"/>
    </sortState>
  </autoFilter>
  <mergeCells count="14">
    <mergeCell ref="F2:U2"/>
    <mergeCell ref="G4:H4"/>
    <mergeCell ref="J4:K4"/>
    <mergeCell ref="F5:F6"/>
    <mergeCell ref="M6:O6"/>
    <mergeCell ref="P6:R6"/>
    <mergeCell ref="B23:C23"/>
    <mergeCell ref="F23:G23"/>
    <mergeCell ref="G7:H7"/>
    <mergeCell ref="P7:R7"/>
    <mergeCell ref="S7:U8"/>
    <mergeCell ref="S9:U10"/>
    <mergeCell ref="I14:P14"/>
    <mergeCell ref="F15:U19"/>
  </mergeCells>
  <conditionalFormatting sqref="H1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1:Q11">
    <cfRule type="colorScale" priority="1">
      <colorScale>
        <cfvo type="min" val="0"/>
        <cfvo type="max" val="0"/>
        <color rgb="FFFFEF9C"/>
        <color rgb="FF63BE7B"/>
      </colorScale>
    </cfRule>
  </conditionalFormatting>
  <dataValidations count="2">
    <dataValidation type="list" allowBlank="1" showInputMessage="1" showErrorMessage="1" sqref="G4:H4">
      <formula1>$A:$A</formula1>
    </dataValidation>
    <dataValidation allowBlank="1" showInputMessage="1" showErrorMessage="1" promptTitle="OPS starting time" prompt="month/day/year h:mm am/pm&#10;e.g.&#10;3/22/11 6:00 am" sqref="P6:R7"/>
  </dataValidations>
  <pageMargins left="0.7" right="0.7" top="0.75" bottom="0.75" header="0.3" footer="0.3"/>
  <pageSetup scale="8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T752"/>
  <sheetViews>
    <sheetView workbookViewId="0">
      <selection activeCell="F3" sqref="F3"/>
    </sheetView>
  </sheetViews>
  <sheetFormatPr defaultRowHeight="12.75"/>
  <cols>
    <col min="1" max="1" width="2.7109375" customWidth="1"/>
    <col min="2" max="2" width="12.85546875" customWidth="1"/>
    <col min="3" max="3" width="3" customWidth="1"/>
    <col min="4" max="4" width="28.140625" customWidth="1"/>
    <col min="5" max="5" width="2.42578125" customWidth="1"/>
    <col min="6" max="6" width="21.28515625" customWidth="1"/>
    <col min="7" max="7" width="2.85546875" customWidth="1"/>
    <col min="9" max="9" width="24.28515625" customWidth="1"/>
    <col min="10" max="10" width="2.7109375" customWidth="1"/>
    <col min="12" max="12" width="2.85546875" customWidth="1"/>
    <col min="14" max="14" width="3" customWidth="1"/>
    <col min="15" max="15" width="15.7109375" bestFit="1" customWidth="1"/>
    <col min="16" max="16" width="16.7109375" bestFit="1" customWidth="1"/>
    <col min="17" max="17" width="20.28515625" bestFit="1" customWidth="1"/>
    <col min="18" max="18" width="10.7109375" bestFit="1" customWidth="1"/>
    <col min="19" max="19" width="21" bestFit="1" customWidth="1"/>
    <col min="20" max="20" width="15.5703125" bestFit="1" customWidth="1"/>
    <col min="21" max="21" width="12.28515625" bestFit="1" customWidth="1"/>
    <col min="22" max="22" width="8.7109375" bestFit="1" customWidth="1"/>
    <col min="23" max="23" width="16.140625" bestFit="1" customWidth="1"/>
    <col min="24" max="24" width="8.42578125" bestFit="1" customWidth="1"/>
    <col min="25" max="25" width="16.5703125" bestFit="1" customWidth="1"/>
    <col min="26" max="26" width="14.28515625" bestFit="1" customWidth="1"/>
    <col min="27" max="27" width="20.7109375" bestFit="1" customWidth="1"/>
    <col min="28" max="28" width="24.7109375" bestFit="1" customWidth="1"/>
    <col min="29" max="29" width="15.7109375" bestFit="1" customWidth="1"/>
    <col min="30" max="30" width="16.7109375" bestFit="1" customWidth="1"/>
    <col min="31" max="31" width="20.28515625" bestFit="1" customWidth="1"/>
    <col min="32" max="32" width="10.7109375" bestFit="1" customWidth="1"/>
  </cols>
  <sheetData>
    <row r="3" spans="1:20" ht="15.75">
      <c r="A3" s="148"/>
      <c r="B3" s="163" t="s">
        <v>117</v>
      </c>
      <c r="C3" s="148"/>
      <c r="D3" s="152" t="s">
        <v>118</v>
      </c>
      <c r="E3" s="148"/>
      <c r="F3" s="154" t="s">
        <v>35</v>
      </c>
      <c r="G3" s="148"/>
      <c r="H3" s="157" t="s">
        <v>170</v>
      </c>
      <c r="J3" s="148"/>
      <c r="K3" s="157" t="s">
        <v>33</v>
      </c>
      <c r="L3" s="148"/>
      <c r="M3" s="157" t="s">
        <v>1696</v>
      </c>
      <c r="N3" s="148"/>
      <c r="O3" s="157" t="s">
        <v>1699</v>
      </c>
      <c r="P3" s="148"/>
      <c r="Q3" s="148"/>
      <c r="R3" s="148"/>
      <c r="S3" s="148"/>
      <c r="T3" s="148"/>
    </row>
    <row r="4" spans="1:20" ht="18" customHeight="1">
      <c r="A4" s="148"/>
      <c r="B4" s="284" t="s">
        <v>1918</v>
      </c>
      <c r="C4" s="149"/>
      <c r="D4" s="153" t="s">
        <v>129</v>
      </c>
      <c r="E4" s="149"/>
      <c r="F4" s="155" t="s">
        <v>109</v>
      </c>
      <c r="G4" s="149"/>
      <c r="H4" s="158">
        <v>123</v>
      </c>
      <c r="I4" t="s">
        <v>171</v>
      </c>
      <c r="J4" s="149"/>
      <c r="K4">
        <v>1</v>
      </c>
      <c r="L4" s="149"/>
      <c r="M4" s="286" t="s">
        <v>1697</v>
      </c>
      <c r="N4" s="149"/>
      <c r="O4" s="284" t="s">
        <v>1700</v>
      </c>
      <c r="P4" s="149"/>
      <c r="Q4" s="149"/>
      <c r="R4" s="149"/>
      <c r="S4" s="149"/>
      <c r="T4" s="149"/>
    </row>
    <row r="5" spans="1:20" ht="17.25" customHeight="1">
      <c r="A5" s="148"/>
      <c r="B5" s="284" t="s">
        <v>1691</v>
      </c>
      <c r="C5" s="149"/>
      <c r="D5" s="153" t="s">
        <v>1664</v>
      </c>
      <c r="E5" s="149"/>
      <c r="F5" s="155" t="s">
        <v>108</v>
      </c>
      <c r="G5" s="149"/>
      <c r="H5" t="s">
        <v>172</v>
      </c>
      <c r="I5" t="s">
        <v>173</v>
      </c>
      <c r="J5" s="149"/>
      <c r="K5">
        <v>2</v>
      </c>
      <c r="L5" s="149"/>
      <c r="M5" s="286" t="s">
        <v>1698</v>
      </c>
      <c r="N5" s="149"/>
      <c r="O5" s="284" t="s">
        <v>1701</v>
      </c>
      <c r="P5" s="149"/>
      <c r="Q5" s="149"/>
      <c r="R5" s="149"/>
      <c r="S5" s="149"/>
      <c r="T5" s="149"/>
    </row>
    <row r="6" spans="1:20" ht="19.5" customHeight="1">
      <c r="A6" s="148"/>
      <c r="B6" s="284" t="s">
        <v>119</v>
      </c>
      <c r="C6" s="149"/>
      <c r="D6" s="153" t="s">
        <v>130</v>
      </c>
      <c r="E6" s="149"/>
      <c r="F6" s="155" t="s">
        <v>124</v>
      </c>
      <c r="G6" s="149"/>
      <c r="H6" t="s">
        <v>174</v>
      </c>
      <c r="I6" t="s">
        <v>175</v>
      </c>
      <c r="J6" s="149"/>
      <c r="K6">
        <v>3</v>
      </c>
      <c r="L6" s="149"/>
      <c r="M6" s="149"/>
      <c r="N6" s="149"/>
      <c r="O6" s="284" t="s">
        <v>1702</v>
      </c>
      <c r="P6" s="149"/>
      <c r="Q6" s="149"/>
      <c r="R6" s="149"/>
      <c r="S6" s="149"/>
      <c r="T6" s="149"/>
    </row>
    <row r="7" spans="1:20" ht="17.25" customHeight="1">
      <c r="A7" s="148"/>
      <c r="B7" s="284" t="s">
        <v>1694</v>
      </c>
      <c r="C7" s="149"/>
      <c r="D7" s="153" t="s">
        <v>131</v>
      </c>
      <c r="E7" s="149"/>
      <c r="F7" s="155" t="s">
        <v>113</v>
      </c>
      <c r="G7" s="149"/>
      <c r="H7" t="s">
        <v>176</v>
      </c>
      <c r="I7" t="s">
        <v>177</v>
      </c>
      <c r="J7" s="149"/>
      <c r="K7">
        <v>4</v>
      </c>
      <c r="L7" s="149"/>
      <c r="M7" s="149"/>
      <c r="N7" s="149"/>
      <c r="O7" s="284" t="s">
        <v>1703</v>
      </c>
      <c r="P7" s="149"/>
      <c r="Q7" s="149"/>
      <c r="R7" s="149"/>
      <c r="S7" s="149"/>
      <c r="T7" s="149"/>
    </row>
    <row r="8" spans="1:20" ht="18.75" customHeight="1">
      <c r="A8" s="148"/>
      <c r="B8" s="284" t="s">
        <v>120</v>
      </c>
      <c r="C8" s="149"/>
      <c r="D8" s="153" t="s">
        <v>132</v>
      </c>
      <c r="E8" s="149"/>
      <c r="F8" s="155" t="s">
        <v>112</v>
      </c>
      <c r="G8" s="149"/>
      <c r="H8" t="s">
        <v>178</v>
      </c>
      <c r="I8" t="s">
        <v>179</v>
      </c>
      <c r="J8" s="149"/>
      <c r="K8">
        <v>5</v>
      </c>
      <c r="L8" s="149"/>
      <c r="M8" s="149"/>
      <c r="N8" s="149"/>
      <c r="O8" s="284" t="s">
        <v>1704</v>
      </c>
      <c r="P8" s="149"/>
      <c r="Q8" s="149"/>
      <c r="R8" s="149"/>
      <c r="S8" s="149"/>
      <c r="T8" s="149"/>
    </row>
    <row r="9" spans="1:20" ht="16.5" customHeight="1">
      <c r="A9" s="148"/>
      <c r="B9" s="284" t="s">
        <v>121</v>
      </c>
      <c r="C9" s="149"/>
      <c r="D9" s="153" t="s">
        <v>1663</v>
      </c>
      <c r="E9" s="149"/>
      <c r="F9" s="341" t="s">
        <v>1926</v>
      </c>
      <c r="G9" s="149"/>
      <c r="H9" t="s">
        <v>180</v>
      </c>
      <c r="I9" t="s">
        <v>181</v>
      </c>
      <c r="J9" s="149"/>
      <c r="K9">
        <v>6</v>
      </c>
      <c r="L9" s="149"/>
      <c r="M9" s="149"/>
      <c r="N9" s="149"/>
      <c r="O9" s="284" t="s">
        <v>1705</v>
      </c>
      <c r="P9" s="149"/>
      <c r="Q9" s="149"/>
      <c r="R9" s="149"/>
      <c r="S9" s="149"/>
      <c r="T9" s="149"/>
    </row>
    <row r="10" spans="1:20" ht="17.25" customHeight="1">
      <c r="B10" s="284" t="s">
        <v>122</v>
      </c>
      <c r="D10" s="340" t="s">
        <v>1920</v>
      </c>
      <c r="F10" s="155" t="s">
        <v>114</v>
      </c>
      <c r="H10" t="s">
        <v>182</v>
      </c>
      <c r="I10" t="s">
        <v>183</v>
      </c>
      <c r="K10">
        <v>7</v>
      </c>
      <c r="O10" s="284" t="s">
        <v>1706</v>
      </c>
    </row>
    <row r="11" spans="1:20" ht="18.75" customHeight="1">
      <c r="B11" s="284" t="s">
        <v>127</v>
      </c>
      <c r="D11" s="153" t="s">
        <v>1898</v>
      </c>
      <c r="F11" s="156" t="s">
        <v>1658</v>
      </c>
      <c r="H11" t="s">
        <v>184</v>
      </c>
      <c r="I11" t="s">
        <v>185</v>
      </c>
      <c r="K11">
        <v>8</v>
      </c>
      <c r="O11" s="284" t="s">
        <v>1707</v>
      </c>
    </row>
    <row r="12" spans="1:20" ht="18.75" customHeight="1">
      <c r="B12" s="284" t="s">
        <v>123</v>
      </c>
      <c r="D12" s="153" t="s">
        <v>1905</v>
      </c>
      <c r="F12" s="155" t="s">
        <v>126</v>
      </c>
      <c r="H12" t="s">
        <v>186</v>
      </c>
      <c r="I12" t="s">
        <v>187</v>
      </c>
      <c r="K12">
        <v>9</v>
      </c>
      <c r="O12" s="284" t="s">
        <v>1708</v>
      </c>
    </row>
    <row r="13" spans="1:20" ht="18" customHeight="1">
      <c r="B13" s="284" t="s">
        <v>1693</v>
      </c>
      <c r="D13" s="153" t="s">
        <v>1886</v>
      </c>
      <c r="F13" s="155" t="s">
        <v>115</v>
      </c>
      <c r="H13" t="s">
        <v>188</v>
      </c>
      <c r="I13" t="s">
        <v>189</v>
      </c>
      <c r="K13">
        <v>10</v>
      </c>
      <c r="O13" s="284" t="s">
        <v>1709</v>
      </c>
    </row>
    <row r="14" spans="1:20" ht="19.5" customHeight="1">
      <c r="B14" s="285" t="s">
        <v>1695</v>
      </c>
      <c r="D14" s="153" t="s">
        <v>133</v>
      </c>
      <c r="F14" s="155" t="s">
        <v>128</v>
      </c>
      <c r="H14" t="s">
        <v>190</v>
      </c>
      <c r="I14" t="s">
        <v>191</v>
      </c>
      <c r="K14">
        <v>11</v>
      </c>
      <c r="O14" s="284" t="s">
        <v>1710</v>
      </c>
    </row>
    <row r="15" spans="1:20" ht="15.75">
      <c r="D15" s="153" t="s">
        <v>134</v>
      </c>
      <c r="F15" s="155" t="s">
        <v>1661</v>
      </c>
      <c r="H15" t="s">
        <v>192</v>
      </c>
      <c r="I15" t="s">
        <v>193</v>
      </c>
      <c r="K15">
        <v>12</v>
      </c>
      <c r="O15" s="284" t="s">
        <v>1711</v>
      </c>
    </row>
    <row r="16" spans="1:20" ht="15.75">
      <c r="D16" s="153" t="s">
        <v>135</v>
      </c>
      <c r="F16" s="155" t="s">
        <v>111</v>
      </c>
      <c r="H16" t="s">
        <v>194</v>
      </c>
      <c r="I16" t="s">
        <v>195</v>
      </c>
      <c r="K16">
        <v>13</v>
      </c>
      <c r="O16" s="284" t="s">
        <v>1712</v>
      </c>
    </row>
    <row r="17" spans="4:15" ht="15.75">
      <c r="D17" s="153" t="s">
        <v>136</v>
      </c>
      <c r="F17" s="155" t="s">
        <v>1657</v>
      </c>
      <c r="H17" t="s">
        <v>196</v>
      </c>
      <c r="I17" t="s">
        <v>197</v>
      </c>
      <c r="K17">
        <v>14</v>
      </c>
      <c r="O17" s="284" t="s">
        <v>1713</v>
      </c>
    </row>
    <row r="18" spans="4:15" ht="15.75">
      <c r="D18" s="153" t="s">
        <v>137</v>
      </c>
      <c r="F18" s="155" t="s">
        <v>110</v>
      </c>
      <c r="H18" t="s">
        <v>198</v>
      </c>
      <c r="I18" t="s">
        <v>199</v>
      </c>
      <c r="K18">
        <v>15</v>
      </c>
      <c r="O18" s="284" t="s">
        <v>1714</v>
      </c>
    </row>
    <row r="19" spans="4:15" ht="15.75">
      <c r="D19" s="153" t="s">
        <v>1666</v>
      </c>
      <c r="F19" s="155" t="s">
        <v>1660</v>
      </c>
      <c r="H19" t="s">
        <v>200</v>
      </c>
      <c r="I19" t="s">
        <v>201</v>
      </c>
      <c r="K19">
        <v>16</v>
      </c>
      <c r="O19" s="284" t="s">
        <v>1715</v>
      </c>
    </row>
    <row r="20" spans="4:15" ht="15.75">
      <c r="D20" s="153" t="s">
        <v>138</v>
      </c>
      <c r="F20" s="155" t="s">
        <v>1659</v>
      </c>
      <c r="H20" t="s">
        <v>202</v>
      </c>
      <c r="I20" t="s">
        <v>203</v>
      </c>
      <c r="K20">
        <v>17</v>
      </c>
      <c r="O20" s="284" t="s">
        <v>1716</v>
      </c>
    </row>
    <row r="21" spans="4:15" ht="15.75">
      <c r="D21" s="153" t="s">
        <v>139</v>
      </c>
      <c r="F21" s="155" t="s">
        <v>125</v>
      </c>
      <c r="H21" t="s">
        <v>204</v>
      </c>
      <c r="I21" t="s">
        <v>205</v>
      </c>
      <c r="K21">
        <v>18</v>
      </c>
      <c r="O21" s="284" t="s">
        <v>1717</v>
      </c>
    </row>
    <row r="22" spans="4:15" ht="15.75">
      <c r="D22" s="153" t="s">
        <v>140</v>
      </c>
      <c r="F22" s="155" t="s">
        <v>116</v>
      </c>
      <c r="H22" t="s">
        <v>206</v>
      </c>
      <c r="I22" t="s">
        <v>207</v>
      </c>
      <c r="K22">
        <v>19</v>
      </c>
      <c r="O22" s="284" t="s">
        <v>1718</v>
      </c>
    </row>
    <row r="23" spans="4:15" ht="15.75">
      <c r="D23" s="153" t="s">
        <v>141</v>
      </c>
      <c r="F23" s="155" t="s">
        <v>1662</v>
      </c>
      <c r="H23" t="s">
        <v>208</v>
      </c>
      <c r="I23" t="s">
        <v>209</v>
      </c>
      <c r="K23">
        <v>20</v>
      </c>
      <c r="O23" s="284" t="s">
        <v>1719</v>
      </c>
    </row>
    <row r="24" spans="4:15" ht="15.75">
      <c r="D24" s="153" t="s">
        <v>1887</v>
      </c>
      <c r="H24" t="s">
        <v>210</v>
      </c>
      <c r="I24" t="s">
        <v>211</v>
      </c>
      <c r="K24">
        <v>21</v>
      </c>
      <c r="O24" s="284" t="s">
        <v>1720</v>
      </c>
    </row>
    <row r="25" spans="4:15" ht="15.75">
      <c r="D25" s="153" t="s">
        <v>142</v>
      </c>
      <c r="F25" s="161"/>
      <c r="H25" t="s">
        <v>212</v>
      </c>
      <c r="I25" t="s">
        <v>213</v>
      </c>
      <c r="K25">
        <v>22</v>
      </c>
      <c r="O25" s="284" t="s">
        <v>1721</v>
      </c>
    </row>
    <row r="26" spans="4:15" ht="15.75">
      <c r="D26" s="339" t="s">
        <v>1910</v>
      </c>
      <c r="H26" t="s">
        <v>214</v>
      </c>
      <c r="I26" t="s">
        <v>215</v>
      </c>
      <c r="K26">
        <v>23</v>
      </c>
      <c r="O26" s="284" t="s">
        <v>1722</v>
      </c>
    </row>
    <row r="27" spans="4:15" ht="15.75">
      <c r="D27" s="153" t="s">
        <v>143</v>
      </c>
      <c r="H27" t="s">
        <v>216</v>
      </c>
      <c r="I27" t="s">
        <v>217</v>
      </c>
      <c r="K27">
        <v>24</v>
      </c>
      <c r="O27" s="284" t="s">
        <v>1723</v>
      </c>
    </row>
    <row r="28" spans="4:15" ht="15.75">
      <c r="D28" s="153" t="s">
        <v>1893</v>
      </c>
      <c r="H28" t="s">
        <v>218</v>
      </c>
      <c r="I28" t="s">
        <v>219</v>
      </c>
      <c r="K28">
        <v>25</v>
      </c>
      <c r="O28" s="284" t="s">
        <v>1724</v>
      </c>
    </row>
    <row r="29" spans="4:15">
      <c r="D29" s="340" t="s">
        <v>1921</v>
      </c>
      <c r="H29" t="s">
        <v>220</v>
      </c>
      <c r="I29" t="s">
        <v>221</v>
      </c>
      <c r="K29">
        <v>26</v>
      </c>
      <c r="O29" s="284" t="s">
        <v>1725</v>
      </c>
    </row>
    <row r="30" spans="4:15" ht="15.75">
      <c r="D30" s="339" t="s">
        <v>1916</v>
      </c>
      <c r="H30" t="s">
        <v>222</v>
      </c>
      <c r="I30" t="s">
        <v>223</v>
      </c>
      <c r="K30">
        <v>27</v>
      </c>
      <c r="O30" s="284" t="s">
        <v>1726</v>
      </c>
    </row>
    <row r="31" spans="4:15" ht="15.75">
      <c r="D31" s="153" t="s">
        <v>144</v>
      </c>
      <c r="H31" t="s">
        <v>224</v>
      </c>
      <c r="I31" t="s">
        <v>225</v>
      </c>
      <c r="K31">
        <v>28</v>
      </c>
      <c r="O31" s="284" t="s">
        <v>1727</v>
      </c>
    </row>
    <row r="32" spans="4:15" ht="15.75">
      <c r="D32" s="153" t="s">
        <v>145</v>
      </c>
      <c r="H32" t="s">
        <v>226</v>
      </c>
      <c r="I32" t="s">
        <v>227</v>
      </c>
      <c r="K32">
        <v>29</v>
      </c>
      <c r="O32" s="284" t="s">
        <v>1728</v>
      </c>
    </row>
    <row r="33" spans="4:15" ht="15.75">
      <c r="D33" s="153" t="s">
        <v>146</v>
      </c>
      <c r="H33" t="s">
        <v>228</v>
      </c>
      <c r="I33" t="s">
        <v>229</v>
      </c>
      <c r="K33">
        <v>30</v>
      </c>
      <c r="O33" s="284" t="s">
        <v>1729</v>
      </c>
    </row>
    <row r="34" spans="4:15" ht="15.75">
      <c r="D34" s="153" t="s">
        <v>147</v>
      </c>
      <c r="H34" t="s">
        <v>230</v>
      </c>
      <c r="I34" t="s">
        <v>231</v>
      </c>
      <c r="K34">
        <v>31</v>
      </c>
      <c r="O34" s="284" t="s">
        <v>1730</v>
      </c>
    </row>
    <row r="35" spans="4:15" ht="15.75">
      <c r="D35" s="153" t="s">
        <v>148</v>
      </c>
      <c r="H35" t="s">
        <v>232</v>
      </c>
      <c r="I35" t="s">
        <v>233</v>
      </c>
      <c r="K35">
        <v>32</v>
      </c>
      <c r="O35" s="284" t="s">
        <v>1731</v>
      </c>
    </row>
    <row r="36" spans="4:15">
      <c r="D36" s="340" t="s">
        <v>1924</v>
      </c>
      <c r="H36" t="s">
        <v>234</v>
      </c>
      <c r="I36" t="s">
        <v>235</v>
      </c>
      <c r="K36">
        <v>33</v>
      </c>
      <c r="O36" s="284" t="s">
        <v>1732</v>
      </c>
    </row>
    <row r="37" spans="4:15" ht="15.75">
      <c r="D37" s="153" t="s">
        <v>149</v>
      </c>
      <c r="H37" t="s">
        <v>236</v>
      </c>
      <c r="I37" t="s">
        <v>237</v>
      </c>
      <c r="K37">
        <v>34</v>
      </c>
      <c r="O37" s="284" t="s">
        <v>1733</v>
      </c>
    </row>
    <row r="38" spans="4:15" ht="15.75">
      <c r="D38" s="153" t="s">
        <v>1903</v>
      </c>
      <c r="H38" t="s">
        <v>238</v>
      </c>
      <c r="I38" t="s">
        <v>239</v>
      </c>
      <c r="K38">
        <v>35</v>
      </c>
      <c r="O38" s="284" t="s">
        <v>1734</v>
      </c>
    </row>
    <row r="39" spans="4:15" ht="15.75">
      <c r="D39" s="153" t="s">
        <v>150</v>
      </c>
      <c r="H39" t="s">
        <v>240</v>
      </c>
      <c r="I39" t="s">
        <v>241</v>
      </c>
      <c r="K39">
        <v>36</v>
      </c>
      <c r="O39" s="284" t="s">
        <v>1735</v>
      </c>
    </row>
    <row r="40" spans="4:15" ht="15.75">
      <c r="D40" s="153" t="s">
        <v>1904</v>
      </c>
      <c r="H40" t="s">
        <v>242</v>
      </c>
      <c r="I40" t="s">
        <v>243</v>
      </c>
      <c r="K40">
        <v>37</v>
      </c>
      <c r="O40" s="284" t="s">
        <v>1736</v>
      </c>
    </row>
    <row r="41" spans="4:15" ht="15.75">
      <c r="D41" s="339" t="s">
        <v>1915</v>
      </c>
      <c r="H41" t="s">
        <v>244</v>
      </c>
      <c r="I41" t="s">
        <v>245</v>
      </c>
      <c r="K41">
        <v>38</v>
      </c>
    </row>
    <row r="42" spans="4:15" ht="15.75">
      <c r="D42" s="153" t="s">
        <v>151</v>
      </c>
      <c r="H42" t="s">
        <v>246</v>
      </c>
      <c r="I42" t="s">
        <v>247</v>
      </c>
      <c r="K42">
        <v>39</v>
      </c>
    </row>
    <row r="43" spans="4:15" ht="15.75">
      <c r="D43" s="153" t="s">
        <v>1889</v>
      </c>
      <c r="H43" t="s">
        <v>248</v>
      </c>
      <c r="I43" t="s">
        <v>249</v>
      </c>
      <c r="K43">
        <v>40</v>
      </c>
    </row>
    <row r="44" spans="4:15" ht="15.75">
      <c r="D44" s="153" t="s">
        <v>152</v>
      </c>
      <c r="H44" t="s">
        <v>250</v>
      </c>
      <c r="I44" t="s">
        <v>251</v>
      </c>
      <c r="K44">
        <v>41</v>
      </c>
    </row>
    <row r="45" spans="4:15" ht="15.75">
      <c r="D45" s="153" t="s">
        <v>152</v>
      </c>
      <c r="H45" t="s">
        <v>252</v>
      </c>
      <c r="I45" t="s">
        <v>253</v>
      </c>
      <c r="K45">
        <v>42</v>
      </c>
    </row>
    <row r="46" spans="4:15" ht="15.75">
      <c r="D46" s="153" t="s">
        <v>1671</v>
      </c>
      <c r="H46" t="s">
        <v>254</v>
      </c>
      <c r="I46" t="s">
        <v>255</v>
      </c>
      <c r="K46">
        <v>43</v>
      </c>
    </row>
    <row r="47" spans="4:15" ht="15.75">
      <c r="D47" s="153" t="s">
        <v>1671</v>
      </c>
      <c r="H47" t="s">
        <v>256</v>
      </c>
      <c r="I47" t="s">
        <v>257</v>
      </c>
      <c r="K47">
        <v>44</v>
      </c>
    </row>
    <row r="48" spans="4:15" ht="15.75">
      <c r="D48" s="153" t="s">
        <v>1897</v>
      </c>
      <c r="H48" t="s">
        <v>258</v>
      </c>
      <c r="I48" t="s">
        <v>259</v>
      </c>
      <c r="K48">
        <v>45</v>
      </c>
    </row>
    <row r="49" spans="4:11" ht="15.75">
      <c r="D49" s="153" t="s">
        <v>1672</v>
      </c>
      <c r="H49" t="s">
        <v>260</v>
      </c>
      <c r="I49" t="s">
        <v>261</v>
      </c>
      <c r="K49">
        <v>46</v>
      </c>
    </row>
    <row r="50" spans="4:11" ht="15.75">
      <c r="D50" s="153" t="s">
        <v>1672</v>
      </c>
      <c r="H50" t="s">
        <v>262</v>
      </c>
      <c r="I50" t="s">
        <v>263</v>
      </c>
      <c r="K50">
        <v>47</v>
      </c>
    </row>
    <row r="51" spans="4:11" ht="15.75">
      <c r="D51" s="153" t="s">
        <v>153</v>
      </c>
      <c r="H51" t="s">
        <v>264</v>
      </c>
      <c r="I51" t="s">
        <v>265</v>
      </c>
      <c r="K51">
        <v>48</v>
      </c>
    </row>
    <row r="52" spans="4:11" ht="15.75">
      <c r="D52" s="153" t="s">
        <v>153</v>
      </c>
      <c r="H52" t="s">
        <v>266</v>
      </c>
      <c r="I52" t="s">
        <v>267</v>
      </c>
      <c r="K52">
        <v>49</v>
      </c>
    </row>
    <row r="53" spans="4:11" ht="15.75">
      <c r="D53" s="153" t="s">
        <v>1667</v>
      </c>
      <c r="H53" t="s">
        <v>268</v>
      </c>
      <c r="I53" t="s">
        <v>269</v>
      </c>
      <c r="K53">
        <v>50</v>
      </c>
    </row>
    <row r="54" spans="4:11" ht="15.75">
      <c r="D54" s="153" t="s">
        <v>1667</v>
      </c>
      <c r="H54" t="s">
        <v>270</v>
      </c>
      <c r="I54" t="s">
        <v>271</v>
      </c>
      <c r="K54">
        <v>51</v>
      </c>
    </row>
    <row r="55" spans="4:11" ht="15.75">
      <c r="D55" s="153" t="s">
        <v>1895</v>
      </c>
      <c r="H55" t="s">
        <v>272</v>
      </c>
      <c r="I55" t="s">
        <v>273</v>
      </c>
      <c r="K55">
        <v>52</v>
      </c>
    </row>
    <row r="56" spans="4:11" ht="15.75">
      <c r="D56" s="153" t="s">
        <v>1890</v>
      </c>
      <c r="H56" t="s">
        <v>274</v>
      </c>
      <c r="I56" t="s">
        <v>275</v>
      </c>
    </row>
    <row r="57" spans="4:11" ht="15.75">
      <c r="D57" s="153" t="s">
        <v>154</v>
      </c>
      <c r="H57" t="s">
        <v>276</v>
      </c>
      <c r="I57" t="s">
        <v>277</v>
      </c>
    </row>
    <row r="58" spans="4:11" ht="15.75">
      <c r="D58" s="339" t="s">
        <v>1914</v>
      </c>
      <c r="H58" t="s">
        <v>278</v>
      </c>
      <c r="I58" t="s">
        <v>279</v>
      </c>
    </row>
    <row r="59" spans="4:11" ht="15.75">
      <c r="D59" s="153" t="s">
        <v>155</v>
      </c>
      <c r="H59" t="s">
        <v>280</v>
      </c>
      <c r="I59" t="s">
        <v>281</v>
      </c>
    </row>
    <row r="60" spans="4:11" ht="15.75">
      <c r="D60" s="153" t="s">
        <v>156</v>
      </c>
      <c r="H60" t="s">
        <v>282</v>
      </c>
      <c r="I60" t="s">
        <v>283</v>
      </c>
    </row>
    <row r="61" spans="4:11" ht="15.75">
      <c r="D61" s="153" t="s">
        <v>156</v>
      </c>
      <c r="H61" t="s">
        <v>284</v>
      </c>
      <c r="I61" t="s">
        <v>285</v>
      </c>
    </row>
    <row r="62" spans="4:11" ht="15.75">
      <c r="D62" s="153" t="s">
        <v>157</v>
      </c>
      <c r="H62" t="s">
        <v>286</v>
      </c>
      <c r="I62" t="s">
        <v>287</v>
      </c>
    </row>
    <row r="63" spans="4:11" ht="15.75">
      <c r="D63" s="153" t="s">
        <v>157</v>
      </c>
      <c r="H63" t="s">
        <v>288</v>
      </c>
      <c r="I63" t="s">
        <v>289</v>
      </c>
    </row>
    <row r="64" spans="4:11" ht="15.75">
      <c r="D64" s="153" t="s">
        <v>158</v>
      </c>
      <c r="H64" t="s">
        <v>290</v>
      </c>
      <c r="I64" t="s">
        <v>291</v>
      </c>
    </row>
    <row r="65" spans="4:9" ht="15.75">
      <c r="D65" s="153" t="s">
        <v>158</v>
      </c>
      <c r="H65" t="s">
        <v>292</v>
      </c>
      <c r="I65" t="s">
        <v>293</v>
      </c>
    </row>
    <row r="66" spans="4:9" ht="15.75">
      <c r="D66" s="153" t="s">
        <v>159</v>
      </c>
      <c r="H66" t="s">
        <v>294</v>
      </c>
      <c r="I66" t="s">
        <v>295</v>
      </c>
    </row>
    <row r="67" spans="4:9" ht="15.75">
      <c r="D67" s="153" t="s">
        <v>1670</v>
      </c>
      <c r="H67" t="s">
        <v>296</v>
      </c>
      <c r="I67" t="s">
        <v>297</v>
      </c>
    </row>
    <row r="68" spans="4:9" ht="15.75">
      <c r="D68" s="153" t="s">
        <v>1670</v>
      </c>
      <c r="H68" t="s">
        <v>298</v>
      </c>
      <c r="I68" t="s">
        <v>299</v>
      </c>
    </row>
    <row r="69" spans="4:9" ht="15.75">
      <c r="D69" s="153" t="s">
        <v>1894</v>
      </c>
      <c r="H69" t="s">
        <v>300</v>
      </c>
      <c r="I69" t="s">
        <v>301</v>
      </c>
    </row>
    <row r="70" spans="4:9" ht="15.75">
      <c r="D70" s="339" t="s">
        <v>1917</v>
      </c>
      <c r="H70" t="s">
        <v>302</v>
      </c>
      <c r="I70" t="s">
        <v>303</v>
      </c>
    </row>
    <row r="71" spans="4:9" ht="15.75">
      <c r="D71" s="339" t="s">
        <v>1913</v>
      </c>
      <c r="H71" t="s">
        <v>304</v>
      </c>
      <c r="I71" t="s">
        <v>305</v>
      </c>
    </row>
    <row r="72" spans="4:9" ht="15.75">
      <c r="D72" s="339" t="s">
        <v>1911</v>
      </c>
      <c r="H72" t="s">
        <v>306</v>
      </c>
      <c r="I72" t="s">
        <v>307</v>
      </c>
    </row>
    <row r="73" spans="4:9" ht="15.75">
      <c r="D73" s="153" t="s">
        <v>1891</v>
      </c>
      <c r="H73" t="s">
        <v>308</v>
      </c>
      <c r="I73" t="s">
        <v>309</v>
      </c>
    </row>
    <row r="74" spans="4:9" ht="15.75">
      <c r="D74" s="153" t="s">
        <v>160</v>
      </c>
      <c r="H74" t="s">
        <v>310</v>
      </c>
      <c r="I74" t="s">
        <v>311</v>
      </c>
    </row>
    <row r="75" spans="4:9" ht="15.75">
      <c r="D75" s="153" t="s">
        <v>160</v>
      </c>
      <c r="H75" t="s">
        <v>312</v>
      </c>
      <c r="I75" t="s">
        <v>313</v>
      </c>
    </row>
    <row r="76" spans="4:9" ht="15.75">
      <c r="D76" s="153" t="s">
        <v>1892</v>
      </c>
      <c r="H76" t="s">
        <v>314</v>
      </c>
      <c r="I76" t="s">
        <v>315</v>
      </c>
    </row>
    <row r="77" spans="4:9" ht="15.75">
      <c r="D77" s="153" t="s">
        <v>161</v>
      </c>
      <c r="H77" t="s">
        <v>316</v>
      </c>
      <c r="I77" t="s">
        <v>317</v>
      </c>
    </row>
    <row r="78" spans="4:9" ht="15.75">
      <c r="D78" s="153" t="s">
        <v>1665</v>
      </c>
      <c r="H78" t="s">
        <v>318</v>
      </c>
      <c r="I78" t="s">
        <v>319</v>
      </c>
    </row>
    <row r="79" spans="4:9" ht="15.75">
      <c r="D79" s="153" t="s">
        <v>162</v>
      </c>
      <c r="H79" t="s">
        <v>320</v>
      </c>
      <c r="I79" t="s">
        <v>321</v>
      </c>
    </row>
    <row r="80" spans="4:9" ht="15.75">
      <c r="D80" s="153" t="s">
        <v>163</v>
      </c>
      <c r="H80" t="s">
        <v>322</v>
      </c>
      <c r="I80" t="s">
        <v>323</v>
      </c>
    </row>
    <row r="81" spans="4:9" ht="15.75">
      <c r="D81" s="153" t="s">
        <v>164</v>
      </c>
      <c r="H81" t="s">
        <v>324</v>
      </c>
      <c r="I81" t="s">
        <v>325</v>
      </c>
    </row>
    <row r="82" spans="4:9" ht="15.75">
      <c r="D82" s="153" t="s">
        <v>165</v>
      </c>
      <c r="H82" t="s">
        <v>326</v>
      </c>
      <c r="I82" t="s">
        <v>327</v>
      </c>
    </row>
    <row r="83" spans="4:9" ht="15.75">
      <c r="D83" s="153" t="s">
        <v>166</v>
      </c>
      <c r="H83" t="s">
        <v>328</v>
      </c>
      <c r="I83" t="s">
        <v>329</v>
      </c>
    </row>
    <row r="84" spans="4:9">
      <c r="D84" s="340" t="s">
        <v>1923</v>
      </c>
      <c r="H84" t="s">
        <v>330</v>
      </c>
      <c r="I84" t="s">
        <v>331</v>
      </c>
    </row>
    <row r="85" spans="4:9" ht="15.75">
      <c r="D85" s="339" t="s">
        <v>1919</v>
      </c>
      <c r="H85" t="s">
        <v>332</v>
      </c>
      <c r="I85" t="s">
        <v>333</v>
      </c>
    </row>
    <row r="86" spans="4:9" ht="15.75">
      <c r="D86" s="339" t="s">
        <v>1912</v>
      </c>
      <c r="H86" t="s">
        <v>334</v>
      </c>
      <c r="I86" t="s">
        <v>335</v>
      </c>
    </row>
    <row r="87" spans="4:9">
      <c r="D87" s="340" t="s">
        <v>1925</v>
      </c>
      <c r="H87" t="s">
        <v>336</v>
      </c>
      <c r="I87" t="s">
        <v>337</v>
      </c>
    </row>
    <row r="88" spans="4:9">
      <c r="D88" s="340" t="s">
        <v>1922</v>
      </c>
      <c r="H88" t="s">
        <v>338</v>
      </c>
      <c r="I88" t="s">
        <v>339</v>
      </c>
    </row>
    <row r="89" spans="4:9" ht="15.75">
      <c r="D89" s="153" t="s">
        <v>1896</v>
      </c>
      <c r="H89" t="s">
        <v>340</v>
      </c>
      <c r="I89" t="s">
        <v>341</v>
      </c>
    </row>
    <row r="90" spans="4:9" ht="15.75">
      <c r="D90" s="153" t="s">
        <v>167</v>
      </c>
      <c r="H90" t="s">
        <v>342</v>
      </c>
      <c r="I90" t="s">
        <v>343</v>
      </c>
    </row>
    <row r="91" spans="4:9" ht="15.75">
      <c r="D91" s="153" t="s">
        <v>167</v>
      </c>
      <c r="H91" t="s">
        <v>344</v>
      </c>
      <c r="I91" t="s">
        <v>345</v>
      </c>
    </row>
    <row r="92" spans="4:9" ht="15.75">
      <c r="D92" s="153" t="s">
        <v>1899</v>
      </c>
      <c r="H92" t="s">
        <v>346</v>
      </c>
      <c r="I92" t="s">
        <v>347</v>
      </c>
    </row>
    <row r="93" spans="4:9" ht="15.75">
      <c r="D93" s="153" t="s">
        <v>1668</v>
      </c>
      <c r="H93" t="s">
        <v>348</v>
      </c>
      <c r="I93" t="s">
        <v>349</v>
      </c>
    </row>
    <row r="94" spans="4:9" ht="15.75">
      <c r="D94" s="153" t="s">
        <v>1669</v>
      </c>
      <c r="H94" t="s">
        <v>350</v>
      </c>
      <c r="I94" t="s">
        <v>351</v>
      </c>
    </row>
    <row r="95" spans="4:9" ht="15.75">
      <c r="D95" s="153" t="s">
        <v>1669</v>
      </c>
      <c r="H95" t="s">
        <v>352</v>
      </c>
      <c r="I95" t="s">
        <v>353</v>
      </c>
    </row>
    <row r="96" spans="4:9" ht="15.75">
      <c r="D96" s="153" t="s">
        <v>1900</v>
      </c>
      <c r="H96" t="s">
        <v>354</v>
      </c>
      <c r="I96" t="s">
        <v>355</v>
      </c>
    </row>
    <row r="97" spans="4:9" ht="15.75">
      <c r="D97" s="153" t="s">
        <v>1901</v>
      </c>
      <c r="H97" t="s">
        <v>356</v>
      </c>
      <c r="I97" t="s">
        <v>357</v>
      </c>
    </row>
    <row r="98" spans="4:9" ht="15.75">
      <c r="D98" s="153" t="s">
        <v>1902</v>
      </c>
      <c r="H98" t="s">
        <v>358</v>
      </c>
      <c r="I98" t="s">
        <v>359</v>
      </c>
    </row>
    <row r="99" spans="4:9" ht="15.75">
      <c r="D99" s="153" t="s">
        <v>1888</v>
      </c>
      <c r="H99" t="s">
        <v>360</v>
      </c>
      <c r="I99" t="s">
        <v>361</v>
      </c>
    </row>
    <row r="100" spans="4:9" ht="15.75">
      <c r="D100" s="153" t="s">
        <v>168</v>
      </c>
      <c r="H100" t="s">
        <v>362</v>
      </c>
      <c r="I100" t="s">
        <v>363</v>
      </c>
    </row>
    <row r="101" spans="4:9" ht="15.75">
      <c r="D101" s="153" t="s">
        <v>169</v>
      </c>
      <c r="H101" t="s">
        <v>364</v>
      </c>
      <c r="I101" t="s">
        <v>365</v>
      </c>
    </row>
    <row r="102" spans="4:9">
      <c r="H102" t="s">
        <v>366</v>
      </c>
      <c r="I102" t="s">
        <v>367</v>
      </c>
    </row>
    <row r="103" spans="4:9">
      <c r="H103" t="s">
        <v>368</v>
      </c>
      <c r="I103" t="s">
        <v>369</v>
      </c>
    </row>
    <row r="104" spans="4:9">
      <c r="H104" t="s">
        <v>370</v>
      </c>
      <c r="I104" t="s">
        <v>371</v>
      </c>
    </row>
    <row r="105" spans="4:9">
      <c r="H105" t="s">
        <v>372</v>
      </c>
      <c r="I105" t="s">
        <v>373</v>
      </c>
    </row>
    <row r="106" spans="4:9">
      <c r="H106" t="s">
        <v>374</v>
      </c>
      <c r="I106" t="s">
        <v>375</v>
      </c>
    </row>
    <row r="107" spans="4:9">
      <c r="H107" t="s">
        <v>376</v>
      </c>
      <c r="I107" t="s">
        <v>377</v>
      </c>
    </row>
    <row r="108" spans="4:9">
      <c r="H108" t="s">
        <v>378</v>
      </c>
      <c r="I108" t="s">
        <v>379</v>
      </c>
    </row>
    <row r="109" spans="4:9">
      <c r="H109" t="s">
        <v>380</v>
      </c>
      <c r="I109" t="s">
        <v>381</v>
      </c>
    </row>
    <row r="110" spans="4:9">
      <c r="H110" t="s">
        <v>382</v>
      </c>
      <c r="I110" t="s">
        <v>383</v>
      </c>
    </row>
    <row r="111" spans="4:9">
      <c r="H111" t="s">
        <v>384</v>
      </c>
      <c r="I111" t="s">
        <v>385</v>
      </c>
    </row>
    <row r="112" spans="4:9">
      <c r="H112" t="s">
        <v>386</v>
      </c>
      <c r="I112" t="s">
        <v>387</v>
      </c>
    </row>
    <row r="113" spans="8:9">
      <c r="H113" t="s">
        <v>388</v>
      </c>
      <c r="I113" t="s">
        <v>389</v>
      </c>
    </row>
    <row r="114" spans="8:9">
      <c r="H114" t="s">
        <v>390</v>
      </c>
      <c r="I114" t="s">
        <v>391</v>
      </c>
    </row>
    <row r="115" spans="8:9">
      <c r="H115" t="s">
        <v>392</v>
      </c>
      <c r="I115" t="s">
        <v>393</v>
      </c>
    </row>
    <row r="116" spans="8:9">
      <c r="H116" t="s">
        <v>394</v>
      </c>
      <c r="I116" t="s">
        <v>395</v>
      </c>
    </row>
    <row r="117" spans="8:9">
      <c r="H117" t="s">
        <v>396</v>
      </c>
      <c r="I117" t="s">
        <v>397</v>
      </c>
    </row>
    <row r="118" spans="8:9">
      <c r="H118" t="s">
        <v>398</v>
      </c>
      <c r="I118" t="s">
        <v>399</v>
      </c>
    </row>
    <row r="119" spans="8:9">
      <c r="H119" t="s">
        <v>400</v>
      </c>
      <c r="I119" t="s">
        <v>401</v>
      </c>
    </row>
    <row r="120" spans="8:9">
      <c r="H120" t="s">
        <v>402</v>
      </c>
      <c r="I120" t="s">
        <v>403</v>
      </c>
    </row>
    <row r="121" spans="8:9">
      <c r="H121" t="s">
        <v>404</v>
      </c>
      <c r="I121" t="s">
        <v>405</v>
      </c>
    </row>
    <row r="122" spans="8:9">
      <c r="H122" t="s">
        <v>406</v>
      </c>
      <c r="I122" t="s">
        <v>407</v>
      </c>
    </row>
    <row r="123" spans="8:9">
      <c r="H123" t="s">
        <v>408</v>
      </c>
      <c r="I123" t="s">
        <v>409</v>
      </c>
    </row>
    <row r="124" spans="8:9">
      <c r="H124" t="s">
        <v>410</v>
      </c>
      <c r="I124" t="s">
        <v>411</v>
      </c>
    </row>
    <row r="125" spans="8:9">
      <c r="H125" t="s">
        <v>412</v>
      </c>
      <c r="I125" t="s">
        <v>413</v>
      </c>
    </row>
    <row r="126" spans="8:9">
      <c r="H126" t="s">
        <v>414</v>
      </c>
      <c r="I126" t="s">
        <v>415</v>
      </c>
    </row>
    <row r="127" spans="8:9">
      <c r="H127" t="s">
        <v>416</v>
      </c>
      <c r="I127" t="s">
        <v>417</v>
      </c>
    </row>
    <row r="128" spans="8:9">
      <c r="H128" t="s">
        <v>418</v>
      </c>
      <c r="I128" t="s">
        <v>419</v>
      </c>
    </row>
    <row r="129" spans="8:9">
      <c r="H129" t="s">
        <v>420</v>
      </c>
      <c r="I129" t="s">
        <v>421</v>
      </c>
    </row>
    <row r="130" spans="8:9">
      <c r="H130" t="s">
        <v>422</v>
      </c>
      <c r="I130" t="s">
        <v>423</v>
      </c>
    </row>
    <row r="131" spans="8:9">
      <c r="H131" t="s">
        <v>424</v>
      </c>
      <c r="I131" t="s">
        <v>425</v>
      </c>
    </row>
    <row r="132" spans="8:9">
      <c r="H132" t="s">
        <v>426</v>
      </c>
      <c r="I132" t="s">
        <v>427</v>
      </c>
    </row>
    <row r="133" spans="8:9">
      <c r="H133" t="s">
        <v>428</v>
      </c>
      <c r="I133" t="s">
        <v>429</v>
      </c>
    </row>
    <row r="134" spans="8:9">
      <c r="H134" t="s">
        <v>430</v>
      </c>
      <c r="I134" t="s">
        <v>431</v>
      </c>
    </row>
    <row r="135" spans="8:9">
      <c r="H135" t="s">
        <v>432</v>
      </c>
      <c r="I135" t="s">
        <v>433</v>
      </c>
    </row>
    <row r="136" spans="8:9">
      <c r="H136" t="s">
        <v>434</v>
      </c>
      <c r="I136" t="s">
        <v>435</v>
      </c>
    </row>
    <row r="137" spans="8:9">
      <c r="H137" t="s">
        <v>436</v>
      </c>
      <c r="I137" t="s">
        <v>437</v>
      </c>
    </row>
    <row r="138" spans="8:9">
      <c r="H138" t="s">
        <v>438</v>
      </c>
      <c r="I138" t="s">
        <v>439</v>
      </c>
    </row>
    <row r="139" spans="8:9">
      <c r="H139" t="s">
        <v>440</v>
      </c>
      <c r="I139" t="s">
        <v>441</v>
      </c>
    </row>
    <row r="140" spans="8:9">
      <c r="H140" t="s">
        <v>442</v>
      </c>
      <c r="I140" t="s">
        <v>443</v>
      </c>
    </row>
    <row r="141" spans="8:9">
      <c r="H141" t="s">
        <v>444</v>
      </c>
      <c r="I141" t="s">
        <v>445</v>
      </c>
    </row>
    <row r="142" spans="8:9">
      <c r="H142" t="s">
        <v>446</v>
      </c>
      <c r="I142" t="s">
        <v>447</v>
      </c>
    </row>
    <row r="143" spans="8:9">
      <c r="H143" t="s">
        <v>448</v>
      </c>
      <c r="I143" t="s">
        <v>449</v>
      </c>
    </row>
    <row r="144" spans="8:9">
      <c r="H144" t="s">
        <v>450</v>
      </c>
      <c r="I144" t="s">
        <v>451</v>
      </c>
    </row>
    <row r="145" spans="8:9">
      <c r="H145" t="s">
        <v>452</v>
      </c>
      <c r="I145" t="s">
        <v>453</v>
      </c>
    </row>
    <row r="146" spans="8:9">
      <c r="H146" t="s">
        <v>454</v>
      </c>
      <c r="I146" t="s">
        <v>455</v>
      </c>
    </row>
    <row r="147" spans="8:9">
      <c r="H147" t="s">
        <v>456</v>
      </c>
      <c r="I147" t="s">
        <v>457</v>
      </c>
    </row>
    <row r="148" spans="8:9">
      <c r="H148" t="s">
        <v>458</v>
      </c>
      <c r="I148" t="s">
        <v>459</v>
      </c>
    </row>
    <row r="149" spans="8:9">
      <c r="H149" t="s">
        <v>460</v>
      </c>
      <c r="I149" t="s">
        <v>461</v>
      </c>
    </row>
    <row r="150" spans="8:9">
      <c r="H150" t="s">
        <v>462</v>
      </c>
      <c r="I150" t="s">
        <v>463</v>
      </c>
    </row>
    <row r="151" spans="8:9">
      <c r="H151" t="s">
        <v>464</v>
      </c>
      <c r="I151" t="s">
        <v>465</v>
      </c>
    </row>
    <row r="152" spans="8:9">
      <c r="H152" t="s">
        <v>466</v>
      </c>
      <c r="I152" t="s">
        <v>467</v>
      </c>
    </row>
    <row r="153" spans="8:9">
      <c r="H153" t="s">
        <v>468</v>
      </c>
      <c r="I153" t="s">
        <v>469</v>
      </c>
    </row>
    <row r="154" spans="8:9">
      <c r="H154" t="s">
        <v>470</v>
      </c>
      <c r="I154" t="s">
        <v>471</v>
      </c>
    </row>
    <row r="155" spans="8:9">
      <c r="H155" t="s">
        <v>472</v>
      </c>
      <c r="I155" t="s">
        <v>473</v>
      </c>
    </row>
    <row r="156" spans="8:9">
      <c r="H156" t="s">
        <v>474</v>
      </c>
      <c r="I156" t="s">
        <v>475</v>
      </c>
    </row>
    <row r="157" spans="8:9">
      <c r="H157" t="s">
        <v>476</v>
      </c>
      <c r="I157" t="s">
        <v>477</v>
      </c>
    </row>
    <row r="158" spans="8:9">
      <c r="H158" t="s">
        <v>478</v>
      </c>
      <c r="I158" t="s">
        <v>479</v>
      </c>
    </row>
    <row r="159" spans="8:9">
      <c r="H159" t="s">
        <v>480</v>
      </c>
      <c r="I159" t="s">
        <v>481</v>
      </c>
    </row>
    <row r="160" spans="8:9">
      <c r="H160" t="s">
        <v>482</v>
      </c>
      <c r="I160" t="s">
        <v>483</v>
      </c>
    </row>
    <row r="161" spans="8:9">
      <c r="H161" t="s">
        <v>484</v>
      </c>
      <c r="I161" t="s">
        <v>485</v>
      </c>
    </row>
    <row r="162" spans="8:9">
      <c r="H162" t="s">
        <v>486</v>
      </c>
      <c r="I162" t="s">
        <v>487</v>
      </c>
    </row>
    <row r="163" spans="8:9">
      <c r="H163" t="s">
        <v>488</v>
      </c>
      <c r="I163" t="s">
        <v>489</v>
      </c>
    </row>
    <row r="164" spans="8:9">
      <c r="H164" t="s">
        <v>490</v>
      </c>
      <c r="I164" t="s">
        <v>491</v>
      </c>
    </row>
    <row r="165" spans="8:9">
      <c r="H165" t="s">
        <v>492</v>
      </c>
      <c r="I165" t="s">
        <v>493</v>
      </c>
    </row>
    <row r="166" spans="8:9">
      <c r="H166" t="s">
        <v>494</v>
      </c>
      <c r="I166" t="s">
        <v>495</v>
      </c>
    </row>
    <row r="167" spans="8:9">
      <c r="H167" t="s">
        <v>496</v>
      </c>
      <c r="I167" t="s">
        <v>497</v>
      </c>
    </row>
    <row r="168" spans="8:9">
      <c r="H168" t="s">
        <v>498</v>
      </c>
      <c r="I168" t="s">
        <v>499</v>
      </c>
    </row>
    <row r="169" spans="8:9">
      <c r="H169" t="s">
        <v>500</v>
      </c>
      <c r="I169" t="s">
        <v>501</v>
      </c>
    </row>
    <row r="170" spans="8:9">
      <c r="H170" t="s">
        <v>502</v>
      </c>
      <c r="I170" t="s">
        <v>503</v>
      </c>
    </row>
    <row r="171" spans="8:9">
      <c r="H171" t="s">
        <v>504</v>
      </c>
      <c r="I171" t="s">
        <v>505</v>
      </c>
    </row>
    <row r="172" spans="8:9">
      <c r="H172" t="s">
        <v>506</v>
      </c>
      <c r="I172" t="s">
        <v>507</v>
      </c>
    </row>
    <row r="173" spans="8:9">
      <c r="H173" t="s">
        <v>508</v>
      </c>
      <c r="I173" t="s">
        <v>509</v>
      </c>
    </row>
    <row r="174" spans="8:9">
      <c r="H174" t="s">
        <v>510</v>
      </c>
      <c r="I174" t="s">
        <v>511</v>
      </c>
    </row>
    <row r="175" spans="8:9">
      <c r="H175" t="s">
        <v>512</v>
      </c>
      <c r="I175" t="s">
        <v>513</v>
      </c>
    </row>
    <row r="176" spans="8:9">
      <c r="H176" t="s">
        <v>514</v>
      </c>
      <c r="I176" t="s">
        <v>515</v>
      </c>
    </row>
    <row r="177" spans="8:9">
      <c r="H177" t="s">
        <v>516</v>
      </c>
      <c r="I177" t="s">
        <v>517</v>
      </c>
    </row>
    <row r="178" spans="8:9">
      <c r="H178" t="s">
        <v>518</v>
      </c>
      <c r="I178" t="s">
        <v>519</v>
      </c>
    </row>
    <row r="179" spans="8:9">
      <c r="H179" t="s">
        <v>520</v>
      </c>
      <c r="I179" t="s">
        <v>521</v>
      </c>
    </row>
    <row r="180" spans="8:9">
      <c r="H180" t="s">
        <v>522</v>
      </c>
      <c r="I180" t="s">
        <v>523</v>
      </c>
    </row>
    <row r="181" spans="8:9">
      <c r="H181" t="s">
        <v>524</v>
      </c>
      <c r="I181" t="s">
        <v>525</v>
      </c>
    </row>
    <row r="182" spans="8:9">
      <c r="H182" t="s">
        <v>526</v>
      </c>
      <c r="I182" t="s">
        <v>527</v>
      </c>
    </row>
    <row r="183" spans="8:9">
      <c r="H183" t="s">
        <v>528</v>
      </c>
      <c r="I183" t="s">
        <v>529</v>
      </c>
    </row>
    <row r="184" spans="8:9">
      <c r="H184" t="s">
        <v>530</v>
      </c>
      <c r="I184" t="s">
        <v>531</v>
      </c>
    </row>
    <row r="185" spans="8:9">
      <c r="H185" t="s">
        <v>532</v>
      </c>
      <c r="I185" t="s">
        <v>533</v>
      </c>
    </row>
    <row r="186" spans="8:9">
      <c r="H186" t="s">
        <v>534</v>
      </c>
      <c r="I186" t="s">
        <v>535</v>
      </c>
    </row>
    <row r="187" spans="8:9">
      <c r="H187" t="s">
        <v>536</v>
      </c>
      <c r="I187" t="s">
        <v>537</v>
      </c>
    </row>
    <row r="188" spans="8:9">
      <c r="H188" t="s">
        <v>538</v>
      </c>
      <c r="I188" t="s">
        <v>539</v>
      </c>
    </row>
    <row r="189" spans="8:9">
      <c r="H189" t="s">
        <v>540</v>
      </c>
      <c r="I189" t="s">
        <v>541</v>
      </c>
    </row>
    <row r="190" spans="8:9">
      <c r="H190" t="s">
        <v>542</v>
      </c>
      <c r="I190" t="s">
        <v>543</v>
      </c>
    </row>
    <row r="191" spans="8:9">
      <c r="H191" t="s">
        <v>544</v>
      </c>
      <c r="I191" t="s">
        <v>545</v>
      </c>
    </row>
    <row r="192" spans="8:9">
      <c r="H192" t="s">
        <v>546</v>
      </c>
      <c r="I192" t="s">
        <v>547</v>
      </c>
    </row>
    <row r="193" spans="8:9">
      <c r="H193" t="s">
        <v>548</v>
      </c>
      <c r="I193" t="s">
        <v>549</v>
      </c>
    </row>
    <row r="194" spans="8:9">
      <c r="H194" t="s">
        <v>550</v>
      </c>
      <c r="I194" t="s">
        <v>551</v>
      </c>
    </row>
    <row r="195" spans="8:9">
      <c r="H195" t="s">
        <v>552</v>
      </c>
      <c r="I195" t="s">
        <v>553</v>
      </c>
    </row>
    <row r="196" spans="8:9">
      <c r="H196" t="s">
        <v>554</v>
      </c>
      <c r="I196" t="s">
        <v>555</v>
      </c>
    </row>
    <row r="197" spans="8:9">
      <c r="H197" t="s">
        <v>556</v>
      </c>
      <c r="I197" t="s">
        <v>557</v>
      </c>
    </row>
    <row r="198" spans="8:9">
      <c r="H198" t="s">
        <v>558</v>
      </c>
      <c r="I198" t="s">
        <v>559</v>
      </c>
    </row>
    <row r="199" spans="8:9">
      <c r="H199" t="s">
        <v>560</v>
      </c>
      <c r="I199" t="s">
        <v>561</v>
      </c>
    </row>
    <row r="200" spans="8:9">
      <c r="H200" t="s">
        <v>562</v>
      </c>
      <c r="I200" t="s">
        <v>563</v>
      </c>
    </row>
    <row r="201" spans="8:9">
      <c r="H201" t="s">
        <v>564</v>
      </c>
      <c r="I201" t="s">
        <v>565</v>
      </c>
    </row>
    <row r="202" spans="8:9">
      <c r="H202" t="s">
        <v>566</v>
      </c>
      <c r="I202" t="s">
        <v>567</v>
      </c>
    </row>
    <row r="203" spans="8:9">
      <c r="H203" t="s">
        <v>568</v>
      </c>
      <c r="I203" t="s">
        <v>569</v>
      </c>
    </row>
    <row r="204" spans="8:9">
      <c r="H204" t="s">
        <v>570</v>
      </c>
      <c r="I204" t="s">
        <v>571</v>
      </c>
    </row>
    <row r="205" spans="8:9">
      <c r="H205" t="s">
        <v>572</v>
      </c>
      <c r="I205" t="s">
        <v>573</v>
      </c>
    </row>
    <row r="206" spans="8:9">
      <c r="H206" t="s">
        <v>574</v>
      </c>
      <c r="I206" t="s">
        <v>575</v>
      </c>
    </row>
    <row r="207" spans="8:9">
      <c r="H207" t="s">
        <v>576</v>
      </c>
      <c r="I207" t="s">
        <v>577</v>
      </c>
    </row>
    <row r="208" spans="8:9">
      <c r="H208" t="s">
        <v>578</v>
      </c>
      <c r="I208" t="s">
        <v>579</v>
      </c>
    </row>
    <row r="209" spans="8:9">
      <c r="H209" t="s">
        <v>580</v>
      </c>
      <c r="I209" t="s">
        <v>581</v>
      </c>
    </row>
    <row r="210" spans="8:9">
      <c r="H210" t="s">
        <v>582</v>
      </c>
      <c r="I210" t="s">
        <v>583</v>
      </c>
    </row>
    <row r="211" spans="8:9">
      <c r="H211" t="s">
        <v>584</v>
      </c>
      <c r="I211" t="s">
        <v>585</v>
      </c>
    </row>
    <row r="212" spans="8:9">
      <c r="H212" t="s">
        <v>586</v>
      </c>
      <c r="I212" t="s">
        <v>587</v>
      </c>
    </row>
    <row r="213" spans="8:9">
      <c r="H213" t="s">
        <v>588</v>
      </c>
      <c r="I213" t="s">
        <v>589</v>
      </c>
    </row>
    <row r="214" spans="8:9">
      <c r="H214" t="s">
        <v>590</v>
      </c>
      <c r="I214" t="s">
        <v>591</v>
      </c>
    </row>
    <row r="215" spans="8:9">
      <c r="H215" t="s">
        <v>592</v>
      </c>
      <c r="I215" t="s">
        <v>593</v>
      </c>
    </row>
    <row r="216" spans="8:9">
      <c r="H216" t="s">
        <v>594</v>
      </c>
      <c r="I216" t="s">
        <v>595</v>
      </c>
    </row>
    <row r="217" spans="8:9">
      <c r="H217" t="s">
        <v>596</v>
      </c>
      <c r="I217" t="s">
        <v>597</v>
      </c>
    </row>
    <row r="218" spans="8:9">
      <c r="H218" t="s">
        <v>598</v>
      </c>
      <c r="I218" t="s">
        <v>599</v>
      </c>
    </row>
    <row r="219" spans="8:9">
      <c r="H219" t="s">
        <v>600</v>
      </c>
      <c r="I219" t="s">
        <v>601</v>
      </c>
    </row>
    <row r="220" spans="8:9">
      <c r="H220" t="s">
        <v>602</v>
      </c>
      <c r="I220" t="s">
        <v>603</v>
      </c>
    </row>
    <row r="221" spans="8:9">
      <c r="H221" t="s">
        <v>604</v>
      </c>
      <c r="I221" t="s">
        <v>605</v>
      </c>
    </row>
    <row r="222" spans="8:9">
      <c r="H222" t="s">
        <v>606</v>
      </c>
      <c r="I222" t="s">
        <v>607</v>
      </c>
    </row>
    <row r="223" spans="8:9">
      <c r="H223" t="s">
        <v>608</v>
      </c>
      <c r="I223" t="s">
        <v>609</v>
      </c>
    </row>
    <row r="224" spans="8:9">
      <c r="H224" t="s">
        <v>610</v>
      </c>
      <c r="I224" t="s">
        <v>611</v>
      </c>
    </row>
    <row r="225" spans="8:9">
      <c r="H225" t="s">
        <v>612</v>
      </c>
      <c r="I225" t="s">
        <v>613</v>
      </c>
    </row>
    <row r="226" spans="8:9">
      <c r="H226" t="s">
        <v>614</v>
      </c>
      <c r="I226" t="s">
        <v>615</v>
      </c>
    </row>
    <row r="227" spans="8:9">
      <c r="H227" t="s">
        <v>616</v>
      </c>
      <c r="I227" t="s">
        <v>617</v>
      </c>
    </row>
    <row r="228" spans="8:9">
      <c r="H228" t="s">
        <v>618</v>
      </c>
      <c r="I228" t="s">
        <v>619</v>
      </c>
    </row>
    <row r="229" spans="8:9">
      <c r="H229" t="s">
        <v>620</v>
      </c>
      <c r="I229" t="s">
        <v>621</v>
      </c>
    </row>
    <row r="230" spans="8:9">
      <c r="H230" t="s">
        <v>622</v>
      </c>
      <c r="I230" t="s">
        <v>623</v>
      </c>
    </row>
    <row r="231" spans="8:9">
      <c r="H231" t="s">
        <v>624</v>
      </c>
      <c r="I231" t="s">
        <v>625</v>
      </c>
    </row>
    <row r="232" spans="8:9">
      <c r="H232" t="s">
        <v>626</v>
      </c>
      <c r="I232" t="s">
        <v>627</v>
      </c>
    </row>
    <row r="233" spans="8:9">
      <c r="H233" t="s">
        <v>628</v>
      </c>
      <c r="I233" t="s">
        <v>629</v>
      </c>
    </row>
    <row r="234" spans="8:9">
      <c r="H234" t="s">
        <v>630</v>
      </c>
      <c r="I234" t="s">
        <v>631</v>
      </c>
    </row>
    <row r="235" spans="8:9">
      <c r="H235" t="s">
        <v>632</v>
      </c>
      <c r="I235" t="s">
        <v>633</v>
      </c>
    </row>
    <row r="236" spans="8:9">
      <c r="H236" t="s">
        <v>634</v>
      </c>
      <c r="I236" t="s">
        <v>635</v>
      </c>
    </row>
    <row r="237" spans="8:9">
      <c r="H237" t="s">
        <v>636</v>
      </c>
      <c r="I237" t="s">
        <v>637</v>
      </c>
    </row>
    <row r="238" spans="8:9">
      <c r="H238" t="s">
        <v>638</v>
      </c>
      <c r="I238" t="s">
        <v>639</v>
      </c>
    </row>
    <row r="239" spans="8:9">
      <c r="H239" t="s">
        <v>640</v>
      </c>
      <c r="I239" t="s">
        <v>641</v>
      </c>
    </row>
    <row r="240" spans="8:9">
      <c r="H240" t="s">
        <v>642</v>
      </c>
      <c r="I240" t="s">
        <v>643</v>
      </c>
    </row>
    <row r="241" spans="8:9">
      <c r="H241" t="s">
        <v>644</v>
      </c>
      <c r="I241" t="s">
        <v>645</v>
      </c>
    </row>
    <row r="242" spans="8:9">
      <c r="H242" t="s">
        <v>646</v>
      </c>
      <c r="I242" t="s">
        <v>647</v>
      </c>
    </row>
    <row r="243" spans="8:9">
      <c r="H243" t="s">
        <v>648</v>
      </c>
      <c r="I243" t="s">
        <v>649</v>
      </c>
    </row>
    <row r="244" spans="8:9">
      <c r="H244" t="s">
        <v>650</v>
      </c>
      <c r="I244" t="s">
        <v>651</v>
      </c>
    </row>
    <row r="245" spans="8:9">
      <c r="H245" t="s">
        <v>652</v>
      </c>
      <c r="I245" t="s">
        <v>653</v>
      </c>
    </row>
    <row r="246" spans="8:9">
      <c r="H246" t="s">
        <v>654</v>
      </c>
      <c r="I246" t="s">
        <v>655</v>
      </c>
    </row>
    <row r="247" spans="8:9">
      <c r="H247" t="s">
        <v>656</v>
      </c>
      <c r="I247" t="s">
        <v>657</v>
      </c>
    </row>
    <row r="248" spans="8:9">
      <c r="H248" t="s">
        <v>658</v>
      </c>
      <c r="I248" t="s">
        <v>659</v>
      </c>
    </row>
    <row r="249" spans="8:9">
      <c r="H249" t="s">
        <v>660</v>
      </c>
      <c r="I249" t="s">
        <v>661</v>
      </c>
    </row>
    <row r="250" spans="8:9">
      <c r="H250" t="s">
        <v>662</v>
      </c>
      <c r="I250" t="s">
        <v>663</v>
      </c>
    </row>
    <row r="251" spans="8:9">
      <c r="H251" t="s">
        <v>664</v>
      </c>
      <c r="I251" t="s">
        <v>665</v>
      </c>
    </row>
    <row r="252" spans="8:9">
      <c r="H252" t="s">
        <v>666</v>
      </c>
      <c r="I252" t="s">
        <v>667</v>
      </c>
    </row>
    <row r="253" spans="8:9">
      <c r="H253" t="s">
        <v>668</v>
      </c>
      <c r="I253" t="s">
        <v>669</v>
      </c>
    </row>
    <row r="254" spans="8:9">
      <c r="H254" t="s">
        <v>670</v>
      </c>
      <c r="I254" t="s">
        <v>671</v>
      </c>
    </row>
    <row r="255" spans="8:9">
      <c r="H255" t="s">
        <v>672</v>
      </c>
      <c r="I255" t="s">
        <v>673</v>
      </c>
    </row>
    <row r="256" spans="8:9">
      <c r="H256" t="s">
        <v>674</v>
      </c>
      <c r="I256" t="s">
        <v>675</v>
      </c>
    </row>
    <row r="257" spans="8:9">
      <c r="H257" t="s">
        <v>676</v>
      </c>
      <c r="I257" t="s">
        <v>677</v>
      </c>
    </row>
    <row r="258" spans="8:9">
      <c r="H258" t="s">
        <v>678</v>
      </c>
      <c r="I258" t="s">
        <v>679</v>
      </c>
    </row>
    <row r="259" spans="8:9">
      <c r="H259" t="s">
        <v>680</v>
      </c>
      <c r="I259" t="s">
        <v>681</v>
      </c>
    </row>
    <row r="260" spans="8:9">
      <c r="H260" t="s">
        <v>682</v>
      </c>
      <c r="I260" t="s">
        <v>683</v>
      </c>
    </row>
    <row r="261" spans="8:9">
      <c r="H261" t="s">
        <v>684</v>
      </c>
      <c r="I261" t="s">
        <v>685</v>
      </c>
    </row>
    <row r="262" spans="8:9">
      <c r="H262" t="s">
        <v>686</v>
      </c>
      <c r="I262" t="s">
        <v>687</v>
      </c>
    </row>
    <row r="263" spans="8:9">
      <c r="H263" t="s">
        <v>688</v>
      </c>
      <c r="I263" t="s">
        <v>689</v>
      </c>
    </row>
    <row r="264" spans="8:9">
      <c r="H264" t="s">
        <v>690</v>
      </c>
      <c r="I264" t="s">
        <v>691</v>
      </c>
    </row>
    <row r="265" spans="8:9">
      <c r="H265" t="s">
        <v>692</v>
      </c>
      <c r="I265" t="s">
        <v>693</v>
      </c>
    </row>
    <row r="266" spans="8:9">
      <c r="H266" t="s">
        <v>694</v>
      </c>
      <c r="I266" t="s">
        <v>695</v>
      </c>
    </row>
    <row r="267" spans="8:9">
      <c r="H267" t="s">
        <v>696</v>
      </c>
      <c r="I267" t="s">
        <v>697</v>
      </c>
    </row>
    <row r="268" spans="8:9">
      <c r="H268" t="s">
        <v>698</v>
      </c>
      <c r="I268" t="s">
        <v>699</v>
      </c>
    </row>
    <row r="269" spans="8:9">
      <c r="H269" t="s">
        <v>700</v>
      </c>
      <c r="I269" t="s">
        <v>701</v>
      </c>
    </row>
    <row r="270" spans="8:9">
      <c r="H270" t="s">
        <v>702</v>
      </c>
      <c r="I270" t="s">
        <v>703</v>
      </c>
    </row>
    <row r="271" spans="8:9">
      <c r="H271" t="s">
        <v>704</v>
      </c>
      <c r="I271" t="s">
        <v>705</v>
      </c>
    </row>
    <row r="272" spans="8:9">
      <c r="H272" t="s">
        <v>706</v>
      </c>
      <c r="I272" t="s">
        <v>707</v>
      </c>
    </row>
    <row r="273" spans="8:9">
      <c r="H273" t="s">
        <v>708</v>
      </c>
      <c r="I273" t="s">
        <v>709</v>
      </c>
    </row>
    <row r="274" spans="8:9">
      <c r="H274" t="s">
        <v>710</v>
      </c>
      <c r="I274" t="s">
        <v>711</v>
      </c>
    </row>
    <row r="275" spans="8:9">
      <c r="H275" t="s">
        <v>697</v>
      </c>
      <c r="I275" t="s">
        <v>712</v>
      </c>
    </row>
    <row r="276" spans="8:9">
      <c r="H276" t="s">
        <v>713</v>
      </c>
      <c r="I276" t="s">
        <v>714</v>
      </c>
    </row>
    <row r="277" spans="8:9">
      <c r="H277" t="s">
        <v>715</v>
      </c>
      <c r="I277" t="s">
        <v>716</v>
      </c>
    </row>
    <row r="278" spans="8:9">
      <c r="H278" t="s">
        <v>717</v>
      </c>
      <c r="I278" t="s">
        <v>718</v>
      </c>
    </row>
    <row r="279" spans="8:9">
      <c r="H279" t="s">
        <v>719</v>
      </c>
      <c r="I279" t="s">
        <v>720</v>
      </c>
    </row>
    <row r="280" spans="8:9">
      <c r="H280" t="s">
        <v>721</v>
      </c>
      <c r="I280" t="s">
        <v>722</v>
      </c>
    </row>
    <row r="281" spans="8:9">
      <c r="H281" t="s">
        <v>723</v>
      </c>
      <c r="I281" t="s">
        <v>724</v>
      </c>
    </row>
    <row r="282" spans="8:9">
      <c r="H282" t="s">
        <v>725</v>
      </c>
      <c r="I282" t="s">
        <v>726</v>
      </c>
    </row>
    <row r="283" spans="8:9">
      <c r="H283" t="s">
        <v>727</v>
      </c>
      <c r="I283" t="s">
        <v>728</v>
      </c>
    </row>
    <row r="284" spans="8:9">
      <c r="H284" t="s">
        <v>729</v>
      </c>
      <c r="I284" t="s">
        <v>730</v>
      </c>
    </row>
    <row r="285" spans="8:9">
      <c r="H285" t="s">
        <v>731</v>
      </c>
      <c r="I285" t="s">
        <v>732</v>
      </c>
    </row>
    <row r="286" spans="8:9">
      <c r="H286" t="s">
        <v>733</v>
      </c>
      <c r="I286" t="s">
        <v>734</v>
      </c>
    </row>
    <row r="287" spans="8:9">
      <c r="H287" t="s">
        <v>735</v>
      </c>
      <c r="I287" t="s">
        <v>736</v>
      </c>
    </row>
    <row r="288" spans="8:9">
      <c r="H288" t="s">
        <v>737</v>
      </c>
      <c r="I288" t="s">
        <v>738</v>
      </c>
    </row>
    <row r="289" spans="8:9">
      <c r="H289" t="s">
        <v>739</v>
      </c>
      <c r="I289" t="s">
        <v>740</v>
      </c>
    </row>
    <row r="290" spans="8:9">
      <c r="H290" t="s">
        <v>741</v>
      </c>
      <c r="I290" t="s">
        <v>742</v>
      </c>
    </row>
    <row r="291" spans="8:9">
      <c r="H291" t="s">
        <v>743</v>
      </c>
      <c r="I291" t="s">
        <v>744</v>
      </c>
    </row>
    <row r="292" spans="8:9">
      <c r="H292" t="s">
        <v>745</v>
      </c>
      <c r="I292" t="s">
        <v>746</v>
      </c>
    </row>
    <row r="293" spans="8:9">
      <c r="H293" t="s">
        <v>747</v>
      </c>
      <c r="I293" t="s">
        <v>748</v>
      </c>
    </row>
    <row r="294" spans="8:9">
      <c r="H294" t="s">
        <v>749</v>
      </c>
      <c r="I294" t="s">
        <v>750</v>
      </c>
    </row>
    <row r="295" spans="8:9">
      <c r="H295" t="s">
        <v>751</v>
      </c>
      <c r="I295" t="s">
        <v>752</v>
      </c>
    </row>
    <row r="296" spans="8:9">
      <c r="H296" t="s">
        <v>753</v>
      </c>
      <c r="I296" t="s">
        <v>754</v>
      </c>
    </row>
    <row r="297" spans="8:9">
      <c r="H297" t="s">
        <v>755</v>
      </c>
      <c r="I297" t="s">
        <v>756</v>
      </c>
    </row>
    <row r="298" spans="8:9">
      <c r="H298" t="s">
        <v>757</v>
      </c>
      <c r="I298" t="s">
        <v>758</v>
      </c>
    </row>
    <row r="299" spans="8:9">
      <c r="H299" t="s">
        <v>759</v>
      </c>
      <c r="I299" t="s">
        <v>760</v>
      </c>
    </row>
    <row r="300" spans="8:9">
      <c r="H300" t="s">
        <v>761</v>
      </c>
      <c r="I300" t="s">
        <v>762</v>
      </c>
    </row>
    <row r="301" spans="8:9">
      <c r="H301" t="s">
        <v>763</v>
      </c>
      <c r="I301" t="s">
        <v>764</v>
      </c>
    </row>
    <row r="302" spans="8:9">
      <c r="H302" t="s">
        <v>765</v>
      </c>
      <c r="I302" t="s">
        <v>766</v>
      </c>
    </row>
    <row r="303" spans="8:9">
      <c r="H303" t="s">
        <v>767</v>
      </c>
      <c r="I303" t="s">
        <v>768</v>
      </c>
    </row>
    <row r="304" spans="8:9">
      <c r="H304" t="s">
        <v>769</v>
      </c>
      <c r="I304" t="s">
        <v>770</v>
      </c>
    </row>
    <row r="305" spans="8:9">
      <c r="H305" t="s">
        <v>771</v>
      </c>
      <c r="I305" t="s">
        <v>772</v>
      </c>
    </row>
    <row r="306" spans="8:9">
      <c r="H306" t="s">
        <v>773</v>
      </c>
      <c r="I306" t="s">
        <v>774</v>
      </c>
    </row>
    <row r="307" spans="8:9">
      <c r="H307" t="s">
        <v>775</v>
      </c>
      <c r="I307" t="s">
        <v>776</v>
      </c>
    </row>
    <row r="308" spans="8:9">
      <c r="H308" t="s">
        <v>777</v>
      </c>
      <c r="I308" t="s">
        <v>778</v>
      </c>
    </row>
    <row r="309" spans="8:9">
      <c r="H309" t="s">
        <v>779</v>
      </c>
      <c r="I309" t="s">
        <v>780</v>
      </c>
    </row>
    <row r="310" spans="8:9">
      <c r="H310" t="s">
        <v>781</v>
      </c>
      <c r="I310" t="s">
        <v>782</v>
      </c>
    </row>
    <row r="311" spans="8:9">
      <c r="H311" t="s">
        <v>783</v>
      </c>
      <c r="I311" t="s">
        <v>784</v>
      </c>
    </row>
    <row r="312" spans="8:9">
      <c r="H312" t="s">
        <v>785</v>
      </c>
      <c r="I312" t="s">
        <v>786</v>
      </c>
    </row>
    <row r="313" spans="8:9">
      <c r="H313" t="s">
        <v>787</v>
      </c>
      <c r="I313" t="s">
        <v>788</v>
      </c>
    </row>
    <row r="314" spans="8:9">
      <c r="H314" t="s">
        <v>789</v>
      </c>
      <c r="I314" t="s">
        <v>790</v>
      </c>
    </row>
    <row r="315" spans="8:9">
      <c r="H315" t="s">
        <v>791</v>
      </c>
      <c r="I315" t="s">
        <v>792</v>
      </c>
    </row>
    <row r="316" spans="8:9">
      <c r="H316" t="s">
        <v>793</v>
      </c>
      <c r="I316" t="s">
        <v>794</v>
      </c>
    </row>
    <row r="317" spans="8:9">
      <c r="H317" t="s">
        <v>795</v>
      </c>
      <c r="I317" t="s">
        <v>796</v>
      </c>
    </row>
    <row r="318" spans="8:9">
      <c r="H318" t="s">
        <v>797</v>
      </c>
      <c r="I318" t="s">
        <v>798</v>
      </c>
    </row>
    <row r="319" spans="8:9">
      <c r="H319" t="s">
        <v>799</v>
      </c>
      <c r="I319" t="s">
        <v>800</v>
      </c>
    </row>
    <row r="320" spans="8:9">
      <c r="H320" t="s">
        <v>801</v>
      </c>
      <c r="I320" t="s">
        <v>802</v>
      </c>
    </row>
    <row r="321" spans="8:9">
      <c r="H321" t="s">
        <v>803</v>
      </c>
      <c r="I321" t="s">
        <v>804</v>
      </c>
    </row>
    <row r="322" spans="8:9">
      <c r="H322" t="s">
        <v>805</v>
      </c>
      <c r="I322" t="s">
        <v>806</v>
      </c>
    </row>
    <row r="323" spans="8:9">
      <c r="H323" t="s">
        <v>807</v>
      </c>
      <c r="I323" t="s">
        <v>808</v>
      </c>
    </row>
    <row r="324" spans="8:9">
      <c r="H324" t="s">
        <v>809</v>
      </c>
      <c r="I324" t="s">
        <v>810</v>
      </c>
    </row>
    <row r="325" spans="8:9">
      <c r="H325" t="s">
        <v>811</v>
      </c>
      <c r="I325" t="s">
        <v>812</v>
      </c>
    </row>
    <row r="326" spans="8:9">
      <c r="H326" t="s">
        <v>813</v>
      </c>
      <c r="I326" t="s">
        <v>814</v>
      </c>
    </row>
    <row r="327" spans="8:9">
      <c r="H327" t="s">
        <v>815</v>
      </c>
      <c r="I327" t="s">
        <v>816</v>
      </c>
    </row>
    <row r="328" spans="8:9">
      <c r="H328" t="s">
        <v>817</v>
      </c>
      <c r="I328" t="s">
        <v>818</v>
      </c>
    </row>
    <row r="329" spans="8:9">
      <c r="H329" t="s">
        <v>819</v>
      </c>
      <c r="I329" t="s">
        <v>820</v>
      </c>
    </row>
    <row r="330" spans="8:9">
      <c r="H330" t="s">
        <v>821</v>
      </c>
      <c r="I330" t="s">
        <v>822</v>
      </c>
    </row>
    <row r="331" spans="8:9">
      <c r="H331" t="s">
        <v>823</v>
      </c>
      <c r="I331" t="s">
        <v>824</v>
      </c>
    </row>
    <row r="332" spans="8:9">
      <c r="H332" t="s">
        <v>825</v>
      </c>
      <c r="I332" t="s">
        <v>826</v>
      </c>
    </row>
    <row r="333" spans="8:9">
      <c r="H333" t="s">
        <v>827</v>
      </c>
      <c r="I333" t="s">
        <v>828</v>
      </c>
    </row>
    <row r="334" spans="8:9">
      <c r="H334" t="s">
        <v>829</v>
      </c>
      <c r="I334" t="s">
        <v>830</v>
      </c>
    </row>
    <row r="335" spans="8:9">
      <c r="H335" t="s">
        <v>831</v>
      </c>
      <c r="I335" t="s">
        <v>832</v>
      </c>
    </row>
    <row r="336" spans="8:9">
      <c r="H336" t="s">
        <v>833</v>
      </c>
      <c r="I336" t="s">
        <v>834</v>
      </c>
    </row>
    <row r="337" spans="8:9">
      <c r="H337" t="s">
        <v>835</v>
      </c>
      <c r="I337" t="s">
        <v>836</v>
      </c>
    </row>
    <row r="338" spans="8:9">
      <c r="H338" t="s">
        <v>837</v>
      </c>
      <c r="I338" t="s">
        <v>838</v>
      </c>
    </row>
    <row r="339" spans="8:9">
      <c r="H339" t="s">
        <v>839</v>
      </c>
      <c r="I339" t="s">
        <v>840</v>
      </c>
    </row>
    <row r="340" spans="8:9">
      <c r="H340" t="s">
        <v>841</v>
      </c>
      <c r="I340" t="s">
        <v>842</v>
      </c>
    </row>
    <row r="341" spans="8:9">
      <c r="H341" t="s">
        <v>843</v>
      </c>
      <c r="I341" t="s">
        <v>844</v>
      </c>
    </row>
    <row r="342" spans="8:9">
      <c r="H342" t="s">
        <v>845</v>
      </c>
      <c r="I342" t="s">
        <v>846</v>
      </c>
    </row>
    <row r="343" spans="8:9">
      <c r="H343" t="s">
        <v>847</v>
      </c>
      <c r="I343" t="s">
        <v>848</v>
      </c>
    </row>
    <row r="344" spans="8:9">
      <c r="H344" t="s">
        <v>849</v>
      </c>
      <c r="I344" t="s">
        <v>850</v>
      </c>
    </row>
    <row r="345" spans="8:9">
      <c r="H345" t="s">
        <v>851</v>
      </c>
      <c r="I345" t="s">
        <v>852</v>
      </c>
    </row>
    <row r="346" spans="8:9">
      <c r="H346" t="s">
        <v>853</v>
      </c>
      <c r="I346" t="s">
        <v>854</v>
      </c>
    </row>
    <row r="347" spans="8:9">
      <c r="H347" t="s">
        <v>855</v>
      </c>
      <c r="I347" t="s">
        <v>856</v>
      </c>
    </row>
    <row r="348" spans="8:9">
      <c r="H348" t="s">
        <v>857</v>
      </c>
      <c r="I348" t="s">
        <v>858</v>
      </c>
    </row>
    <row r="349" spans="8:9">
      <c r="H349" t="s">
        <v>859</v>
      </c>
      <c r="I349" t="s">
        <v>860</v>
      </c>
    </row>
    <row r="350" spans="8:9">
      <c r="H350" t="s">
        <v>861</v>
      </c>
      <c r="I350" t="s">
        <v>862</v>
      </c>
    </row>
    <row r="351" spans="8:9">
      <c r="H351" t="s">
        <v>863</v>
      </c>
      <c r="I351" t="s">
        <v>864</v>
      </c>
    </row>
    <row r="352" spans="8:9">
      <c r="H352" t="s">
        <v>865</v>
      </c>
      <c r="I352" t="s">
        <v>866</v>
      </c>
    </row>
    <row r="353" spans="8:9">
      <c r="H353" t="s">
        <v>867</v>
      </c>
      <c r="I353" t="s">
        <v>868</v>
      </c>
    </row>
    <row r="354" spans="8:9">
      <c r="H354" t="s">
        <v>869</v>
      </c>
      <c r="I354" t="s">
        <v>870</v>
      </c>
    </row>
    <row r="355" spans="8:9">
      <c r="H355" t="s">
        <v>871</v>
      </c>
      <c r="I355" t="s">
        <v>872</v>
      </c>
    </row>
    <row r="356" spans="8:9">
      <c r="H356" t="s">
        <v>873</v>
      </c>
      <c r="I356" t="s">
        <v>874</v>
      </c>
    </row>
    <row r="357" spans="8:9">
      <c r="H357" t="s">
        <v>875</v>
      </c>
      <c r="I357" t="s">
        <v>876</v>
      </c>
    </row>
    <row r="358" spans="8:9">
      <c r="H358" t="s">
        <v>877</v>
      </c>
      <c r="I358" t="s">
        <v>878</v>
      </c>
    </row>
    <row r="359" spans="8:9">
      <c r="H359" t="s">
        <v>879</v>
      </c>
      <c r="I359" t="s">
        <v>880</v>
      </c>
    </row>
    <row r="360" spans="8:9">
      <c r="H360" t="s">
        <v>881</v>
      </c>
      <c r="I360" t="s">
        <v>882</v>
      </c>
    </row>
    <row r="361" spans="8:9">
      <c r="H361" t="s">
        <v>883</v>
      </c>
      <c r="I361" t="s">
        <v>884</v>
      </c>
    </row>
    <row r="362" spans="8:9">
      <c r="H362" t="s">
        <v>885</v>
      </c>
      <c r="I362" t="s">
        <v>886</v>
      </c>
    </row>
    <row r="363" spans="8:9">
      <c r="H363" t="s">
        <v>887</v>
      </c>
      <c r="I363" t="s">
        <v>888</v>
      </c>
    </row>
    <row r="364" spans="8:9">
      <c r="H364" t="s">
        <v>889</v>
      </c>
      <c r="I364" t="s">
        <v>890</v>
      </c>
    </row>
    <row r="365" spans="8:9">
      <c r="H365" t="s">
        <v>891</v>
      </c>
      <c r="I365" t="s">
        <v>892</v>
      </c>
    </row>
    <row r="366" spans="8:9">
      <c r="H366" t="s">
        <v>893</v>
      </c>
      <c r="I366" t="s">
        <v>894</v>
      </c>
    </row>
    <row r="367" spans="8:9">
      <c r="H367" t="s">
        <v>895</v>
      </c>
      <c r="I367" t="s">
        <v>896</v>
      </c>
    </row>
    <row r="368" spans="8:9">
      <c r="H368" t="s">
        <v>897</v>
      </c>
      <c r="I368" t="s">
        <v>405</v>
      </c>
    </row>
    <row r="369" spans="8:9">
      <c r="H369" t="s">
        <v>898</v>
      </c>
      <c r="I369" t="s">
        <v>899</v>
      </c>
    </row>
    <row r="370" spans="8:9">
      <c r="H370" t="s">
        <v>900</v>
      </c>
      <c r="I370" t="s">
        <v>405</v>
      </c>
    </row>
    <row r="371" spans="8:9">
      <c r="H371" t="s">
        <v>901</v>
      </c>
      <c r="I371" t="s">
        <v>902</v>
      </c>
    </row>
    <row r="372" spans="8:9">
      <c r="H372" t="s">
        <v>903</v>
      </c>
      <c r="I372" t="s">
        <v>904</v>
      </c>
    </row>
    <row r="373" spans="8:9">
      <c r="H373" t="s">
        <v>905</v>
      </c>
      <c r="I373" t="s">
        <v>906</v>
      </c>
    </row>
    <row r="374" spans="8:9">
      <c r="H374" t="s">
        <v>907</v>
      </c>
      <c r="I374" t="s">
        <v>908</v>
      </c>
    </row>
    <row r="375" spans="8:9">
      <c r="H375" t="s">
        <v>909</v>
      </c>
      <c r="I375" t="s">
        <v>910</v>
      </c>
    </row>
    <row r="376" spans="8:9">
      <c r="H376" t="s">
        <v>911</v>
      </c>
      <c r="I376" t="s">
        <v>912</v>
      </c>
    </row>
    <row r="377" spans="8:9">
      <c r="H377" t="s">
        <v>913</v>
      </c>
      <c r="I377" t="s">
        <v>914</v>
      </c>
    </row>
    <row r="378" spans="8:9">
      <c r="H378" t="s">
        <v>915</v>
      </c>
      <c r="I378" t="s">
        <v>405</v>
      </c>
    </row>
    <row r="379" spans="8:9">
      <c r="H379" t="s">
        <v>916</v>
      </c>
      <c r="I379" t="s">
        <v>917</v>
      </c>
    </row>
    <row r="380" spans="8:9">
      <c r="H380" t="s">
        <v>918</v>
      </c>
      <c r="I380" t="s">
        <v>919</v>
      </c>
    </row>
    <row r="381" spans="8:9">
      <c r="H381" t="s">
        <v>920</v>
      </c>
      <c r="I381" t="s">
        <v>921</v>
      </c>
    </row>
    <row r="382" spans="8:9">
      <c r="H382" t="s">
        <v>922</v>
      </c>
      <c r="I382" t="s">
        <v>923</v>
      </c>
    </row>
    <row r="383" spans="8:9">
      <c r="H383" t="s">
        <v>924</v>
      </c>
      <c r="I383" t="s">
        <v>925</v>
      </c>
    </row>
    <row r="384" spans="8:9">
      <c r="H384" t="s">
        <v>926</v>
      </c>
      <c r="I384" t="s">
        <v>927</v>
      </c>
    </row>
    <row r="385" spans="8:9">
      <c r="H385" t="s">
        <v>928</v>
      </c>
      <c r="I385" t="s">
        <v>929</v>
      </c>
    </row>
    <row r="386" spans="8:9">
      <c r="H386" t="s">
        <v>930</v>
      </c>
      <c r="I386" t="s">
        <v>931</v>
      </c>
    </row>
    <row r="387" spans="8:9">
      <c r="H387" t="s">
        <v>932</v>
      </c>
      <c r="I387" t="s">
        <v>933</v>
      </c>
    </row>
    <row r="388" spans="8:9">
      <c r="H388" t="s">
        <v>934</v>
      </c>
      <c r="I388" t="s">
        <v>935</v>
      </c>
    </row>
    <row r="389" spans="8:9">
      <c r="H389" t="s">
        <v>936</v>
      </c>
      <c r="I389" t="s">
        <v>937</v>
      </c>
    </row>
    <row r="390" spans="8:9">
      <c r="H390" t="s">
        <v>938</v>
      </c>
      <c r="I390" t="s">
        <v>939</v>
      </c>
    </row>
    <row r="391" spans="8:9">
      <c r="H391" t="s">
        <v>940</v>
      </c>
      <c r="I391" t="s">
        <v>941</v>
      </c>
    </row>
    <row r="392" spans="8:9">
      <c r="H392" t="s">
        <v>942</v>
      </c>
      <c r="I392" t="s">
        <v>943</v>
      </c>
    </row>
    <row r="393" spans="8:9">
      <c r="H393" t="s">
        <v>944</v>
      </c>
      <c r="I393" t="s">
        <v>945</v>
      </c>
    </row>
    <row r="394" spans="8:9">
      <c r="H394" t="s">
        <v>946</v>
      </c>
      <c r="I394" t="s">
        <v>947</v>
      </c>
    </row>
    <row r="395" spans="8:9">
      <c r="H395" t="s">
        <v>948</v>
      </c>
      <c r="I395" t="s">
        <v>949</v>
      </c>
    </row>
    <row r="396" spans="8:9">
      <c r="H396" t="s">
        <v>950</v>
      </c>
      <c r="I396" t="s">
        <v>951</v>
      </c>
    </row>
    <row r="397" spans="8:9">
      <c r="H397" t="s">
        <v>952</v>
      </c>
      <c r="I397" t="s">
        <v>953</v>
      </c>
    </row>
    <row r="398" spans="8:9">
      <c r="H398" t="s">
        <v>954</v>
      </c>
      <c r="I398" t="s">
        <v>955</v>
      </c>
    </row>
    <row r="399" spans="8:9">
      <c r="H399" t="s">
        <v>956</v>
      </c>
      <c r="I399" t="s">
        <v>957</v>
      </c>
    </row>
    <row r="400" spans="8:9">
      <c r="H400" t="s">
        <v>958</v>
      </c>
      <c r="I400" t="s">
        <v>959</v>
      </c>
    </row>
    <row r="401" spans="8:9">
      <c r="H401" t="s">
        <v>960</v>
      </c>
      <c r="I401" t="s">
        <v>961</v>
      </c>
    </row>
    <row r="402" spans="8:9">
      <c r="H402" t="s">
        <v>962</v>
      </c>
      <c r="I402" t="s">
        <v>963</v>
      </c>
    </row>
    <row r="403" spans="8:9">
      <c r="H403" t="s">
        <v>964</v>
      </c>
      <c r="I403" t="s">
        <v>965</v>
      </c>
    </row>
    <row r="404" spans="8:9">
      <c r="H404" t="s">
        <v>966</v>
      </c>
      <c r="I404" t="s">
        <v>967</v>
      </c>
    </row>
    <row r="405" spans="8:9">
      <c r="H405" t="s">
        <v>968</v>
      </c>
      <c r="I405" t="s">
        <v>969</v>
      </c>
    </row>
    <row r="406" spans="8:9">
      <c r="H406" t="s">
        <v>970</v>
      </c>
      <c r="I406" t="s">
        <v>971</v>
      </c>
    </row>
    <row r="407" spans="8:9">
      <c r="H407" t="s">
        <v>972</v>
      </c>
      <c r="I407" t="s">
        <v>973</v>
      </c>
    </row>
    <row r="408" spans="8:9">
      <c r="H408" t="s">
        <v>974</v>
      </c>
      <c r="I408" t="s">
        <v>975</v>
      </c>
    </row>
    <row r="409" spans="8:9">
      <c r="H409" t="s">
        <v>976</v>
      </c>
      <c r="I409" t="s">
        <v>977</v>
      </c>
    </row>
    <row r="410" spans="8:9">
      <c r="H410" t="s">
        <v>978</v>
      </c>
      <c r="I410" t="s">
        <v>979</v>
      </c>
    </row>
    <row r="411" spans="8:9">
      <c r="H411" t="s">
        <v>980</v>
      </c>
      <c r="I411" t="s">
        <v>981</v>
      </c>
    </row>
    <row r="412" spans="8:9">
      <c r="H412" t="s">
        <v>982</v>
      </c>
      <c r="I412" t="s">
        <v>983</v>
      </c>
    </row>
    <row r="413" spans="8:9">
      <c r="H413" t="s">
        <v>984</v>
      </c>
      <c r="I413" t="s">
        <v>985</v>
      </c>
    </row>
    <row r="414" spans="8:9">
      <c r="H414" t="s">
        <v>986</v>
      </c>
      <c r="I414" t="s">
        <v>987</v>
      </c>
    </row>
    <row r="415" spans="8:9">
      <c r="H415" t="s">
        <v>988</v>
      </c>
      <c r="I415" t="s">
        <v>989</v>
      </c>
    </row>
    <row r="416" spans="8:9">
      <c r="H416" t="s">
        <v>990</v>
      </c>
      <c r="I416" t="s">
        <v>991</v>
      </c>
    </row>
    <row r="417" spans="8:9">
      <c r="H417" t="s">
        <v>992</v>
      </c>
      <c r="I417" t="s">
        <v>993</v>
      </c>
    </row>
    <row r="418" spans="8:9">
      <c r="H418" t="s">
        <v>994</v>
      </c>
      <c r="I418" t="s">
        <v>995</v>
      </c>
    </row>
    <row r="419" spans="8:9">
      <c r="H419" t="s">
        <v>996</v>
      </c>
      <c r="I419" t="s">
        <v>997</v>
      </c>
    </row>
    <row r="420" spans="8:9">
      <c r="H420" t="s">
        <v>998</v>
      </c>
      <c r="I420" t="s">
        <v>999</v>
      </c>
    </row>
    <row r="421" spans="8:9">
      <c r="H421" t="s">
        <v>1000</v>
      </c>
      <c r="I421" t="s">
        <v>1001</v>
      </c>
    </row>
    <row r="422" spans="8:9">
      <c r="H422" t="s">
        <v>1002</v>
      </c>
      <c r="I422" t="s">
        <v>1003</v>
      </c>
    </row>
    <row r="423" spans="8:9">
      <c r="H423" t="s">
        <v>1004</v>
      </c>
      <c r="I423" t="s">
        <v>1005</v>
      </c>
    </row>
    <row r="424" spans="8:9">
      <c r="H424" t="s">
        <v>1006</v>
      </c>
      <c r="I424" t="s">
        <v>1007</v>
      </c>
    </row>
    <row r="425" spans="8:9">
      <c r="H425" t="s">
        <v>1008</v>
      </c>
      <c r="I425" t="s">
        <v>1009</v>
      </c>
    </row>
    <row r="426" spans="8:9">
      <c r="H426" t="s">
        <v>1010</v>
      </c>
      <c r="I426" t="s">
        <v>1011</v>
      </c>
    </row>
    <row r="427" spans="8:9">
      <c r="H427" t="s">
        <v>1012</v>
      </c>
      <c r="I427" t="s">
        <v>1013</v>
      </c>
    </row>
    <row r="428" spans="8:9">
      <c r="H428" t="s">
        <v>1014</v>
      </c>
      <c r="I428" t="s">
        <v>1015</v>
      </c>
    </row>
    <row r="429" spans="8:9">
      <c r="H429" t="s">
        <v>1016</v>
      </c>
      <c r="I429" t="s">
        <v>1017</v>
      </c>
    </row>
    <row r="430" spans="8:9">
      <c r="H430" t="s">
        <v>1018</v>
      </c>
      <c r="I430" t="s">
        <v>1019</v>
      </c>
    </row>
    <row r="431" spans="8:9">
      <c r="H431" t="s">
        <v>1020</v>
      </c>
      <c r="I431" t="s">
        <v>1021</v>
      </c>
    </row>
    <row r="432" spans="8:9">
      <c r="H432" t="s">
        <v>1022</v>
      </c>
      <c r="I432" t="s">
        <v>1023</v>
      </c>
    </row>
    <row r="433" spans="8:9">
      <c r="H433" t="s">
        <v>1024</v>
      </c>
      <c r="I433" t="s">
        <v>1025</v>
      </c>
    </row>
    <row r="434" spans="8:9">
      <c r="H434" t="s">
        <v>1026</v>
      </c>
      <c r="I434" t="s">
        <v>1027</v>
      </c>
    </row>
    <row r="435" spans="8:9">
      <c r="H435" t="s">
        <v>1028</v>
      </c>
      <c r="I435" t="s">
        <v>1029</v>
      </c>
    </row>
    <row r="436" spans="8:9">
      <c r="H436" t="s">
        <v>1030</v>
      </c>
      <c r="I436" t="s">
        <v>1031</v>
      </c>
    </row>
    <row r="437" spans="8:9">
      <c r="H437" t="s">
        <v>1032</v>
      </c>
      <c r="I437" t="s">
        <v>1033</v>
      </c>
    </row>
    <row r="438" spans="8:9">
      <c r="H438" t="s">
        <v>1034</v>
      </c>
      <c r="I438" t="s">
        <v>1035</v>
      </c>
    </row>
    <row r="439" spans="8:9">
      <c r="H439" t="s">
        <v>1036</v>
      </c>
      <c r="I439" t="s">
        <v>1037</v>
      </c>
    </row>
    <row r="440" spans="8:9">
      <c r="H440" t="s">
        <v>1038</v>
      </c>
      <c r="I440" t="s">
        <v>1039</v>
      </c>
    </row>
    <row r="441" spans="8:9">
      <c r="H441" t="s">
        <v>1040</v>
      </c>
      <c r="I441" t="s">
        <v>1041</v>
      </c>
    </row>
    <row r="442" spans="8:9">
      <c r="H442" t="s">
        <v>1042</v>
      </c>
      <c r="I442" t="s">
        <v>1043</v>
      </c>
    </row>
    <row r="443" spans="8:9">
      <c r="H443" t="s">
        <v>1044</v>
      </c>
      <c r="I443" t="s">
        <v>1045</v>
      </c>
    </row>
    <row r="444" spans="8:9">
      <c r="H444" t="s">
        <v>1046</v>
      </c>
      <c r="I444" t="s">
        <v>1047</v>
      </c>
    </row>
    <row r="445" spans="8:9">
      <c r="H445" t="s">
        <v>1048</v>
      </c>
      <c r="I445" t="s">
        <v>1049</v>
      </c>
    </row>
    <row r="446" spans="8:9">
      <c r="H446" t="s">
        <v>1050</v>
      </c>
      <c r="I446" t="s">
        <v>1051</v>
      </c>
    </row>
    <row r="447" spans="8:9">
      <c r="H447" t="s">
        <v>1052</v>
      </c>
      <c r="I447" t="s">
        <v>1053</v>
      </c>
    </row>
    <row r="448" spans="8:9">
      <c r="H448" t="s">
        <v>1054</v>
      </c>
      <c r="I448" t="s">
        <v>782</v>
      </c>
    </row>
    <row r="449" spans="8:9">
      <c r="H449" t="s">
        <v>1055</v>
      </c>
      <c r="I449" t="s">
        <v>1056</v>
      </c>
    </row>
    <row r="450" spans="8:9">
      <c r="H450" t="s">
        <v>1057</v>
      </c>
      <c r="I450" t="s">
        <v>1058</v>
      </c>
    </row>
    <row r="451" spans="8:9">
      <c r="H451" t="s">
        <v>1059</v>
      </c>
      <c r="I451" t="s">
        <v>1060</v>
      </c>
    </row>
    <row r="452" spans="8:9">
      <c r="H452" t="s">
        <v>1061</v>
      </c>
      <c r="I452" t="s">
        <v>1062</v>
      </c>
    </row>
    <row r="453" spans="8:9">
      <c r="H453" t="s">
        <v>1063</v>
      </c>
      <c r="I453" t="s">
        <v>1064</v>
      </c>
    </row>
    <row r="454" spans="8:9">
      <c r="H454" t="s">
        <v>1065</v>
      </c>
      <c r="I454" t="s">
        <v>1066</v>
      </c>
    </row>
    <row r="455" spans="8:9">
      <c r="H455" t="s">
        <v>1067</v>
      </c>
      <c r="I455" t="s">
        <v>1068</v>
      </c>
    </row>
    <row r="456" spans="8:9">
      <c r="H456" t="s">
        <v>1069</v>
      </c>
      <c r="I456" t="s">
        <v>1070</v>
      </c>
    </row>
    <row r="457" spans="8:9">
      <c r="H457" t="s">
        <v>1071</v>
      </c>
      <c r="I457" t="s">
        <v>1072</v>
      </c>
    </row>
    <row r="458" spans="8:9">
      <c r="H458" t="s">
        <v>1073</v>
      </c>
      <c r="I458" t="s">
        <v>1074</v>
      </c>
    </row>
    <row r="459" spans="8:9">
      <c r="H459" t="s">
        <v>1075</v>
      </c>
      <c r="I459" t="s">
        <v>1076</v>
      </c>
    </row>
    <row r="460" spans="8:9">
      <c r="H460" t="s">
        <v>1077</v>
      </c>
      <c r="I460" t="s">
        <v>1078</v>
      </c>
    </row>
    <row r="461" spans="8:9">
      <c r="H461" t="s">
        <v>1079</v>
      </c>
      <c r="I461" t="s">
        <v>1080</v>
      </c>
    </row>
    <row r="462" spans="8:9">
      <c r="H462" t="s">
        <v>1081</v>
      </c>
      <c r="I462" t="s">
        <v>1082</v>
      </c>
    </row>
    <row r="463" spans="8:9">
      <c r="H463" t="s">
        <v>1083</v>
      </c>
      <c r="I463" t="s">
        <v>1084</v>
      </c>
    </row>
    <row r="464" spans="8:9">
      <c r="H464" t="s">
        <v>1085</v>
      </c>
      <c r="I464" t="s">
        <v>1086</v>
      </c>
    </row>
    <row r="465" spans="8:9">
      <c r="H465" t="s">
        <v>1087</v>
      </c>
      <c r="I465" t="s">
        <v>1088</v>
      </c>
    </row>
    <row r="466" spans="8:9">
      <c r="H466" t="s">
        <v>1089</v>
      </c>
      <c r="I466" t="s">
        <v>1090</v>
      </c>
    </row>
    <row r="467" spans="8:9">
      <c r="H467" t="s">
        <v>1091</v>
      </c>
      <c r="I467" t="s">
        <v>1092</v>
      </c>
    </row>
    <row r="468" spans="8:9">
      <c r="H468" t="s">
        <v>1093</v>
      </c>
      <c r="I468" t="s">
        <v>1094</v>
      </c>
    </row>
    <row r="469" spans="8:9">
      <c r="H469" t="s">
        <v>1095</v>
      </c>
      <c r="I469" t="s">
        <v>1096</v>
      </c>
    </row>
    <row r="470" spans="8:9">
      <c r="H470" t="s">
        <v>1097</v>
      </c>
      <c r="I470" t="s">
        <v>1098</v>
      </c>
    </row>
    <row r="471" spans="8:9">
      <c r="H471" t="s">
        <v>1099</v>
      </c>
      <c r="I471" t="s">
        <v>1100</v>
      </c>
    </row>
    <row r="472" spans="8:9">
      <c r="H472" t="s">
        <v>1101</v>
      </c>
      <c r="I472" t="s">
        <v>1102</v>
      </c>
    </row>
    <row r="473" spans="8:9">
      <c r="H473" t="s">
        <v>1103</v>
      </c>
      <c r="I473" t="s">
        <v>1104</v>
      </c>
    </row>
    <row r="474" spans="8:9">
      <c r="H474" t="s">
        <v>1105</v>
      </c>
      <c r="I474" t="s">
        <v>1106</v>
      </c>
    </row>
    <row r="475" spans="8:9">
      <c r="H475" t="s">
        <v>1107</v>
      </c>
      <c r="I475" t="s">
        <v>1108</v>
      </c>
    </row>
    <row r="476" spans="8:9">
      <c r="H476" t="s">
        <v>1109</v>
      </c>
      <c r="I476" t="s">
        <v>1110</v>
      </c>
    </row>
    <row r="477" spans="8:9">
      <c r="H477" t="s">
        <v>1111</v>
      </c>
      <c r="I477" t="s">
        <v>1112</v>
      </c>
    </row>
    <row r="478" spans="8:9">
      <c r="H478" t="s">
        <v>1113</v>
      </c>
      <c r="I478" t="s">
        <v>1114</v>
      </c>
    </row>
    <row r="479" spans="8:9">
      <c r="H479" t="s">
        <v>1115</v>
      </c>
      <c r="I479" t="s">
        <v>1116</v>
      </c>
    </row>
    <row r="480" spans="8:9">
      <c r="H480" t="s">
        <v>1117</v>
      </c>
      <c r="I480" t="s">
        <v>1118</v>
      </c>
    </row>
    <row r="481" spans="8:9">
      <c r="H481" t="s">
        <v>1119</v>
      </c>
      <c r="I481" t="s">
        <v>1120</v>
      </c>
    </row>
    <row r="482" spans="8:9">
      <c r="H482" t="s">
        <v>1121</v>
      </c>
      <c r="I482" t="s">
        <v>1122</v>
      </c>
    </row>
    <row r="483" spans="8:9">
      <c r="H483" t="s">
        <v>1123</v>
      </c>
      <c r="I483" t="s">
        <v>1124</v>
      </c>
    </row>
    <row r="484" spans="8:9">
      <c r="H484" t="s">
        <v>1125</v>
      </c>
      <c r="I484" t="s">
        <v>1126</v>
      </c>
    </row>
    <row r="485" spans="8:9">
      <c r="H485" t="s">
        <v>1127</v>
      </c>
      <c r="I485" t="s">
        <v>1128</v>
      </c>
    </row>
    <row r="486" spans="8:9">
      <c r="H486" t="s">
        <v>1129</v>
      </c>
      <c r="I486" t="s">
        <v>1130</v>
      </c>
    </row>
    <row r="487" spans="8:9">
      <c r="H487" t="s">
        <v>1131</v>
      </c>
      <c r="I487" t="s">
        <v>1132</v>
      </c>
    </row>
    <row r="488" spans="8:9">
      <c r="H488" t="s">
        <v>1133</v>
      </c>
      <c r="I488" t="s">
        <v>1134</v>
      </c>
    </row>
    <row r="489" spans="8:9">
      <c r="H489" t="s">
        <v>1135</v>
      </c>
      <c r="I489" t="s">
        <v>1136</v>
      </c>
    </row>
    <row r="490" spans="8:9">
      <c r="H490" t="s">
        <v>1137</v>
      </c>
      <c r="I490" t="s">
        <v>1138</v>
      </c>
    </row>
    <row r="491" spans="8:9">
      <c r="H491" t="s">
        <v>1139</v>
      </c>
      <c r="I491" t="s">
        <v>1140</v>
      </c>
    </row>
    <row r="492" spans="8:9">
      <c r="H492" t="s">
        <v>1141</v>
      </c>
      <c r="I492" t="s">
        <v>1142</v>
      </c>
    </row>
    <row r="493" spans="8:9">
      <c r="H493" t="s">
        <v>1143</v>
      </c>
      <c r="I493" t="s">
        <v>1144</v>
      </c>
    </row>
    <row r="494" spans="8:9">
      <c r="H494" t="s">
        <v>1145</v>
      </c>
      <c r="I494" t="s">
        <v>1146</v>
      </c>
    </row>
    <row r="495" spans="8:9">
      <c r="H495" t="s">
        <v>1147</v>
      </c>
      <c r="I495" t="s">
        <v>1148</v>
      </c>
    </row>
    <row r="496" spans="8:9">
      <c r="H496" t="s">
        <v>1149</v>
      </c>
      <c r="I496" t="s">
        <v>1150</v>
      </c>
    </row>
    <row r="497" spans="8:9">
      <c r="H497" t="s">
        <v>1151</v>
      </c>
      <c r="I497" t="s">
        <v>1152</v>
      </c>
    </row>
    <row r="498" spans="8:9">
      <c r="H498" t="s">
        <v>1153</v>
      </c>
      <c r="I498" t="s">
        <v>1154</v>
      </c>
    </row>
    <row r="499" spans="8:9">
      <c r="H499" t="s">
        <v>1155</v>
      </c>
      <c r="I499" t="s">
        <v>1156</v>
      </c>
    </row>
    <row r="500" spans="8:9">
      <c r="H500" t="s">
        <v>1157</v>
      </c>
      <c r="I500" t="s">
        <v>1158</v>
      </c>
    </row>
    <row r="501" spans="8:9">
      <c r="H501" t="s">
        <v>1159</v>
      </c>
      <c r="I501" t="s">
        <v>1160</v>
      </c>
    </row>
    <row r="502" spans="8:9">
      <c r="H502" t="s">
        <v>1161</v>
      </c>
      <c r="I502" t="s">
        <v>1162</v>
      </c>
    </row>
    <row r="503" spans="8:9">
      <c r="H503" t="s">
        <v>1163</v>
      </c>
      <c r="I503" t="s">
        <v>1164</v>
      </c>
    </row>
    <row r="504" spans="8:9">
      <c r="H504" t="s">
        <v>1165</v>
      </c>
      <c r="I504" t="s">
        <v>1166</v>
      </c>
    </row>
    <row r="505" spans="8:9">
      <c r="H505" t="s">
        <v>1167</v>
      </c>
      <c r="I505" t="s">
        <v>1168</v>
      </c>
    </row>
    <row r="506" spans="8:9">
      <c r="H506" t="s">
        <v>1169</v>
      </c>
      <c r="I506" t="s">
        <v>1170</v>
      </c>
    </row>
    <row r="507" spans="8:9">
      <c r="H507" t="s">
        <v>1171</v>
      </c>
      <c r="I507" t="s">
        <v>1172</v>
      </c>
    </row>
    <row r="508" spans="8:9">
      <c r="H508" t="s">
        <v>1173</v>
      </c>
      <c r="I508" t="s">
        <v>1174</v>
      </c>
    </row>
    <row r="509" spans="8:9">
      <c r="H509" t="s">
        <v>1175</v>
      </c>
      <c r="I509" t="s">
        <v>1176</v>
      </c>
    </row>
    <row r="510" spans="8:9">
      <c r="H510" t="s">
        <v>1177</v>
      </c>
      <c r="I510" t="s">
        <v>1178</v>
      </c>
    </row>
    <row r="511" spans="8:9">
      <c r="H511" t="s">
        <v>1179</v>
      </c>
      <c r="I511" t="s">
        <v>1180</v>
      </c>
    </row>
    <row r="512" spans="8:9">
      <c r="H512" t="s">
        <v>1181</v>
      </c>
      <c r="I512" t="s">
        <v>1182</v>
      </c>
    </row>
    <row r="513" spans="8:9">
      <c r="H513" t="s">
        <v>1183</v>
      </c>
      <c r="I513" t="s">
        <v>1184</v>
      </c>
    </row>
    <row r="514" spans="8:9">
      <c r="H514" t="s">
        <v>1185</v>
      </c>
      <c r="I514" t="s">
        <v>1186</v>
      </c>
    </row>
    <row r="515" spans="8:9">
      <c r="H515" t="s">
        <v>1187</v>
      </c>
      <c r="I515" t="s">
        <v>1188</v>
      </c>
    </row>
    <row r="516" spans="8:9">
      <c r="H516" t="s">
        <v>1189</v>
      </c>
      <c r="I516" t="s">
        <v>1190</v>
      </c>
    </row>
    <row r="517" spans="8:9">
      <c r="H517" t="s">
        <v>1191</v>
      </c>
      <c r="I517" t="s">
        <v>1192</v>
      </c>
    </row>
    <row r="518" spans="8:9">
      <c r="H518" t="s">
        <v>1193</v>
      </c>
      <c r="I518" t="s">
        <v>1194</v>
      </c>
    </row>
    <row r="519" spans="8:9">
      <c r="H519" t="s">
        <v>1195</v>
      </c>
      <c r="I519" t="s">
        <v>1196</v>
      </c>
    </row>
    <row r="520" spans="8:9">
      <c r="H520" t="s">
        <v>1197</v>
      </c>
      <c r="I520" t="s">
        <v>1198</v>
      </c>
    </row>
    <row r="521" spans="8:9">
      <c r="H521" t="s">
        <v>1199</v>
      </c>
      <c r="I521" t="s">
        <v>1200</v>
      </c>
    </row>
    <row r="522" spans="8:9">
      <c r="H522" t="s">
        <v>1201</v>
      </c>
      <c r="I522" t="s">
        <v>1202</v>
      </c>
    </row>
    <row r="523" spans="8:9">
      <c r="H523" t="s">
        <v>1203</v>
      </c>
      <c r="I523" t="s">
        <v>1204</v>
      </c>
    </row>
    <row r="524" spans="8:9">
      <c r="H524" t="s">
        <v>1205</v>
      </c>
      <c r="I524" t="s">
        <v>1206</v>
      </c>
    </row>
    <row r="525" spans="8:9">
      <c r="H525" t="s">
        <v>1207</v>
      </c>
      <c r="I525" t="s">
        <v>1206</v>
      </c>
    </row>
    <row r="526" spans="8:9">
      <c r="H526" t="s">
        <v>1208</v>
      </c>
      <c r="I526" t="s">
        <v>1206</v>
      </c>
    </row>
    <row r="527" spans="8:9">
      <c r="H527" t="s">
        <v>1209</v>
      </c>
      <c r="I527" t="s">
        <v>1210</v>
      </c>
    </row>
    <row r="528" spans="8:9">
      <c r="H528" t="s">
        <v>1211</v>
      </c>
      <c r="I528" t="s">
        <v>1212</v>
      </c>
    </row>
    <row r="529" spans="8:9">
      <c r="H529" t="s">
        <v>1213</v>
      </c>
      <c r="I529" t="s">
        <v>1214</v>
      </c>
    </row>
    <row r="530" spans="8:9">
      <c r="H530" t="s">
        <v>1215</v>
      </c>
      <c r="I530" t="s">
        <v>1216</v>
      </c>
    </row>
    <row r="531" spans="8:9">
      <c r="H531" t="s">
        <v>1217</v>
      </c>
      <c r="I531" t="s">
        <v>1218</v>
      </c>
    </row>
    <row r="532" spans="8:9">
      <c r="H532" t="s">
        <v>1219</v>
      </c>
      <c r="I532" t="s">
        <v>1220</v>
      </c>
    </row>
    <row r="533" spans="8:9">
      <c r="H533" t="s">
        <v>1221</v>
      </c>
      <c r="I533" t="s">
        <v>1222</v>
      </c>
    </row>
    <row r="534" spans="8:9">
      <c r="H534" t="s">
        <v>1223</v>
      </c>
      <c r="I534" t="s">
        <v>1224</v>
      </c>
    </row>
    <row r="535" spans="8:9">
      <c r="H535" t="s">
        <v>1225</v>
      </c>
      <c r="I535" t="s">
        <v>1226</v>
      </c>
    </row>
    <row r="536" spans="8:9">
      <c r="H536" t="s">
        <v>1227</v>
      </c>
      <c r="I536" t="s">
        <v>1228</v>
      </c>
    </row>
    <row r="537" spans="8:9">
      <c r="H537" t="s">
        <v>1229</v>
      </c>
      <c r="I537" t="s">
        <v>1230</v>
      </c>
    </row>
    <row r="538" spans="8:9">
      <c r="H538" t="s">
        <v>1231</v>
      </c>
      <c r="I538" t="s">
        <v>1232</v>
      </c>
    </row>
    <row r="539" spans="8:9">
      <c r="H539" t="s">
        <v>1233</v>
      </c>
      <c r="I539" t="s">
        <v>1234</v>
      </c>
    </row>
    <row r="540" spans="8:9">
      <c r="H540" t="s">
        <v>1235</v>
      </c>
      <c r="I540" t="s">
        <v>1236</v>
      </c>
    </row>
    <row r="541" spans="8:9">
      <c r="H541" t="s">
        <v>1237</v>
      </c>
      <c r="I541" t="s">
        <v>1238</v>
      </c>
    </row>
    <row r="542" spans="8:9">
      <c r="H542" t="s">
        <v>1239</v>
      </c>
      <c r="I542" t="s">
        <v>1240</v>
      </c>
    </row>
    <row r="543" spans="8:9">
      <c r="H543" t="s">
        <v>1241</v>
      </c>
      <c r="I543" t="s">
        <v>1242</v>
      </c>
    </row>
    <row r="544" spans="8:9">
      <c r="H544" t="s">
        <v>1243</v>
      </c>
      <c r="I544" t="s">
        <v>1244</v>
      </c>
    </row>
    <row r="545" spans="8:9">
      <c r="H545" t="s">
        <v>1245</v>
      </c>
      <c r="I545" t="s">
        <v>1246</v>
      </c>
    </row>
    <row r="546" spans="8:9">
      <c r="H546" t="s">
        <v>1247</v>
      </c>
      <c r="I546" t="s">
        <v>1248</v>
      </c>
    </row>
    <row r="547" spans="8:9">
      <c r="H547" t="s">
        <v>1249</v>
      </c>
      <c r="I547" t="s">
        <v>1250</v>
      </c>
    </row>
    <row r="548" spans="8:9">
      <c r="H548" t="s">
        <v>1251</v>
      </c>
      <c r="I548" t="s">
        <v>1252</v>
      </c>
    </row>
    <row r="549" spans="8:9">
      <c r="H549" t="s">
        <v>1253</v>
      </c>
      <c r="I549" t="s">
        <v>1254</v>
      </c>
    </row>
    <row r="550" spans="8:9">
      <c r="H550" t="s">
        <v>1255</v>
      </c>
      <c r="I550" t="s">
        <v>1255</v>
      </c>
    </row>
    <row r="551" spans="8:9">
      <c r="H551" t="s">
        <v>1256</v>
      </c>
      <c r="I551" t="s">
        <v>1257</v>
      </c>
    </row>
    <row r="552" spans="8:9">
      <c r="H552" t="s">
        <v>1258</v>
      </c>
      <c r="I552" t="s">
        <v>1259</v>
      </c>
    </row>
    <row r="553" spans="8:9">
      <c r="H553" t="s">
        <v>1260</v>
      </c>
      <c r="I553" t="s">
        <v>1261</v>
      </c>
    </row>
    <row r="554" spans="8:9">
      <c r="H554" t="s">
        <v>1262</v>
      </c>
      <c r="I554" t="s">
        <v>1263</v>
      </c>
    </row>
    <row r="555" spans="8:9">
      <c r="H555" t="s">
        <v>1264</v>
      </c>
      <c r="I555" t="s">
        <v>1265</v>
      </c>
    </row>
    <row r="556" spans="8:9">
      <c r="H556" t="s">
        <v>1266</v>
      </c>
      <c r="I556" t="s">
        <v>1267</v>
      </c>
    </row>
    <row r="557" spans="8:9">
      <c r="H557" t="s">
        <v>1268</v>
      </c>
      <c r="I557" t="s">
        <v>1269</v>
      </c>
    </row>
    <row r="558" spans="8:9">
      <c r="H558" t="s">
        <v>1270</v>
      </c>
      <c r="I558" t="s">
        <v>1271</v>
      </c>
    </row>
    <row r="559" spans="8:9">
      <c r="H559" t="s">
        <v>1272</v>
      </c>
      <c r="I559" t="s">
        <v>1273</v>
      </c>
    </row>
    <row r="560" spans="8:9">
      <c r="H560" t="s">
        <v>1274</v>
      </c>
      <c r="I560" t="s">
        <v>1275</v>
      </c>
    </row>
    <row r="561" spans="8:9">
      <c r="H561" t="s">
        <v>1276</v>
      </c>
      <c r="I561" t="s">
        <v>1277</v>
      </c>
    </row>
    <row r="562" spans="8:9">
      <c r="H562" t="s">
        <v>1278</v>
      </c>
      <c r="I562" t="s">
        <v>1279</v>
      </c>
    </row>
    <row r="563" spans="8:9">
      <c r="H563" t="s">
        <v>1280</v>
      </c>
      <c r="I563" t="s">
        <v>1281</v>
      </c>
    </row>
    <row r="564" spans="8:9">
      <c r="H564" t="s">
        <v>1282</v>
      </c>
      <c r="I564" t="s">
        <v>1283</v>
      </c>
    </row>
    <row r="565" spans="8:9">
      <c r="H565" t="s">
        <v>1284</v>
      </c>
      <c r="I565" t="s">
        <v>1285</v>
      </c>
    </row>
    <row r="566" spans="8:9">
      <c r="H566" t="s">
        <v>1286</v>
      </c>
      <c r="I566" t="s">
        <v>1287</v>
      </c>
    </row>
    <row r="567" spans="8:9">
      <c r="H567" t="s">
        <v>1288</v>
      </c>
      <c r="I567" t="s">
        <v>1289</v>
      </c>
    </row>
    <row r="568" spans="8:9">
      <c r="H568" t="s">
        <v>1290</v>
      </c>
      <c r="I568" t="s">
        <v>1291</v>
      </c>
    </row>
    <row r="569" spans="8:9">
      <c r="H569" t="s">
        <v>1292</v>
      </c>
      <c r="I569" t="s">
        <v>1293</v>
      </c>
    </row>
    <row r="570" spans="8:9">
      <c r="H570" t="s">
        <v>1294</v>
      </c>
      <c r="I570" t="s">
        <v>1295</v>
      </c>
    </row>
    <row r="571" spans="8:9">
      <c r="H571" t="s">
        <v>1296</v>
      </c>
      <c r="I571" t="s">
        <v>1297</v>
      </c>
    </row>
    <row r="572" spans="8:9">
      <c r="H572" s="159" t="s">
        <v>1298</v>
      </c>
      <c r="I572" t="s">
        <v>1299</v>
      </c>
    </row>
    <row r="573" spans="8:9">
      <c r="H573" t="s">
        <v>1300</v>
      </c>
      <c r="I573" t="s">
        <v>1301</v>
      </c>
    </row>
    <row r="574" spans="8:9">
      <c r="H574" t="s">
        <v>1302</v>
      </c>
      <c r="I574" t="s">
        <v>1303</v>
      </c>
    </row>
    <row r="575" spans="8:9">
      <c r="H575" t="s">
        <v>1304</v>
      </c>
      <c r="I575" t="s">
        <v>1305</v>
      </c>
    </row>
    <row r="576" spans="8:9">
      <c r="H576" t="s">
        <v>1306</v>
      </c>
      <c r="I576" t="s">
        <v>1307</v>
      </c>
    </row>
    <row r="577" spans="8:9">
      <c r="H577" t="s">
        <v>1308</v>
      </c>
      <c r="I577" t="s">
        <v>1309</v>
      </c>
    </row>
    <row r="578" spans="8:9">
      <c r="H578" t="s">
        <v>1310</v>
      </c>
      <c r="I578" t="s">
        <v>1311</v>
      </c>
    </row>
    <row r="579" spans="8:9">
      <c r="H579" t="s">
        <v>1312</v>
      </c>
      <c r="I579" t="s">
        <v>1313</v>
      </c>
    </row>
    <row r="580" spans="8:9">
      <c r="H580" t="s">
        <v>1314</v>
      </c>
      <c r="I580" t="s">
        <v>1315</v>
      </c>
    </row>
    <row r="581" spans="8:9">
      <c r="H581" t="s">
        <v>1316</v>
      </c>
      <c r="I581" t="s">
        <v>1317</v>
      </c>
    </row>
    <row r="582" spans="8:9">
      <c r="H582" t="s">
        <v>1318</v>
      </c>
      <c r="I582" t="s">
        <v>1319</v>
      </c>
    </row>
    <row r="583" spans="8:9">
      <c r="H583" t="s">
        <v>1320</v>
      </c>
      <c r="I583" t="s">
        <v>1321</v>
      </c>
    </row>
    <row r="584" spans="8:9">
      <c r="H584" t="s">
        <v>1322</v>
      </c>
      <c r="I584" t="s">
        <v>1323</v>
      </c>
    </row>
    <row r="585" spans="8:9">
      <c r="H585" t="s">
        <v>1324</v>
      </c>
      <c r="I585" t="s">
        <v>1325</v>
      </c>
    </row>
    <row r="586" spans="8:9">
      <c r="H586" t="s">
        <v>1326</v>
      </c>
      <c r="I586" t="s">
        <v>1327</v>
      </c>
    </row>
    <row r="587" spans="8:9">
      <c r="H587" t="s">
        <v>1328</v>
      </c>
      <c r="I587" t="s">
        <v>1329</v>
      </c>
    </row>
    <row r="588" spans="8:9">
      <c r="H588" t="s">
        <v>1330</v>
      </c>
      <c r="I588" t="s">
        <v>1331</v>
      </c>
    </row>
    <row r="589" spans="8:9">
      <c r="H589" t="s">
        <v>1332</v>
      </c>
      <c r="I589" t="s">
        <v>1333</v>
      </c>
    </row>
    <row r="590" spans="8:9">
      <c r="H590" t="s">
        <v>1334</v>
      </c>
      <c r="I590" t="s">
        <v>1335</v>
      </c>
    </row>
    <row r="591" spans="8:9">
      <c r="H591" t="s">
        <v>1336</v>
      </c>
      <c r="I591" t="s">
        <v>1337</v>
      </c>
    </row>
    <row r="592" spans="8:9">
      <c r="H592" t="s">
        <v>1338</v>
      </c>
      <c r="I592" t="s">
        <v>1339</v>
      </c>
    </row>
    <row r="593" spans="8:9">
      <c r="H593" t="s">
        <v>1340</v>
      </c>
      <c r="I593" t="s">
        <v>1341</v>
      </c>
    </row>
    <row r="594" spans="8:9">
      <c r="H594" t="s">
        <v>1342</v>
      </c>
      <c r="I594" t="s">
        <v>1343</v>
      </c>
    </row>
    <row r="595" spans="8:9">
      <c r="H595" t="s">
        <v>1344</v>
      </c>
      <c r="I595" t="s">
        <v>1345</v>
      </c>
    </row>
    <row r="596" spans="8:9">
      <c r="H596" t="s">
        <v>1346</v>
      </c>
      <c r="I596" t="s">
        <v>1347</v>
      </c>
    </row>
    <row r="597" spans="8:9">
      <c r="H597" t="s">
        <v>1348</v>
      </c>
      <c r="I597" t="s">
        <v>1349</v>
      </c>
    </row>
    <row r="598" spans="8:9">
      <c r="H598" t="s">
        <v>1350</v>
      </c>
      <c r="I598" t="s">
        <v>1351</v>
      </c>
    </row>
    <row r="599" spans="8:9">
      <c r="H599" t="s">
        <v>1352</v>
      </c>
      <c r="I599" t="s">
        <v>1353</v>
      </c>
    </row>
    <row r="600" spans="8:9">
      <c r="H600" t="s">
        <v>1354</v>
      </c>
      <c r="I600" t="s">
        <v>1355</v>
      </c>
    </row>
    <row r="601" spans="8:9">
      <c r="H601" t="s">
        <v>1356</v>
      </c>
      <c r="I601" t="s">
        <v>1357</v>
      </c>
    </row>
    <row r="602" spans="8:9">
      <c r="H602" t="s">
        <v>1358</v>
      </c>
      <c r="I602" t="s">
        <v>1359</v>
      </c>
    </row>
    <row r="603" spans="8:9">
      <c r="H603" t="s">
        <v>1360</v>
      </c>
      <c r="I603" t="s">
        <v>1361</v>
      </c>
    </row>
    <row r="604" spans="8:9">
      <c r="H604" t="s">
        <v>1362</v>
      </c>
      <c r="I604" t="s">
        <v>1363</v>
      </c>
    </row>
    <row r="605" spans="8:9">
      <c r="H605" t="s">
        <v>1364</v>
      </c>
      <c r="I605" t="s">
        <v>1365</v>
      </c>
    </row>
    <row r="606" spans="8:9">
      <c r="H606" t="s">
        <v>1366</v>
      </c>
      <c r="I606" t="s">
        <v>1367</v>
      </c>
    </row>
    <row r="607" spans="8:9">
      <c r="H607" t="s">
        <v>1368</v>
      </c>
      <c r="I607" t="s">
        <v>1369</v>
      </c>
    </row>
    <row r="608" spans="8:9">
      <c r="H608" t="s">
        <v>1370</v>
      </c>
      <c r="I608" t="s">
        <v>1371</v>
      </c>
    </row>
    <row r="609" spans="8:9">
      <c r="H609" t="s">
        <v>1372</v>
      </c>
      <c r="I609" t="s">
        <v>1373</v>
      </c>
    </row>
    <row r="610" spans="8:9">
      <c r="H610" t="s">
        <v>1374</v>
      </c>
      <c r="I610" t="s">
        <v>1375</v>
      </c>
    </row>
    <row r="611" spans="8:9">
      <c r="H611" t="s">
        <v>1376</v>
      </c>
      <c r="I611" t="s">
        <v>1377</v>
      </c>
    </row>
    <row r="612" spans="8:9">
      <c r="H612" t="s">
        <v>1378</v>
      </c>
      <c r="I612" t="s">
        <v>1379</v>
      </c>
    </row>
    <row r="613" spans="8:9">
      <c r="H613" t="s">
        <v>1380</v>
      </c>
      <c r="I613" t="s">
        <v>1381</v>
      </c>
    </row>
    <row r="614" spans="8:9">
      <c r="H614" t="s">
        <v>1382</v>
      </c>
      <c r="I614" t="s">
        <v>1383</v>
      </c>
    </row>
    <row r="615" spans="8:9">
      <c r="H615" t="s">
        <v>1384</v>
      </c>
      <c r="I615" t="s">
        <v>1385</v>
      </c>
    </row>
    <row r="616" spans="8:9">
      <c r="H616" t="s">
        <v>1386</v>
      </c>
      <c r="I616" t="s">
        <v>1387</v>
      </c>
    </row>
    <row r="617" spans="8:9">
      <c r="H617" t="s">
        <v>1388</v>
      </c>
      <c r="I617" t="s">
        <v>1389</v>
      </c>
    </row>
    <row r="618" spans="8:9">
      <c r="H618" t="s">
        <v>1390</v>
      </c>
      <c r="I618" t="s">
        <v>1391</v>
      </c>
    </row>
    <row r="619" spans="8:9">
      <c r="H619" t="s">
        <v>1392</v>
      </c>
      <c r="I619" t="s">
        <v>1393</v>
      </c>
    </row>
    <row r="620" spans="8:9">
      <c r="H620" t="s">
        <v>1394</v>
      </c>
      <c r="I620" t="s">
        <v>1395</v>
      </c>
    </row>
    <row r="621" spans="8:9">
      <c r="H621" t="s">
        <v>1396</v>
      </c>
      <c r="I621" t="s">
        <v>1397</v>
      </c>
    </row>
    <row r="622" spans="8:9">
      <c r="H622" t="s">
        <v>1398</v>
      </c>
      <c r="I622" t="s">
        <v>1399</v>
      </c>
    </row>
    <row r="623" spans="8:9">
      <c r="H623" t="s">
        <v>1400</v>
      </c>
      <c r="I623" t="s">
        <v>1401</v>
      </c>
    </row>
    <row r="624" spans="8:9">
      <c r="H624" t="s">
        <v>1402</v>
      </c>
      <c r="I624" t="s">
        <v>1403</v>
      </c>
    </row>
    <row r="625" spans="8:9">
      <c r="H625" t="s">
        <v>1404</v>
      </c>
      <c r="I625" t="s">
        <v>1405</v>
      </c>
    </row>
    <row r="626" spans="8:9">
      <c r="H626" t="s">
        <v>1406</v>
      </c>
      <c r="I626" t="s">
        <v>1407</v>
      </c>
    </row>
    <row r="627" spans="8:9">
      <c r="H627" t="s">
        <v>1408</v>
      </c>
      <c r="I627" t="s">
        <v>1409</v>
      </c>
    </row>
    <row r="628" spans="8:9">
      <c r="H628" t="s">
        <v>1410</v>
      </c>
      <c r="I628" t="s">
        <v>1411</v>
      </c>
    </row>
    <row r="629" spans="8:9">
      <c r="H629" t="s">
        <v>1412</v>
      </c>
      <c r="I629" t="s">
        <v>1413</v>
      </c>
    </row>
    <row r="630" spans="8:9">
      <c r="H630" t="s">
        <v>1414</v>
      </c>
      <c r="I630" t="s">
        <v>1415</v>
      </c>
    </row>
    <row r="631" spans="8:9">
      <c r="H631" t="s">
        <v>1416</v>
      </c>
      <c r="I631" t="s">
        <v>1417</v>
      </c>
    </row>
    <row r="632" spans="8:9">
      <c r="H632" t="s">
        <v>1418</v>
      </c>
      <c r="I632" t="s">
        <v>1419</v>
      </c>
    </row>
    <row r="633" spans="8:9">
      <c r="H633" t="s">
        <v>1420</v>
      </c>
      <c r="I633" t="s">
        <v>1421</v>
      </c>
    </row>
    <row r="634" spans="8:9">
      <c r="H634" t="s">
        <v>1422</v>
      </c>
      <c r="I634" t="s">
        <v>1423</v>
      </c>
    </row>
    <row r="635" spans="8:9">
      <c r="H635" t="s">
        <v>1424</v>
      </c>
      <c r="I635" t="s">
        <v>1425</v>
      </c>
    </row>
    <row r="636" spans="8:9">
      <c r="H636" t="s">
        <v>1426</v>
      </c>
      <c r="I636" t="s">
        <v>1427</v>
      </c>
    </row>
    <row r="637" spans="8:9">
      <c r="H637" t="s">
        <v>1428</v>
      </c>
      <c r="I637" t="s">
        <v>1429</v>
      </c>
    </row>
    <row r="638" spans="8:9">
      <c r="H638" t="s">
        <v>1430</v>
      </c>
      <c r="I638" t="s">
        <v>1431</v>
      </c>
    </row>
    <row r="639" spans="8:9">
      <c r="H639" t="s">
        <v>1432</v>
      </c>
      <c r="I639" t="s">
        <v>1433</v>
      </c>
    </row>
    <row r="640" spans="8:9">
      <c r="H640" t="s">
        <v>1434</v>
      </c>
      <c r="I640" t="s">
        <v>1435</v>
      </c>
    </row>
    <row r="641" spans="8:9">
      <c r="H641" t="s">
        <v>1436</v>
      </c>
      <c r="I641" t="s">
        <v>1437</v>
      </c>
    </row>
    <row r="642" spans="8:9">
      <c r="H642" t="s">
        <v>1438</v>
      </c>
      <c r="I642" t="s">
        <v>1439</v>
      </c>
    </row>
    <row r="643" spans="8:9">
      <c r="H643" t="s">
        <v>1440</v>
      </c>
      <c r="I643" t="s">
        <v>1441</v>
      </c>
    </row>
    <row r="644" spans="8:9">
      <c r="H644" t="s">
        <v>1442</v>
      </c>
      <c r="I644" t="s">
        <v>1443</v>
      </c>
    </row>
    <row r="645" spans="8:9">
      <c r="H645" t="s">
        <v>1444</v>
      </c>
      <c r="I645" t="s">
        <v>1445</v>
      </c>
    </row>
    <row r="646" spans="8:9">
      <c r="H646" t="s">
        <v>1446</v>
      </c>
      <c r="I646" t="s">
        <v>1447</v>
      </c>
    </row>
    <row r="647" spans="8:9">
      <c r="H647" t="s">
        <v>1448</v>
      </c>
      <c r="I647" t="s">
        <v>1449</v>
      </c>
    </row>
    <row r="648" spans="8:9">
      <c r="H648" t="s">
        <v>1450</v>
      </c>
      <c r="I648" t="s">
        <v>1451</v>
      </c>
    </row>
    <row r="649" spans="8:9">
      <c r="H649" t="s">
        <v>1452</v>
      </c>
      <c r="I649" t="s">
        <v>1453</v>
      </c>
    </row>
    <row r="650" spans="8:9">
      <c r="H650" t="s">
        <v>1454</v>
      </c>
      <c r="I650" t="s">
        <v>1455</v>
      </c>
    </row>
    <row r="651" spans="8:9">
      <c r="H651" t="s">
        <v>1456</v>
      </c>
      <c r="I651" t="s">
        <v>1457</v>
      </c>
    </row>
    <row r="652" spans="8:9">
      <c r="H652" t="s">
        <v>1458</v>
      </c>
      <c r="I652" t="s">
        <v>1459</v>
      </c>
    </row>
    <row r="653" spans="8:9">
      <c r="H653" t="s">
        <v>1460</v>
      </c>
      <c r="I653" t="s">
        <v>1461</v>
      </c>
    </row>
    <row r="654" spans="8:9">
      <c r="H654" t="s">
        <v>1462</v>
      </c>
      <c r="I654" t="s">
        <v>1463</v>
      </c>
    </row>
    <row r="655" spans="8:9">
      <c r="H655" t="s">
        <v>1464</v>
      </c>
      <c r="I655" t="s">
        <v>1465</v>
      </c>
    </row>
    <row r="656" spans="8:9">
      <c r="H656" t="s">
        <v>1466</v>
      </c>
      <c r="I656" t="s">
        <v>1467</v>
      </c>
    </row>
    <row r="657" spans="8:9">
      <c r="H657" t="s">
        <v>1468</v>
      </c>
      <c r="I657" t="s">
        <v>1469</v>
      </c>
    </row>
    <row r="658" spans="8:9">
      <c r="H658" t="s">
        <v>1470</v>
      </c>
      <c r="I658" t="s">
        <v>1471</v>
      </c>
    </row>
    <row r="659" spans="8:9">
      <c r="H659" t="s">
        <v>1472</v>
      </c>
      <c r="I659" t="s">
        <v>1473</v>
      </c>
    </row>
    <row r="660" spans="8:9">
      <c r="H660" t="s">
        <v>1474</v>
      </c>
      <c r="I660" t="s">
        <v>1475</v>
      </c>
    </row>
    <row r="661" spans="8:9">
      <c r="H661" t="s">
        <v>1476</v>
      </c>
      <c r="I661" t="s">
        <v>1477</v>
      </c>
    </row>
    <row r="662" spans="8:9">
      <c r="H662" t="s">
        <v>1478</v>
      </c>
      <c r="I662" t="s">
        <v>1479</v>
      </c>
    </row>
    <row r="663" spans="8:9">
      <c r="H663" t="s">
        <v>1480</v>
      </c>
      <c r="I663" t="s">
        <v>1481</v>
      </c>
    </row>
    <row r="664" spans="8:9">
      <c r="H664" t="s">
        <v>1482</v>
      </c>
      <c r="I664" t="s">
        <v>1483</v>
      </c>
    </row>
    <row r="665" spans="8:9">
      <c r="H665" t="s">
        <v>1484</v>
      </c>
      <c r="I665" t="s">
        <v>1485</v>
      </c>
    </row>
    <row r="666" spans="8:9">
      <c r="H666" t="s">
        <v>1486</v>
      </c>
      <c r="I666" t="s">
        <v>1487</v>
      </c>
    </row>
    <row r="667" spans="8:9">
      <c r="H667" t="s">
        <v>1488</v>
      </c>
      <c r="I667" t="s">
        <v>1489</v>
      </c>
    </row>
    <row r="668" spans="8:9">
      <c r="H668" t="s">
        <v>1490</v>
      </c>
      <c r="I668" t="s">
        <v>1491</v>
      </c>
    </row>
    <row r="669" spans="8:9">
      <c r="H669" t="s">
        <v>1492</v>
      </c>
      <c r="I669" t="s">
        <v>1493</v>
      </c>
    </row>
    <row r="670" spans="8:9">
      <c r="H670" t="s">
        <v>1494</v>
      </c>
      <c r="I670" t="s">
        <v>1495</v>
      </c>
    </row>
    <row r="671" spans="8:9">
      <c r="H671" t="s">
        <v>1496</v>
      </c>
      <c r="I671" t="s">
        <v>1497</v>
      </c>
    </row>
    <row r="672" spans="8:9">
      <c r="H672" t="s">
        <v>1498</v>
      </c>
      <c r="I672" t="s">
        <v>1499</v>
      </c>
    </row>
    <row r="673" spans="8:9">
      <c r="H673" t="s">
        <v>1500</v>
      </c>
      <c r="I673" t="s">
        <v>1501</v>
      </c>
    </row>
    <row r="674" spans="8:9">
      <c r="H674" t="s">
        <v>1502</v>
      </c>
      <c r="I674" t="s">
        <v>1503</v>
      </c>
    </row>
    <row r="675" spans="8:9">
      <c r="H675" t="s">
        <v>1504</v>
      </c>
      <c r="I675" t="s">
        <v>1505</v>
      </c>
    </row>
    <row r="676" spans="8:9">
      <c r="H676" t="s">
        <v>1506</v>
      </c>
      <c r="I676" t="s">
        <v>1507</v>
      </c>
    </row>
    <row r="677" spans="8:9">
      <c r="H677" t="s">
        <v>1508</v>
      </c>
      <c r="I677" t="s">
        <v>1509</v>
      </c>
    </row>
    <row r="678" spans="8:9">
      <c r="H678" t="s">
        <v>1510</v>
      </c>
      <c r="I678" t="s">
        <v>1511</v>
      </c>
    </row>
    <row r="679" spans="8:9">
      <c r="H679" t="s">
        <v>1512</v>
      </c>
      <c r="I679" t="s">
        <v>1513</v>
      </c>
    </row>
    <row r="680" spans="8:9">
      <c r="H680" t="s">
        <v>1514</v>
      </c>
      <c r="I680" t="s">
        <v>1515</v>
      </c>
    </row>
    <row r="681" spans="8:9">
      <c r="H681" t="s">
        <v>1516</v>
      </c>
      <c r="I681" t="s">
        <v>1517</v>
      </c>
    </row>
    <row r="682" spans="8:9">
      <c r="H682" t="s">
        <v>1518</v>
      </c>
      <c r="I682" t="s">
        <v>1519</v>
      </c>
    </row>
    <row r="683" spans="8:9">
      <c r="H683" t="s">
        <v>1520</v>
      </c>
      <c r="I683" t="s">
        <v>1521</v>
      </c>
    </row>
    <row r="684" spans="8:9">
      <c r="H684" t="s">
        <v>1522</v>
      </c>
      <c r="I684" t="s">
        <v>1523</v>
      </c>
    </row>
    <row r="685" spans="8:9">
      <c r="H685" t="s">
        <v>1524</v>
      </c>
      <c r="I685" t="s">
        <v>1525</v>
      </c>
    </row>
    <row r="686" spans="8:9">
      <c r="H686" t="s">
        <v>1526</v>
      </c>
      <c r="I686" t="s">
        <v>1527</v>
      </c>
    </row>
    <row r="687" spans="8:9">
      <c r="H687" t="s">
        <v>1528</v>
      </c>
      <c r="I687" t="s">
        <v>1529</v>
      </c>
    </row>
    <row r="688" spans="8:9">
      <c r="H688" t="s">
        <v>1530</v>
      </c>
      <c r="I688" t="s">
        <v>1531</v>
      </c>
    </row>
    <row r="689" spans="8:9">
      <c r="H689" t="s">
        <v>1532</v>
      </c>
      <c r="I689" t="s">
        <v>1533</v>
      </c>
    </row>
    <row r="690" spans="8:9">
      <c r="H690" t="s">
        <v>1534</v>
      </c>
      <c r="I690" t="s">
        <v>1535</v>
      </c>
    </row>
    <row r="691" spans="8:9">
      <c r="H691" t="s">
        <v>1536</v>
      </c>
      <c r="I691" t="s">
        <v>1537</v>
      </c>
    </row>
    <row r="692" spans="8:9">
      <c r="H692" t="s">
        <v>1538</v>
      </c>
      <c r="I692" t="s">
        <v>1539</v>
      </c>
    </row>
    <row r="693" spans="8:9">
      <c r="H693" t="s">
        <v>1540</v>
      </c>
      <c r="I693" t="s">
        <v>1541</v>
      </c>
    </row>
    <row r="694" spans="8:9">
      <c r="H694" t="s">
        <v>1542</v>
      </c>
      <c r="I694" t="s">
        <v>1543</v>
      </c>
    </row>
    <row r="695" spans="8:9">
      <c r="H695" t="s">
        <v>1544</v>
      </c>
      <c r="I695" t="s">
        <v>1545</v>
      </c>
    </row>
    <row r="696" spans="8:9">
      <c r="H696" t="s">
        <v>1546</v>
      </c>
      <c r="I696" t="s">
        <v>1547</v>
      </c>
    </row>
    <row r="697" spans="8:9">
      <c r="H697" t="s">
        <v>1548</v>
      </c>
      <c r="I697" t="s">
        <v>1549</v>
      </c>
    </row>
    <row r="698" spans="8:9">
      <c r="H698" t="s">
        <v>1550</v>
      </c>
      <c r="I698" t="s">
        <v>1551</v>
      </c>
    </row>
    <row r="699" spans="8:9">
      <c r="H699" t="s">
        <v>1552</v>
      </c>
      <c r="I699" t="s">
        <v>1553</v>
      </c>
    </row>
    <row r="700" spans="8:9">
      <c r="H700" t="s">
        <v>1554</v>
      </c>
      <c r="I700" t="s">
        <v>1533</v>
      </c>
    </row>
    <row r="701" spans="8:9">
      <c r="H701" t="s">
        <v>1555</v>
      </c>
      <c r="I701" t="s">
        <v>1556</v>
      </c>
    </row>
    <row r="702" spans="8:9">
      <c r="H702" t="s">
        <v>1557</v>
      </c>
      <c r="I702" t="s">
        <v>0</v>
      </c>
    </row>
    <row r="703" spans="8:9">
      <c r="H703" t="s">
        <v>1558</v>
      </c>
      <c r="I703" t="s">
        <v>1559</v>
      </c>
    </row>
    <row r="704" spans="8:9">
      <c r="H704" t="s">
        <v>1560</v>
      </c>
      <c r="I704" t="s">
        <v>1561</v>
      </c>
    </row>
    <row r="705" spans="8:9">
      <c r="H705" t="s">
        <v>1562</v>
      </c>
      <c r="I705" t="s">
        <v>1563</v>
      </c>
    </row>
    <row r="706" spans="8:9">
      <c r="H706" t="s">
        <v>1564</v>
      </c>
      <c r="I706" t="s">
        <v>1565</v>
      </c>
    </row>
    <row r="707" spans="8:9">
      <c r="H707" t="s">
        <v>1566</v>
      </c>
      <c r="I707" t="s">
        <v>1567</v>
      </c>
    </row>
    <row r="708" spans="8:9">
      <c r="H708" t="s">
        <v>1568</v>
      </c>
      <c r="I708" t="s">
        <v>1569</v>
      </c>
    </row>
    <row r="709" spans="8:9">
      <c r="H709" t="s">
        <v>1570</v>
      </c>
      <c r="I709" t="s">
        <v>1571</v>
      </c>
    </row>
    <row r="710" spans="8:9">
      <c r="H710" t="s">
        <v>1572</v>
      </c>
      <c r="I710" t="s">
        <v>1573</v>
      </c>
    </row>
    <row r="711" spans="8:9">
      <c r="H711" t="s">
        <v>1574</v>
      </c>
      <c r="I711" t="s">
        <v>1575</v>
      </c>
    </row>
    <row r="712" spans="8:9">
      <c r="H712" t="s">
        <v>1576</v>
      </c>
      <c r="I712" t="s">
        <v>1577</v>
      </c>
    </row>
    <row r="713" spans="8:9">
      <c r="H713" t="s">
        <v>1578</v>
      </c>
      <c r="I713" t="s">
        <v>1579</v>
      </c>
    </row>
    <row r="714" spans="8:9">
      <c r="H714" t="s">
        <v>1580</v>
      </c>
      <c r="I714" t="s">
        <v>1581</v>
      </c>
    </row>
    <row r="715" spans="8:9">
      <c r="H715" t="s">
        <v>1582</v>
      </c>
      <c r="I715" t="s">
        <v>1583</v>
      </c>
    </row>
    <row r="716" spans="8:9">
      <c r="H716" t="s">
        <v>1584</v>
      </c>
      <c r="I716" t="s">
        <v>1585</v>
      </c>
    </row>
    <row r="717" spans="8:9">
      <c r="H717" t="s">
        <v>1586</v>
      </c>
      <c r="I717" t="s">
        <v>1587</v>
      </c>
    </row>
    <row r="718" spans="8:9">
      <c r="H718" t="s">
        <v>1588</v>
      </c>
      <c r="I718" t="s">
        <v>1589</v>
      </c>
    </row>
    <row r="719" spans="8:9">
      <c r="H719" t="s">
        <v>1590</v>
      </c>
      <c r="I719" t="s">
        <v>1591</v>
      </c>
    </row>
    <row r="720" spans="8:9">
      <c r="H720" t="s">
        <v>1592</v>
      </c>
      <c r="I720" t="s">
        <v>1593</v>
      </c>
    </row>
    <row r="721" spans="8:9">
      <c r="H721" t="s">
        <v>1594</v>
      </c>
      <c r="I721" t="s">
        <v>1595</v>
      </c>
    </row>
    <row r="722" spans="8:9">
      <c r="H722" t="s">
        <v>1596</v>
      </c>
      <c r="I722" t="s">
        <v>1224</v>
      </c>
    </row>
    <row r="723" spans="8:9">
      <c r="H723" t="s">
        <v>1597</v>
      </c>
      <c r="I723" t="s">
        <v>1598</v>
      </c>
    </row>
    <row r="724" spans="8:9">
      <c r="H724" t="s">
        <v>1599</v>
      </c>
      <c r="I724" t="s">
        <v>1600</v>
      </c>
    </row>
    <row r="725" spans="8:9">
      <c r="H725" t="s">
        <v>1601</v>
      </c>
      <c r="I725" t="s">
        <v>1602</v>
      </c>
    </row>
    <row r="726" spans="8:9">
      <c r="H726" t="s">
        <v>1603</v>
      </c>
      <c r="I726" t="s">
        <v>1604</v>
      </c>
    </row>
    <row r="727" spans="8:9">
      <c r="H727" t="s">
        <v>1605</v>
      </c>
      <c r="I727" t="s">
        <v>1606</v>
      </c>
    </row>
    <row r="728" spans="8:9">
      <c r="H728" t="s">
        <v>1607</v>
      </c>
      <c r="I728" t="s">
        <v>1608</v>
      </c>
    </row>
    <row r="729" spans="8:9">
      <c r="H729" t="s">
        <v>1609</v>
      </c>
      <c r="I729" t="s">
        <v>1610</v>
      </c>
    </row>
    <row r="730" spans="8:9">
      <c r="H730" t="s">
        <v>1611</v>
      </c>
      <c r="I730" t="s">
        <v>1612</v>
      </c>
    </row>
    <row r="731" spans="8:9">
      <c r="H731" t="s">
        <v>1613</v>
      </c>
      <c r="I731" t="s">
        <v>1614</v>
      </c>
    </row>
    <row r="732" spans="8:9">
      <c r="H732" t="s">
        <v>1615</v>
      </c>
      <c r="I732" t="s">
        <v>1616</v>
      </c>
    </row>
    <row r="733" spans="8:9">
      <c r="H733" t="s">
        <v>1617</v>
      </c>
      <c r="I733" t="s">
        <v>1618</v>
      </c>
    </row>
    <row r="734" spans="8:9">
      <c r="H734" t="s">
        <v>1619</v>
      </c>
      <c r="I734" t="s">
        <v>1620</v>
      </c>
    </row>
    <row r="735" spans="8:9">
      <c r="H735" t="s">
        <v>1621</v>
      </c>
      <c r="I735" t="s">
        <v>1622</v>
      </c>
    </row>
    <row r="736" spans="8:9">
      <c r="H736" t="s">
        <v>1623</v>
      </c>
      <c r="I736" t="s">
        <v>1624</v>
      </c>
    </row>
    <row r="737" spans="8:9">
      <c r="H737" t="s">
        <v>1625</v>
      </c>
      <c r="I737" t="s">
        <v>1626</v>
      </c>
    </row>
    <row r="738" spans="8:9">
      <c r="H738" t="s">
        <v>1627</v>
      </c>
      <c r="I738" t="s">
        <v>1628</v>
      </c>
    </row>
    <row r="739" spans="8:9">
      <c r="H739" t="s">
        <v>1629</v>
      </c>
      <c r="I739" t="s">
        <v>1630</v>
      </c>
    </row>
    <row r="740" spans="8:9">
      <c r="H740" t="s">
        <v>1631</v>
      </c>
      <c r="I740" t="s">
        <v>1632</v>
      </c>
    </row>
    <row r="741" spans="8:9">
      <c r="H741" t="s">
        <v>1633</v>
      </c>
      <c r="I741" t="s">
        <v>1634</v>
      </c>
    </row>
    <row r="742" spans="8:9">
      <c r="H742" t="s">
        <v>1635</v>
      </c>
      <c r="I742" t="s">
        <v>1636</v>
      </c>
    </row>
    <row r="743" spans="8:9">
      <c r="H743" t="s">
        <v>1637</v>
      </c>
      <c r="I743" t="s">
        <v>1638</v>
      </c>
    </row>
    <row r="744" spans="8:9">
      <c r="H744" t="s">
        <v>1639</v>
      </c>
      <c r="I744" t="s">
        <v>1640</v>
      </c>
    </row>
    <row r="745" spans="8:9">
      <c r="H745" t="s">
        <v>1641</v>
      </c>
      <c r="I745" t="s">
        <v>1642</v>
      </c>
    </row>
    <row r="746" spans="8:9">
      <c r="H746" t="s">
        <v>1643</v>
      </c>
      <c r="I746" t="s">
        <v>1644</v>
      </c>
    </row>
    <row r="747" spans="8:9">
      <c r="H747" t="s">
        <v>1645</v>
      </c>
      <c r="I747" t="s">
        <v>1646</v>
      </c>
    </row>
    <row r="748" spans="8:9">
      <c r="H748" t="s">
        <v>1647</v>
      </c>
      <c r="I748" t="s">
        <v>1648</v>
      </c>
    </row>
    <row r="749" spans="8:9">
      <c r="H749" t="s">
        <v>1649</v>
      </c>
      <c r="I749" t="s">
        <v>1650</v>
      </c>
    </row>
    <row r="750" spans="8:9">
      <c r="H750" t="s">
        <v>1651</v>
      </c>
      <c r="I750" t="s">
        <v>1652</v>
      </c>
    </row>
    <row r="751" spans="8:9">
      <c r="H751" t="s">
        <v>1653</v>
      </c>
      <c r="I751" t="s">
        <v>1654</v>
      </c>
    </row>
    <row r="752" spans="8:9">
      <c r="H752" t="s">
        <v>1655</v>
      </c>
      <c r="I752" t="s">
        <v>1656</v>
      </c>
    </row>
  </sheetData>
  <autoFilter ref="F3:F23">
    <sortState ref="F4:F23">
      <sortCondition ref="F3:F23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9"/>
  <sheetViews>
    <sheetView zoomScale="60" zoomScaleNormal="60" workbookViewId="0">
      <selection activeCell="N28" sqref="N28"/>
    </sheetView>
  </sheetViews>
  <sheetFormatPr defaultRowHeight="15.75"/>
  <cols>
    <col min="13" max="14" width="9.140625" customWidth="1"/>
    <col min="15" max="15" width="9.140625" style="299"/>
  </cols>
  <sheetData>
    <row r="1" spans="1:15">
      <c r="O1" s="299" t="s">
        <v>1885</v>
      </c>
    </row>
    <row r="2" spans="1:15" ht="20.25">
      <c r="A2" s="287" t="s">
        <v>1737</v>
      </c>
      <c r="B2" s="288" t="s">
        <v>1738</v>
      </c>
      <c r="G2" t="str">
        <f>CONCATENATE(A2, " ",B2)</f>
        <v>268 Laura Maersk</v>
      </c>
      <c r="K2" s="299" t="str">
        <f>UPPER(G2)</f>
        <v>268 LAURA MAERSK</v>
      </c>
      <c r="O2" s="299" t="s">
        <v>129</v>
      </c>
    </row>
    <row r="3" spans="1:15" ht="20.25">
      <c r="A3" s="287" t="s">
        <v>1739</v>
      </c>
      <c r="B3" s="288" t="s">
        <v>1740</v>
      </c>
      <c r="G3" t="str">
        <f t="shared" ref="G3:G66" si="0">CONCATENATE(A3, " ",B3)</f>
        <v>270 Leda Maersk</v>
      </c>
      <c r="K3" s="299" t="str">
        <f t="shared" ref="K3:K66" si="1">UPPER(G3)</f>
        <v>270 LEDA MAERSK</v>
      </c>
      <c r="O3" s="299" t="s">
        <v>1664</v>
      </c>
    </row>
    <row r="4" spans="1:15" ht="20.25">
      <c r="A4" s="287">
        <v>269</v>
      </c>
      <c r="B4" s="288" t="s">
        <v>1741</v>
      </c>
      <c r="G4" t="str">
        <f t="shared" si="0"/>
        <v>269 Laust Maersk</v>
      </c>
      <c r="K4" s="299" t="str">
        <f t="shared" si="1"/>
        <v>269 LAUST MAERSK</v>
      </c>
      <c r="O4" s="299" t="s">
        <v>130</v>
      </c>
    </row>
    <row r="5" spans="1:15" ht="20.25">
      <c r="A5" s="287">
        <v>271</v>
      </c>
      <c r="B5" s="288" t="s">
        <v>1742</v>
      </c>
      <c r="G5" t="str">
        <f t="shared" si="0"/>
        <v>271 Lexa Maersk</v>
      </c>
      <c r="K5" s="299" t="str">
        <f t="shared" si="1"/>
        <v>271 LEXA MAERSK</v>
      </c>
      <c r="O5" s="299" t="s">
        <v>131</v>
      </c>
    </row>
    <row r="6" spans="1:15" ht="20.25">
      <c r="A6" s="289">
        <v>275</v>
      </c>
      <c r="B6" s="288" t="s">
        <v>1743</v>
      </c>
      <c r="G6" t="str">
        <f t="shared" si="0"/>
        <v>275 Lica Maersk</v>
      </c>
      <c r="K6" s="299" t="str">
        <f t="shared" si="1"/>
        <v>275 LICA MAERSK</v>
      </c>
      <c r="O6" s="299" t="s">
        <v>132</v>
      </c>
    </row>
    <row r="7" spans="1:15" ht="20.25">
      <c r="A7" s="287">
        <v>277</v>
      </c>
      <c r="B7" s="288" t="s">
        <v>1744</v>
      </c>
      <c r="G7" t="str">
        <f t="shared" si="0"/>
        <v>277 Luna Maersk</v>
      </c>
      <c r="K7" s="299" t="str">
        <f t="shared" si="1"/>
        <v>277 LUNA MAERSK</v>
      </c>
      <c r="O7" s="299" t="s">
        <v>1663</v>
      </c>
    </row>
    <row r="8" spans="1:15" ht="20.25">
      <c r="A8" s="287" t="s">
        <v>1745</v>
      </c>
      <c r="B8" s="288" t="s">
        <v>1746</v>
      </c>
      <c r="G8" t="str">
        <f t="shared" si="0"/>
        <v>01I Maersk Danville</v>
      </c>
      <c r="K8" s="299" t="str">
        <f t="shared" si="1"/>
        <v>01I MAERSK DANVILLE</v>
      </c>
      <c r="O8" s="299" t="s">
        <v>1898</v>
      </c>
    </row>
    <row r="9" spans="1:15" ht="20.25">
      <c r="A9" s="287" t="s">
        <v>1747</v>
      </c>
      <c r="B9" s="288" t="s">
        <v>1748</v>
      </c>
      <c r="G9" t="str">
        <f t="shared" si="0"/>
        <v>02I Maersk Dunbar</v>
      </c>
      <c r="K9" s="299" t="str">
        <f t="shared" si="1"/>
        <v>02I MAERSK DUNBAR</v>
      </c>
      <c r="O9" s="299" t="s">
        <v>1905</v>
      </c>
    </row>
    <row r="10" spans="1:15" ht="20.25">
      <c r="A10" s="287" t="s">
        <v>1749</v>
      </c>
      <c r="B10" s="288" t="s">
        <v>1750</v>
      </c>
      <c r="G10" t="str">
        <f t="shared" si="0"/>
        <v>03I Maersk Duncan</v>
      </c>
      <c r="K10" s="299" t="str">
        <f t="shared" si="1"/>
        <v>03I MAERSK DUNCAN</v>
      </c>
      <c r="O10" s="299" t="s">
        <v>1886</v>
      </c>
    </row>
    <row r="11" spans="1:15" ht="20.25">
      <c r="A11" s="287" t="s">
        <v>1751</v>
      </c>
      <c r="B11" s="288" t="s">
        <v>1752</v>
      </c>
      <c r="G11" t="str">
        <f t="shared" si="0"/>
        <v>99D Maersk Dabou</v>
      </c>
      <c r="K11" s="299" t="str">
        <f t="shared" si="1"/>
        <v>99D MAERSK DABOU</v>
      </c>
      <c r="O11" s="299" t="s">
        <v>133</v>
      </c>
    </row>
    <row r="12" spans="1:15" ht="20.25">
      <c r="A12" s="287" t="s">
        <v>1753</v>
      </c>
      <c r="B12" s="288" t="s">
        <v>1754</v>
      </c>
      <c r="G12" t="str">
        <f t="shared" si="0"/>
        <v>4G6 Safmarine Nokwanda</v>
      </c>
      <c r="K12" s="299" t="str">
        <f t="shared" si="1"/>
        <v>4G6 SAFMARINE NOKWANDA</v>
      </c>
      <c r="O12" s="299" t="s">
        <v>134</v>
      </c>
    </row>
    <row r="13" spans="1:15" ht="20.25">
      <c r="A13" s="290">
        <v>760</v>
      </c>
      <c r="B13" s="291" t="s">
        <v>1755</v>
      </c>
      <c r="G13" t="str">
        <f t="shared" si="0"/>
        <v>760 Safmarine Bayette</v>
      </c>
      <c r="K13" s="299" t="str">
        <f t="shared" si="1"/>
        <v>760 SAFMARINE BAYETTE</v>
      </c>
      <c r="O13" s="299" t="s">
        <v>135</v>
      </c>
    </row>
    <row r="14" spans="1:15" ht="20.25">
      <c r="A14" s="290">
        <v>762</v>
      </c>
      <c r="B14" s="291" t="s">
        <v>1756</v>
      </c>
      <c r="G14" t="str">
        <f t="shared" si="0"/>
        <v>762 Safmarine Benguela</v>
      </c>
      <c r="K14" s="299" t="str">
        <f t="shared" si="1"/>
        <v>762 SAFMARINE BENGUELA</v>
      </c>
      <c r="O14" s="299" t="s">
        <v>136</v>
      </c>
    </row>
    <row r="15" spans="1:15" ht="20.25">
      <c r="A15" s="290">
        <v>756</v>
      </c>
      <c r="B15" s="291" t="s">
        <v>1757</v>
      </c>
      <c r="G15" t="str">
        <f t="shared" si="0"/>
        <v>756 Maersk Bulan</v>
      </c>
      <c r="K15" s="299" t="str">
        <f t="shared" si="1"/>
        <v>756 MAERSK BULAN</v>
      </c>
      <c r="O15" s="299" t="s">
        <v>137</v>
      </c>
    </row>
    <row r="16" spans="1:15" ht="20.25">
      <c r="A16" s="290">
        <v>741</v>
      </c>
      <c r="B16" s="291" t="s">
        <v>1758</v>
      </c>
      <c r="G16" t="str">
        <f t="shared" si="0"/>
        <v>741 Maersk Bintan</v>
      </c>
      <c r="K16" s="299" t="str">
        <f t="shared" si="1"/>
        <v>741 MAERSK BINTAN</v>
      </c>
      <c r="O16" s="299" t="s">
        <v>1666</v>
      </c>
    </row>
    <row r="17" spans="1:15" ht="20.25">
      <c r="A17" s="290">
        <v>469</v>
      </c>
      <c r="B17" s="291" t="s">
        <v>1759</v>
      </c>
      <c r="G17" t="str">
        <f t="shared" si="0"/>
        <v>469 Maersk Buton</v>
      </c>
      <c r="K17" s="299" t="str">
        <f t="shared" si="1"/>
        <v>469 MAERSK BUTON</v>
      </c>
      <c r="O17" s="299" t="s">
        <v>138</v>
      </c>
    </row>
    <row r="18" spans="1:15" ht="20.25">
      <c r="A18" s="290">
        <v>742</v>
      </c>
      <c r="B18" s="291" t="s">
        <v>1760</v>
      </c>
      <c r="G18" t="str">
        <f t="shared" si="0"/>
        <v>742 Maersk Batam</v>
      </c>
      <c r="K18" s="299" t="str">
        <f t="shared" si="1"/>
        <v>742 MAERSK BATAM</v>
      </c>
      <c r="O18" s="299" t="s">
        <v>139</v>
      </c>
    </row>
    <row r="19" spans="1:15" ht="20.25">
      <c r="A19" s="290">
        <v>475</v>
      </c>
      <c r="B19" s="291" t="s">
        <v>1761</v>
      </c>
      <c r="G19" t="str">
        <f t="shared" si="0"/>
        <v>475 Maersk Bali</v>
      </c>
      <c r="K19" s="299" t="str">
        <f t="shared" si="1"/>
        <v>475 MAERSK BALI</v>
      </c>
      <c r="O19" s="299" t="s">
        <v>140</v>
      </c>
    </row>
    <row r="20" spans="1:15" ht="20.25">
      <c r="A20" s="287" t="s">
        <v>1762</v>
      </c>
      <c r="B20" s="288" t="s">
        <v>1763</v>
      </c>
      <c r="G20" t="str">
        <f t="shared" si="0"/>
        <v>04A Maersk Jambi</v>
      </c>
      <c r="K20" s="299" t="str">
        <f t="shared" si="1"/>
        <v>04A MAERSK JAMBI</v>
      </c>
      <c r="O20" s="299" t="s">
        <v>141</v>
      </c>
    </row>
    <row r="21" spans="1:15" ht="20.25">
      <c r="A21" s="287" t="s">
        <v>1764</v>
      </c>
      <c r="B21" s="288" t="s">
        <v>1765</v>
      </c>
      <c r="G21" t="str">
        <f t="shared" si="0"/>
        <v>73R Maersk Jaipur</v>
      </c>
      <c r="K21" s="299" t="str">
        <f t="shared" si="1"/>
        <v>73R MAERSK JAIPUR</v>
      </c>
      <c r="O21" s="299" t="s">
        <v>1887</v>
      </c>
    </row>
    <row r="22" spans="1:15" ht="20.25">
      <c r="A22" s="287" t="s">
        <v>1766</v>
      </c>
      <c r="B22" s="288" t="s">
        <v>1767</v>
      </c>
      <c r="G22" t="str">
        <f t="shared" si="0"/>
        <v>11R AS Catalania</v>
      </c>
      <c r="K22" s="299" t="str">
        <f t="shared" si="1"/>
        <v>11R AS CATALANIA</v>
      </c>
      <c r="O22" s="299" t="s">
        <v>142</v>
      </c>
    </row>
    <row r="23" spans="1:15" ht="20.25">
      <c r="A23" s="287" t="s">
        <v>1768</v>
      </c>
      <c r="B23" s="288" t="s">
        <v>1769</v>
      </c>
      <c r="G23" t="str">
        <f t="shared" si="0"/>
        <v>24W  Maersk Falmouth</v>
      </c>
      <c r="K23" s="299" t="str">
        <f t="shared" si="1"/>
        <v>24W  MAERSK FALMOUTH</v>
      </c>
      <c r="O23" s="299" t="s">
        <v>143</v>
      </c>
    </row>
    <row r="24" spans="1:15" ht="20.25">
      <c r="A24" s="287" t="s">
        <v>1770</v>
      </c>
      <c r="B24" s="292" t="s">
        <v>1771</v>
      </c>
      <c r="G24" t="str">
        <f t="shared" si="0"/>
        <v>3HW Maersk Roubaix</v>
      </c>
      <c r="K24" s="299" t="str">
        <f t="shared" si="1"/>
        <v>3HW MAERSK ROUBAIX</v>
      </c>
      <c r="O24" s="299" t="s">
        <v>1893</v>
      </c>
    </row>
    <row r="25" spans="1:15" ht="20.25">
      <c r="A25" s="287" t="s">
        <v>1772</v>
      </c>
      <c r="B25" s="292" t="s">
        <v>1773</v>
      </c>
      <c r="G25" t="str">
        <f t="shared" si="0"/>
        <v>43C Islandia</v>
      </c>
      <c r="K25" s="299" t="str">
        <f t="shared" si="1"/>
        <v>43C ISLANDIA</v>
      </c>
      <c r="O25" s="299" t="s">
        <v>144</v>
      </c>
    </row>
    <row r="26" spans="1:15" ht="20.25">
      <c r="A26" s="290" t="s">
        <v>1774</v>
      </c>
      <c r="B26" s="291" t="s">
        <v>1775</v>
      </c>
      <c r="G26" t="str">
        <f t="shared" si="0"/>
        <v>59A Maersk Westport</v>
      </c>
      <c r="K26" s="299" t="str">
        <f t="shared" si="1"/>
        <v>59A MAERSK WESTPORT</v>
      </c>
      <c r="O26" s="299" t="s">
        <v>145</v>
      </c>
    </row>
    <row r="27" spans="1:15" ht="20.25">
      <c r="A27" s="290" t="s">
        <v>1776</v>
      </c>
      <c r="B27" s="291" t="s">
        <v>1777</v>
      </c>
      <c r="G27" t="str">
        <f t="shared" si="0"/>
        <v>62A Maersk Winnipeg</v>
      </c>
      <c r="K27" s="299" t="str">
        <f t="shared" si="1"/>
        <v>62A MAERSK WINNIPEG</v>
      </c>
      <c r="O27" s="299" t="s">
        <v>146</v>
      </c>
    </row>
    <row r="28" spans="1:15" ht="20.25">
      <c r="A28" s="290" t="s">
        <v>1778</v>
      </c>
      <c r="B28" s="291" t="s">
        <v>1779</v>
      </c>
      <c r="G28" t="str">
        <f t="shared" si="0"/>
        <v>63A Maersk Wolfsburg</v>
      </c>
      <c r="K28" s="299" t="str">
        <f t="shared" si="1"/>
        <v>63A MAERSK WOLFSBURG</v>
      </c>
      <c r="O28" s="299" t="s">
        <v>147</v>
      </c>
    </row>
    <row r="29" spans="1:15" ht="21" thickBot="1">
      <c r="A29" s="293" t="s">
        <v>1780</v>
      </c>
      <c r="B29" s="294" t="s">
        <v>1781</v>
      </c>
      <c r="G29" t="str">
        <f t="shared" si="0"/>
        <v>27E Ocean Esmerald</v>
      </c>
      <c r="K29" s="299" t="str">
        <f t="shared" si="1"/>
        <v>27E OCEAN ESMERALD</v>
      </c>
      <c r="O29" s="299" t="s">
        <v>148</v>
      </c>
    </row>
    <row r="30" spans="1:15" ht="20.25">
      <c r="A30" s="289">
        <v>119</v>
      </c>
      <c r="B30" s="288" t="s">
        <v>1782</v>
      </c>
      <c r="C30" s="288"/>
      <c r="G30" t="str">
        <f t="shared" si="0"/>
        <v>119 Olga Maersk</v>
      </c>
      <c r="K30" s="299" t="str">
        <f t="shared" si="1"/>
        <v>119 OLGA MAERSK</v>
      </c>
      <c r="O30" s="299" t="s">
        <v>149</v>
      </c>
    </row>
    <row r="31" spans="1:15" ht="20.25">
      <c r="A31" s="289">
        <v>484</v>
      </c>
      <c r="B31" s="288" t="s">
        <v>1783</v>
      </c>
      <c r="C31" s="288"/>
      <c r="G31" t="str">
        <f t="shared" si="0"/>
        <v>484 Maersk Bojor</v>
      </c>
      <c r="K31" s="299" t="str">
        <f t="shared" si="1"/>
        <v>484 MAERSK BOJOR</v>
      </c>
      <c r="O31" s="299" t="s">
        <v>1903</v>
      </c>
    </row>
    <row r="32" spans="1:15" ht="20.25">
      <c r="A32" s="287">
        <v>640</v>
      </c>
      <c r="B32" s="288" t="s">
        <v>1784</v>
      </c>
      <c r="C32" s="288"/>
      <c r="G32" t="str">
        <f t="shared" si="0"/>
        <v>640 Jeppesen Maersk</v>
      </c>
      <c r="K32" s="299" t="str">
        <f t="shared" si="1"/>
        <v>640 JEPPESEN MAERSK</v>
      </c>
      <c r="O32" s="299" t="s">
        <v>150</v>
      </c>
    </row>
    <row r="33" spans="1:15" ht="20.25">
      <c r="A33" s="289">
        <v>641</v>
      </c>
      <c r="B33" s="288" t="s">
        <v>1785</v>
      </c>
      <c r="C33" s="288"/>
      <c r="G33" t="str">
        <f t="shared" si="0"/>
        <v>641 Jens Maersk</v>
      </c>
      <c r="K33" s="299" t="str">
        <f t="shared" si="1"/>
        <v>641 JENS MAERSK</v>
      </c>
      <c r="O33" s="299" t="s">
        <v>1904</v>
      </c>
    </row>
    <row r="34" spans="1:15" ht="20.25">
      <c r="A34" s="289">
        <v>642</v>
      </c>
      <c r="B34" s="288" t="s">
        <v>1786</v>
      </c>
      <c r="C34" s="288"/>
      <c r="G34" t="str">
        <f t="shared" si="0"/>
        <v>642 Johannes Maersk</v>
      </c>
      <c r="K34" s="299" t="str">
        <f t="shared" si="1"/>
        <v>642 JOHANNES MAERSK</v>
      </c>
      <c r="O34" s="299" t="s">
        <v>151</v>
      </c>
    </row>
    <row r="35" spans="1:15" ht="20.25">
      <c r="A35" s="289">
        <v>967</v>
      </c>
      <c r="B35" s="288" t="s">
        <v>1787</v>
      </c>
      <c r="C35" s="288"/>
      <c r="G35" t="str">
        <f t="shared" si="0"/>
        <v xml:space="preserve">967 Oluf Maersk </v>
      </c>
      <c r="K35" s="299" t="str">
        <f t="shared" si="1"/>
        <v xml:space="preserve">967 OLUF MAERSK </v>
      </c>
      <c r="O35" s="299" t="s">
        <v>1889</v>
      </c>
    </row>
    <row r="36" spans="1:15" ht="20.25">
      <c r="A36" s="289">
        <v>968</v>
      </c>
      <c r="B36" s="288" t="s">
        <v>1788</v>
      </c>
      <c r="C36" s="288"/>
      <c r="G36" t="str">
        <f t="shared" si="0"/>
        <v>968 Olivia Maersk</v>
      </c>
      <c r="K36" s="299" t="str">
        <f t="shared" si="1"/>
        <v>968 OLIVIA MAERSK</v>
      </c>
      <c r="O36" s="299" t="s">
        <v>152</v>
      </c>
    </row>
    <row r="37" spans="1:15" ht="20.25">
      <c r="A37" s="289" t="s">
        <v>1789</v>
      </c>
      <c r="B37" s="291" t="s">
        <v>1790</v>
      </c>
      <c r="C37" s="288"/>
      <c r="G37" t="str">
        <f t="shared" si="0"/>
        <v>5RF Nedlloyd Juliana</v>
      </c>
      <c r="K37" s="299" t="str">
        <f t="shared" si="1"/>
        <v>5RF NEDLLOYD JULIANA</v>
      </c>
      <c r="O37" s="299" t="s">
        <v>152</v>
      </c>
    </row>
    <row r="38" spans="1:15" ht="20.25">
      <c r="A38" s="289" t="s">
        <v>1791</v>
      </c>
      <c r="B38" s="291" t="s">
        <v>1792</v>
      </c>
      <c r="C38" s="288"/>
      <c r="G38" t="str">
        <f t="shared" si="0"/>
        <v>5SF Nedlloyd Marita</v>
      </c>
      <c r="K38" s="299" t="str">
        <f t="shared" si="1"/>
        <v>5SF NEDLLOYD MARITA</v>
      </c>
      <c r="O38" s="299" t="s">
        <v>1671</v>
      </c>
    </row>
    <row r="39" spans="1:15" ht="20.25">
      <c r="A39" s="289" t="s">
        <v>1793</v>
      </c>
      <c r="B39" s="291" t="s">
        <v>1794</v>
      </c>
      <c r="C39" s="288"/>
      <c r="G39" t="str">
        <f t="shared" si="0"/>
        <v>5UF Nedlloyd Maxima</v>
      </c>
      <c r="K39" s="299" t="str">
        <f t="shared" si="1"/>
        <v>5UF NEDLLOYD MAXIMA</v>
      </c>
      <c r="O39" s="299" t="s">
        <v>1671</v>
      </c>
    </row>
    <row r="40" spans="1:15" ht="20.25">
      <c r="A40" s="290" t="s">
        <v>1795</v>
      </c>
      <c r="B40" s="291" t="s">
        <v>1796</v>
      </c>
      <c r="C40" s="288"/>
      <c r="G40" t="str">
        <f t="shared" si="0"/>
        <v>69D Marianne Schulte</v>
      </c>
      <c r="K40" s="299" t="str">
        <f t="shared" si="1"/>
        <v>69D MARIANNE SCHULTE</v>
      </c>
      <c r="O40" s="299" t="s">
        <v>1897</v>
      </c>
    </row>
    <row r="41" spans="1:15" ht="20.25">
      <c r="A41" s="290" t="s">
        <v>1797</v>
      </c>
      <c r="B41" s="291" t="s">
        <v>1798</v>
      </c>
      <c r="C41" s="288"/>
      <c r="G41" t="str">
        <f t="shared" si="0"/>
        <v>72D Thekla Schulte</v>
      </c>
      <c r="K41" s="299" t="str">
        <f t="shared" si="1"/>
        <v>72D THEKLA SCHULTE</v>
      </c>
      <c r="O41" s="299" t="s">
        <v>1672</v>
      </c>
    </row>
    <row r="42" spans="1:15" ht="20.25">
      <c r="A42" s="290" t="s">
        <v>1799</v>
      </c>
      <c r="B42" s="291" t="s">
        <v>1800</v>
      </c>
      <c r="C42" s="288"/>
      <c r="G42" t="str">
        <f t="shared" si="0"/>
        <v>92N Maersk Needham</v>
      </c>
      <c r="K42" s="299" t="str">
        <f t="shared" si="1"/>
        <v>92N MAERSK NEEDHAM</v>
      </c>
      <c r="O42" s="299" t="s">
        <v>1672</v>
      </c>
    </row>
    <row r="43" spans="1:15" ht="20.25">
      <c r="A43" s="289" t="s">
        <v>1801</v>
      </c>
      <c r="B43" s="291" t="s">
        <v>1802</v>
      </c>
      <c r="C43" s="288"/>
      <c r="G43" t="str">
        <f t="shared" si="0"/>
        <v>5VF Maersk Nottingham</v>
      </c>
      <c r="K43" s="299" t="str">
        <f t="shared" si="1"/>
        <v>5VF MAERSK NOTTINGHAM</v>
      </c>
      <c r="O43" s="299" t="s">
        <v>153</v>
      </c>
    </row>
    <row r="44" spans="1:15" ht="20.25">
      <c r="A44" s="290" t="s">
        <v>1803</v>
      </c>
      <c r="B44" s="291" t="s">
        <v>1804</v>
      </c>
      <c r="C44" s="291"/>
      <c r="G44" t="str">
        <f t="shared" si="0"/>
        <v>68D Esther Schulte</v>
      </c>
      <c r="K44" s="299" t="str">
        <f t="shared" si="1"/>
        <v>68D ESTHER SCHULTE</v>
      </c>
      <c r="O44" s="299" t="s">
        <v>153</v>
      </c>
    </row>
    <row r="45" spans="1:15" ht="20.25">
      <c r="A45" s="290" t="s">
        <v>1805</v>
      </c>
      <c r="B45" s="291" t="s">
        <v>1806</v>
      </c>
      <c r="C45" s="291"/>
      <c r="G45" t="str">
        <f t="shared" si="0"/>
        <v>5QF Nedlloyd Adriana</v>
      </c>
      <c r="K45" s="299" t="str">
        <f t="shared" si="1"/>
        <v>5QF NEDLLOYD ADRIANA</v>
      </c>
      <c r="O45" s="299" t="s">
        <v>1667</v>
      </c>
    </row>
    <row r="46" spans="1:15" ht="20.25">
      <c r="A46" s="290" t="s">
        <v>1807</v>
      </c>
      <c r="B46" s="291" t="s">
        <v>1808</v>
      </c>
      <c r="C46" s="291"/>
      <c r="G46" t="str">
        <f t="shared" si="0"/>
        <v>5WF Maersk Nolanville</v>
      </c>
      <c r="K46" s="299" t="str">
        <f t="shared" si="1"/>
        <v>5WF MAERSK NOLANVILLE</v>
      </c>
      <c r="O46" s="299" t="s">
        <v>1667</v>
      </c>
    </row>
    <row r="47" spans="1:15" ht="20.25">
      <c r="A47" s="290" t="s">
        <v>1809</v>
      </c>
      <c r="B47" s="291" t="s">
        <v>1810</v>
      </c>
      <c r="C47" s="291"/>
      <c r="G47" t="str">
        <f t="shared" si="0"/>
        <v>60C Frisia Rotterdam</v>
      </c>
      <c r="K47" s="299" t="str">
        <f t="shared" si="1"/>
        <v>60C FRISIA ROTTERDAM</v>
      </c>
      <c r="O47" s="299" t="s">
        <v>1895</v>
      </c>
    </row>
    <row r="48" spans="1:15" ht="20.25">
      <c r="A48" s="290" t="s">
        <v>1811</v>
      </c>
      <c r="B48" s="291" t="s">
        <v>1812</v>
      </c>
      <c r="C48" s="291"/>
      <c r="G48" t="str">
        <f t="shared" si="0"/>
        <v>71D Anna Schulte</v>
      </c>
      <c r="K48" s="299" t="str">
        <f t="shared" si="1"/>
        <v>71D ANNA SCHULTE</v>
      </c>
      <c r="O48" s="299" t="s">
        <v>1890</v>
      </c>
    </row>
    <row r="49" spans="1:15" ht="20.25">
      <c r="A49" s="290" t="s">
        <v>1813</v>
      </c>
      <c r="B49" s="291" t="s">
        <v>1814</v>
      </c>
      <c r="C49" s="291"/>
      <c r="G49" t="str">
        <f t="shared" si="0"/>
        <v>90N Maersk Nairobi</v>
      </c>
      <c r="K49" s="299" t="str">
        <f t="shared" si="1"/>
        <v>90N MAERSK NAIROBI</v>
      </c>
      <c r="O49" s="299" t="s">
        <v>154</v>
      </c>
    </row>
    <row r="50" spans="1:15" ht="20.25">
      <c r="A50" s="290" t="s">
        <v>1815</v>
      </c>
      <c r="B50" s="291" t="s">
        <v>1816</v>
      </c>
      <c r="C50" s="291"/>
      <c r="G50" t="str">
        <f t="shared" si="0"/>
        <v>73D Ocean Promise</v>
      </c>
      <c r="K50" s="299" t="str">
        <f t="shared" si="1"/>
        <v>73D OCEAN PROMISE</v>
      </c>
      <c r="O50" s="299" t="s">
        <v>155</v>
      </c>
    </row>
    <row r="51" spans="1:15" ht="20.25">
      <c r="A51" s="295" t="s">
        <v>1817</v>
      </c>
      <c r="B51" s="296" t="s">
        <v>1818</v>
      </c>
      <c r="C51" s="296"/>
      <c r="G51" t="str">
        <f t="shared" si="0"/>
        <v>25B Maersk Niagara</v>
      </c>
      <c r="K51" s="299" t="str">
        <f t="shared" si="1"/>
        <v>25B MAERSK NIAGARA</v>
      </c>
      <c r="O51" s="299" t="s">
        <v>156</v>
      </c>
    </row>
    <row r="52" spans="1:15" ht="20.25">
      <c r="A52" s="287" t="s">
        <v>1819</v>
      </c>
      <c r="B52" s="288" t="s">
        <v>1820</v>
      </c>
      <c r="C52" s="288"/>
      <c r="G52" t="str">
        <f t="shared" si="0"/>
        <v>26B Maersk Niamey</v>
      </c>
      <c r="K52" s="299" t="str">
        <f t="shared" si="1"/>
        <v>26B MAERSK NIAMEY</v>
      </c>
      <c r="O52" s="299" t="s">
        <v>156</v>
      </c>
    </row>
    <row r="53" spans="1:15" ht="20.25">
      <c r="A53" s="290" t="s">
        <v>1821</v>
      </c>
      <c r="B53" s="291" t="s">
        <v>1822</v>
      </c>
      <c r="C53" s="291"/>
      <c r="G53" t="str">
        <f t="shared" si="0"/>
        <v>27B Maersk Nijmegen</v>
      </c>
      <c r="K53" s="299" t="str">
        <f t="shared" si="1"/>
        <v>27B MAERSK NIJMEGEN</v>
      </c>
      <c r="O53" s="299" t="s">
        <v>157</v>
      </c>
    </row>
    <row r="54" spans="1:15" ht="20.25">
      <c r="A54" s="290" t="s">
        <v>1823</v>
      </c>
      <c r="B54" s="291" t="s">
        <v>1824</v>
      </c>
      <c r="C54" s="291"/>
      <c r="G54" t="str">
        <f t="shared" si="0"/>
        <v>28B Maersk Nimes</v>
      </c>
      <c r="K54" s="299" t="str">
        <f t="shared" si="1"/>
        <v>28B MAERSK NIMES</v>
      </c>
      <c r="O54" s="299" t="s">
        <v>157</v>
      </c>
    </row>
    <row r="55" spans="1:15" ht="20.25">
      <c r="A55" s="290" t="s">
        <v>1825</v>
      </c>
      <c r="B55" s="291" t="s">
        <v>1826</v>
      </c>
      <c r="C55" s="291"/>
      <c r="G55" t="str">
        <f t="shared" si="0"/>
        <v>29B Maersk Niteroi</v>
      </c>
      <c r="K55" s="299" t="str">
        <f t="shared" si="1"/>
        <v>29B MAERSK NITEROI</v>
      </c>
      <c r="O55" s="299" t="s">
        <v>158</v>
      </c>
    </row>
    <row r="56" spans="1:15" ht="20.25">
      <c r="A56" s="290" t="s">
        <v>1827</v>
      </c>
      <c r="B56" s="291" t="s">
        <v>1828</v>
      </c>
      <c r="C56" s="291"/>
      <c r="G56" t="str">
        <f t="shared" si="0"/>
        <v xml:space="preserve">30B Maersk Nienburg   </v>
      </c>
      <c r="K56" s="299" t="str">
        <f t="shared" si="1"/>
        <v xml:space="preserve">30B MAERSK NIENBURG   </v>
      </c>
      <c r="O56" s="299" t="s">
        <v>158</v>
      </c>
    </row>
    <row r="57" spans="1:15" ht="20.25">
      <c r="A57" s="290" t="s">
        <v>1813</v>
      </c>
      <c r="B57" s="291" t="s">
        <v>1814</v>
      </c>
      <c r="C57" s="291"/>
      <c r="G57" t="str">
        <f t="shared" si="0"/>
        <v>90N Maersk Nairobi</v>
      </c>
      <c r="K57" s="299" t="str">
        <f t="shared" si="1"/>
        <v>90N MAERSK NAIROBI</v>
      </c>
      <c r="O57" s="299" t="s">
        <v>159</v>
      </c>
    </row>
    <row r="58" spans="1:15" ht="20.25">
      <c r="A58" s="290" t="s">
        <v>1807</v>
      </c>
      <c r="B58" s="291" t="s">
        <v>1808</v>
      </c>
      <c r="C58" s="291"/>
      <c r="G58" t="str">
        <f t="shared" si="0"/>
        <v>5WF Maersk Nolanville</v>
      </c>
      <c r="K58" s="299" t="str">
        <f t="shared" si="1"/>
        <v>5WF MAERSK NOLANVILLE</v>
      </c>
      <c r="O58" s="299" t="s">
        <v>1670</v>
      </c>
    </row>
    <row r="59" spans="1:15" ht="20.25">
      <c r="A59" s="290" t="s">
        <v>1829</v>
      </c>
      <c r="B59" s="291" t="s">
        <v>1830</v>
      </c>
      <c r="C59" s="291"/>
      <c r="G59" t="str">
        <f t="shared" si="0"/>
        <v>70D Susanne Schulte</v>
      </c>
      <c r="K59" s="299" t="str">
        <f t="shared" si="1"/>
        <v>70D SUSANNE SCHULTE</v>
      </c>
      <c r="O59" s="299" t="s">
        <v>1670</v>
      </c>
    </row>
    <row r="60" spans="1:15" ht="20.25">
      <c r="A60" s="290" t="s">
        <v>1831</v>
      </c>
      <c r="B60" s="291" t="s">
        <v>1832</v>
      </c>
      <c r="C60" s="291"/>
      <c r="G60" t="str">
        <f t="shared" si="0"/>
        <v>5YF Nedlloyd Valentina</v>
      </c>
      <c r="K60" s="299" t="str">
        <f t="shared" si="1"/>
        <v>5YF NEDLLOYD VALENTINA</v>
      </c>
      <c r="O60" s="299" t="s">
        <v>1894</v>
      </c>
    </row>
    <row r="61" spans="1:15" ht="20.25">
      <c r="A61" s="290" t="s">
        <v>1833</v>
      </c>
      <c r="B61" s="291" t="s">
        <v>1834</v>
      </c>
      <c r="C61" s="291"/>
      <c r="G61" t="str">
        <f t="shared" si="0"/>
        <v>89N  Maersk Noumea</v>
      </c>
      <c r="K61" s="299" t="str">
        <f t="shared" si="1"/>
        <v>89N  MAERSK NOUMEA</v>
      </c>
      <c r="O61" s="299" t="s">
        <v>1891</v>
      </c>
    </row>
    <row r="62" spans="1:15" ht="20.25">
      <c r="A62" s="290" t="s">
        <v>1835</v>
      </c>
      <c r="B62" s="291" t="s">
        <v>1836</v>
      </c>
      <c r="C62" s="291"/>
      <c r="G62" t="str">
        <f t="shared" si="0"/>
        <v>5TF Nedlloyd Evita</v>
      </c>
      <c r="K62" s="299" t="str">
        <f t="shared" si="1"/>
        <v>5TF NEDLLOYD EVITA</v>
      </c>
      <c r="O62" s="299" t="s">
        <v>160</v>
      </c>
    </row>
    <row r="63" spans="1:15" ht="20.25">
      <c r="A63" s="290" t="s">
        <v>1837</v>
      </c>
      <c r="B63" s="291" t="s">
        <v>1838</v>
      </c>
      <c r="C63" s="291"/>
      <c r="G63" t="str">
        <f t="shared" si="0"/>
        <v xml:space="preserve">21C E.R. Calais </v>
      </c>
      <c r="K63" s="299" t="str">
        <f t="shared" si="1"/>
        <v xml:space="preserve">21C E.R. CALAIS </v>
      </c>
      <c r="O63" s="299" t="s">
        <v>160</v>
      </c>
    </row>
    <row r="64" spans="1:15" ht="20.25">
      <c r="A64" s="290" t="s">
        <v>1801</v>
      </c>
      <c r="B64" s="291" t="s">
        <v>1802</v>
      </c>
      <c r="C64" s="291"/>
      <c r="G64" t="str">
        <f t="shared" si="0"/>
        <v>5VF Maersk Nottingham</v>
      </c>
      <c r="K64" s="299" t="str">
        <f t="shared" si="1"/>
        <v>5VF MAERSK NOTTINGHAM</v>
      </c>
      <c r="O64" s="299" t="s">
        <v>1892</v>
      </c>
    </row>
    <row r="65" spans="1:15" ht="20.25">
      <c r="A65" s="290" t="s">
        <v>1789</v>
      </c>
      <c r="B65" s="291" t="s">
        <v>1790</v>
      </c>
      <c r="C65" s="291"/>
      <c r="G65" t="str">
        <f t="shared" si="0"/>
        <v>5RF Nedlloyd Juliana</v>
      </c>
      <c r="K65" s="299" t="str">
        <f t="shared" si="1"/>
        <v>5RF NEDLLOYD JULIANA</v>
      </c>
      <c r="O65" s="299" t="s">
        <v>161</v>
      </c>
    </row>
    <row r="66" spans="1:15" ht="20.25">
      <c r="A66" s="290" t="s">
        <v>1839</v>
      </c>
      <c r="B66" s="291" t="s">
        <v>1840</v>
      </c>
      <c r="C66" s="291"/>
      <c r="G66" t="str">
        <f t="shared" si="0"/>
        <v>91N Maersk Norwich</v>
      </c>
      <c r="K66" s="299" t="str">
        <f t="shared" si="1"/>
        <v>91N MAERSK NORWICH</v>
      </c>
      <c r="O66" s="299" t="s">
        <v>1665</v>
      </c>
    </row>
    <row r="67" spans="1:15" ht="20.25">
      <c r="A67" s="290" t="s">
        <v>1797</v>
      </c>
      <c r="B67" s="291" t="s">
        <v>1798</v>
      </c>
      <c r="C67" s="291"/>
      <c r="G67" t="str">
        <f t="shared" ref="G67:G99" si="2">CONCATENATE(A67, " ",B67)</f>
        <v>72D Thekla Schulte</v>
      </c>
      <c r="K67" s="299" t="str">
        <f t="shared" ref="K67:K84" si="3">UPPER(G67)</f>
        <v>72D THEKLA SCHULTE</v>
      </c>
      <c r="O67" s="299" t="s">
        <v>162</v>
      </c>
    </row>
    <row r="68" spans="1:15" ht="20.25">
      <c r="A68" s="290" t="s">
        <v>1799</v>
      </c>
      <c r="B68" s="291" t="s">
        <v>1800</v>
      </c>
      <c r="C68" s="291"/>
      <c r="G68" t="str">
        <f t="shared" si="2"/>
        <v>92N Maersk Needham</v>
      </c>
      <c r="K68" s="299" t="str">
        <f t="shared" si="3"/>
        <v>92N MAERSK NEEDHAM</v>
      </c>
      <c r="O68" s="299" t="s">
        <v>163</v>
      </c>
    </row>
    <row r="69" spans="1:15" ht="20.25">
      <c r="A69" s="290" t="s">
        <v>1795</v>
      </c>
      <c r="B69" s="291" t="s">
        <v>1796</v>
      </c>
      <c r="C69" s="291"/>
      <c r="G69" t="str">
        <f t="shared" si="2"/>
        <v>69D Marianne Schulte</v>
      </c>
      <c r="K69" s="299" t="str">
        <f t="shared" si="3"/>
        <v>69D MARIANNE SCHULTE</v>
      </c>
      <c r="O69" s="299" t="s">
        <v>164</v>
      </c>
    </row>
    <row r="70" spans="1:15" ht="20.25">
      <c r="A70" s="290" t="s">
        <v>1791</v>
      </c>
      <c r="B70" s="291" t="s">
        <v>1792</v>
      </c>
      <c r="C70" s="291"/>
      <c r="G70" t="str">
        <f t="shared" si="2"/>
        <v>5SF Nedlloyd Marita</v>
      </c>
      <c r="K70" s="299" t="str">
        <f t="shared" si="3"/>
        <v>5SF NEDLLOYD MARITA</v>
      </c>
      <c r="O70" s="299" t="s">
        <v>165</v>
      </c>
    </row>
    <row r="71" spans="1:15" ht="20.25">
      <c r="A71" s="290" t="s">
        <v>1793</v>
      </c>
      <c r="B71" s="291" t="s">
        <v>1794</v>
      </c>
      <c r="C71" s="291"/>
      <c r="G71" t="str">
        <f t="shared" si="2"/>
        <v>5UF Nedlloyd Maxima</v>
      </c>
      <c r="K71" s="299" t="str">
        <f t="shared" si="3"/>
        <v>5UF NEDLLOYD MAXIMA</v>
      </c>
      <c r="O71" s="299" t="s">
        <v>166</v>
      </c>
    </row>
    <row r="72" spans="1:15" ht="20.25">
      <c r="A72" s="290">
        <v>640</v>
      </c>
      <c r="B72" s="291" t="s">
        <v>1784</v>
      </c>
      <c r="C72" s="291"/>
      <c r="G72" t="str">
        <f t="shared" si="2"/>
        <v>640 Jeppesen Maersk</v>
      </c>
      <c r="K72" s="299" t="str">
        <f t="shared" si="3"/>
        <v>640 JEPPESEN MAERSK</v>
      </c>
      <c r="O72" s="299" t="s">
        <v>1896</v>
      </c>
    </row>
    <row r="73" spans="1:15" ht="20.25">
      <c r="A73" s="290">
        <v>641</v>
      </c>
      <c r="B73" s="291" t="s">
        <v>1785</v>
      </c>
      <c r="C73" s="291"/>
      <c r="G73" t="str">
        <f t="shared" si="2"/>
        <v>641 Jens Maersk</v>
      </c>
      <c r="K73" s="299" t="str">
        <f t="shared" si="3"/>
        <v>641 JENS MAERSK</v>
      </c>
      <c r="O73" s="299" t="s">
        <v>167</v>
      </c>
    </row>
    <row r="74" spans="1:15" ht="20.25">
      <c r="A74" s="290">
        <v>642</v>
      </c>
      <c r="B74" s="291" t="s">
        <v>1786</v>
      </c>
      <c r="C74" s="291"/>
      <c r="G74" t="str">
        <f t="shared" si="2"/>
        <v>642 Johannes Maersk</v>
      </c>
      <c r="K74" s="299" t="str">
        <f t="shared" si="3"/>
        <v>642 JOHANNES MAERSK</v>
      </c>
      <c r="O74" s="299" t="s">
        <v>167</v>
      </c>
    </row>
    <row r="75" spans="1:15" ht="20.25">
      <c r="A75" s="290" t="s">
        <v>1841</v>
      </c>
      <c r="B75" s="291" t="s">
        <v>1842</v>
      </c>
      <c r="C75" s="291"/>
      <c r="G75" t="str">
        <f t="shared" si="2"/>
        <v>90R Maersk Jena</v>
      </c>
      <c r="K75" s="299" t="str">
        <f t="shared" si="3"/>
        <v>90R MAERSK JENA</v>
      </c>
      <c r="O75" s="299" t="s">
        <v>1899</v>
      </c>
    </row>
    <row r="76" spans="1:15" ht="20.25">
      <c r="A76" s="290" t="s">
        <v>1843</v>
      </c>
      <c r="B76" s="291" t="s">
        <v>1844</v>
      </c>
      <c r="C76" s="291"/>
      <c r="G76" t="str">
        <f t="shared" si="2"/>
        <v>92R Maersk Jakobstad</v>
      </c>
      <c r="K76" s="299" t="str">
        <f t="shared" si="3"/>
        <v>92R MAERSK JAKOBSTAD</v>
      </c>
      <c r="O76" s="299" t="s">
        <v>1668</v>
      </c>
    </row>
    <row r="77" spans="1:15" ht="20.25">
      <c r="A77" s="290" t="s">
        <v>1845</v>
      </c>
      <c r="B77" s="291" t="s">
        <v>1846</v>
      </c>
      <c r="C77" s="291"/>
      <c r="G77" t="str">
        <f t="shared" si="2"/>
        <v>93R Maersk Jennings</v>
      </c>
      <c r="K77" s="299" t="str">
        <f t="shared" si="3"/>
        <v>93R MAERSK JENNINGS</v>
      </c>
      <c r="O77" s="299" t="s">
        <v>1669</v>
      </c>
    </row>
    <row r="78" spans="1:15" ht="20.25">
      <c r="A78" s="290" t="s">
        <v>1847</v>
      </c>
      <c r="B78" s="291" t="s">
        <v>1848</v>
      </c>
      <c r="C78" s="291"/>
      <c r="G78" t="str">
        <f t="shared" si="2"/>
        <v>94R Maersk Jefferson</v>
      </c>
      <c r="K78" s="299" t="str">
        <f t="shared" si="3"/>
        <v>94R MAERSK JEFFERSON</v>
      </c>
      <c r="O78" s="299" t="s">
        <v>1669</v>
      </c>
    </row>
    <row r="79" spans="1:15" ht="20.25">
      <c r="A79" s="290" t="s">
        <v>1849</v>
      </c>
      <c r="B79" s="291" t="s">
        <v>1850</v>
      </c>
      <c r="C79" s="291"/>
      <c r="G79" t="str">
        <f t="shared" si="2"/>
        <v>45A Maersk Wakayama</v>
      </c>
      <c r="K79" s="299" t="str">
        <f t="shared" si="3"/>
        <v>45A MAERSK WAKAYAMA</v>
      </c>
      <c r="O79" s="299" t="s">
        <v>1900</v>
      </c>
    </row>
    <row r="80" spans="1:15" ht="20.25">
      <c r="A80" s="290" t="s">
        <v>1851</v>
      </c>
      <c r="B80" s="291" t="s">
        <v>1852</v>
      </c>
      <c r="C80" s="291"/>
      <c r="G80" t="str">
        <f t="shared" si="2"/>
        <v>49A Walvis Bay</v>
      </c>
      <c r="K80" s="299" t="str">
        <f t="shared" si="3"/>
        <v>49A WALVIS BAY</v>
      </c>
      <c r="O80" s="299" t="s">
        <v>1901</v>
      </c>
    </row>
    <row r="81" spans="1:15" ht="20.25">
      <c r="A81" s="290" t="s">
        <v>1853</v>
      </c>
      <c r="B81" s="291" t="s">
        <v>1854</v>
      </c>
      <c r="C81" s="291"/>
      <c r="G81" t="str">
        <f t="shared" si="2"/>
        <v>50A Maersk Wismar</v>
      </c>
      <c r="K81" s="299" t="str">
        <f t="shared" si="3"/>
        <v>50A MAERSK WISMAR</v>
      </c>
      <c r="O81" s="299" t="s">
        <v>1902</v>
      </c>
    </row>
    <row r="82" spans="1:15" ht="20.25">
      <c r="A82" s="290" t="s">
        <v>1855</v>
      </c>
      <c r="B82" s="291" t="s">
        <v>1856</v>
      </c>
      <c r="C82" s="291"/>
      <c r="G82" t="str">
        <f t="shared" si="2"/>
        <v>76R Maersk Willemstadt</v>
      </c>
      <c r="K82" s="299" t="str">
        <f t="shared" si="3"/>
        <v>76R MAERSK WILLEMSTADT</v>
      </c>
      <c r="O82" s="299" t="s">
        <v>1888</v>
      </c>
    </row>
    <row r="83" spans="1:15" ht="20.25">
      <c r="A83" s="290" t="s">
        <v>1858</v>
      </c>
      <c r="B83" s="291" t="s">
        <v>1859</v>
      </c>
      <c r="C83" s="291"/>
      <c r="G83" t="str">
        <f t="shared" si="2"/>
        <v>24E Constatin S</v>
      </c>
      <c r="K83" s="299" t="str">
        <f t="shared" si="3"/>
        <v>24E CONSTATIN S</v>
      </c>
      <c r="O83" s="299" t="s">
        <v>168</v>
      </c>
    </row>
    <row r="84" spans="1:15" ht="20.25">
      <c r="A84" s="290" t="s">
        <v>1860</v>
      </c>
      <c r="B84" s="291" t="s">
        <v>1861</v>
      </c>
      <c r="C84" s="291"/>
      <c r="G84" t="str">
        <f t="shared" si="2"/>
        <v>26E Frisia Loga</v>
      </c>
      <c r="K84" s="299" t="str">
        <f t="shared" si="3"/>
        <v>26E FRISIA LOGA</v>
      </c>
      <c r="O84" s="299" t="s">
        <v>169</v>
      </c>
    </row>
    <row r="85" spans="1:15" ht="20.25">
      <c r="A85" s="290" t="s">
        <v>1862</v>
      </c>
      <c r="B85" s="291" t="s">
        <v>1863</v>
      </c>
      <c r="C85" s="291"/>
      <c r="G85" t="str">
        <f t="shared" si="2"/>
        <v>04C Rio Verde</v>
      </c>
    </row>
    <row r="86" spans="1:15" ht="20.25">
      <c r="A86" s="289">
        <v>968</v>
      </c>
      <c r="B86" s="288" t="s">
        <v>1788</v>
      </c>
      <c r="C86" s="288"/>
      <c r="G86" t="str">
        <f t="shared" si="2"/>
        <v>968 Olivia Maersk</v>
      </c>
    </row>
    <row r="87" spans="1:15" ht="20.25">
      <c r="A87" s="289">
        <v>967</v>
      </c>
      <c r="B87" s="288" t="s">
        <v>1787</v>
      </c>
      <c r="C87" s="288"/>
      <c r="G87" t="str">
        <f t="shared" si="2"/>
        <v xml:space="preserve">967 Oluf Maersk </v>
      </c>
    </row>
    <row r="88" spans="1:15" ht="20.25">
      <c r="A88" s="289">
        <v>119</v>
      </c>
      <c r="B88" s="288" t="s">
        <v>1782</v>
      </c>
      <c r="C88" s="288"/>
      <c r="G88" t="str">
        <f t="shared" si="2"/>
        <v>119 Olga Maersk</v>
      </c>
    </row>
    <row r="89" spans="1:15" ht="20.25">
      <c r="A89" s="290" t="s">
        <v>1864</v>
      </c>
      <c r="B89" s="440" t="s">
        <v>1865</v>
      </c>
      <c r="C89" s="440"/>
      <c r="G89" t="str">
        <f t="shared" si="2"/>
        <v>77A Maersk Tarragona</v>
      </c>
    </row>
    <row r="90" spans="1:15" ht="20.25">
      <c r="A90" s="290" t="s">
        <v>1866</v>
      </c>
      <c r="B90" s="291" t="s">
        <v>1867</v>
      </c>
      <c r="C90" s="291"/>
      <c r="G90" t="str">
        <f t="shared" si="2"/>
        <v>5AF Maersk Erimo</v>
      </c>
    </row>
    <row r="91" spans="1:15" ht="20.25">
      <c r="A91" s="290" t="s">
        <v>1868</v>
      </c>
      <c r="B91" s="291" t="s">
        <v>1869</v>
      </c>
      <c r="C91" s="291"/>
      <c r="G91" t="str">
        <f t="shared" si="2"/>
        <v>82Q Maersk Ravenna</v>
      </c>
    </row>
    <row r="92" spans="1:15" ht="20.25">
      <c r="A92" s="287" t="s">
        <v>1870</v>
      </c>
      <c r="B92" s="288" t="s">
        <v>1871</v>
      </c>
      <c r="C92" s="288"/>
      <c r="G92" t="str">
        <f t="shared" si="2"/>
        <v>19Q MARIE SCHULTE</v>
      </c>
    </row>
    <row r="93" spans="1:15" ht="20.25">
      <c r="A93" s="287" t="s">
        <v>1857</v>
      </c>
      <c r="B93" s="288" t="s">
        <v>1872</v>
      </c>
      <c r="C93" s="288"/>
      <c r="G93" t="str">
        <f t="shared" si="2"/>
        <v>84Q Corona J</v>
      </c>
    </row>
    <row r="94" spans="1:15" ht="20.25">
      <c r="A94" s="287" t="s">
        <v>1873</v>
      </c>
      <c r="B94" s="288" t="s">
        <v>1874</v>
      </c>
      <c r="C94" s="288"/>
      <c r="G94" t="str">
        <f t="shared" si="2"/>
        <v>03R Aurette A</v>
      </c>
    </row>
    <row r="95" spans="1:15" ht="20.25">
      <c r="A95" s="287" t="s">
        <v>1875</v>
      </c>
      <c r="B95" s="291" t="s">
        <v>1876</v>
      </c>
      <c r="C95" s="291"/>
      <c r="G95" t="str">
        <f t="shared" si="2"/>
        <v>83Q Maersk Rotterdam</v>
      </c>
    </row>
    <row r="96" spans="1:15" ht="20.25">
      <c r="A96" s="290" t="s">
        <v>1877</v>
      </c>
      <c r="B96" s="291" t="s">
        <v>1878</v>
      </c>
      <c r="C96" s="291"/>
      <c r="G96" t="str">
        <f t="shared" si="2"/>
        <v>88R Rickmer Rickmers</v>
      </c>
    </row>
    <row r="97" spans="1:7" ht="20.25">
      <c r="A97" s="287" t="s">
        <v>1879</v>
      </c>
      <c r="B97" s="288" t="s">
        <v>1880</v>
      </c>
      <c r="C97" s="288"/>
      <c r="G97" t="str">
        <f t="shared" si="2"/>
        <v>30E Sevillia</v>
      </c>
    </row>
    <row r="98" spans="1:7" ht="20.25">
      <c r="A98" s="287" t="s">
        <v>1881</v>
      </c>
      <c r="B98" s="288" t="s">
        <v>1882</v>
      </c>
      <c r="C98" s="288"/>
      <c r="G98" t="str">
        <f t="shared" si="2"/>
        <v>49L Orion</v>
      </c>
    </row>
    <row r="99" spans="1:7" ht="21" thickBot="1">
      <c r="A99" s="297" t="s">
        <v>1883</v>
      </c>
      <c r="B99" s="298" t="s">
        <v>1884</v>
      </c>
      <c r="C99" s="298"/>
      <c r="G99" t="str">
        <f t="shared" si="2"/>
        <v>17C Varamo</v>
      </c>
    </row>
  </sheetData>
  <autoFilter ref="O1:O120">
    <sortState ref="O2:O120">
      <sortCondition ref="O1:O120"/>
    </sortState>
  </autoFilter>
  <mergeCells count="1">
    <mergeCell ref="B89:C8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PORT PRODUCTIVITY</vt:lpstr>
      <vt:lpstr>crane split</vt:lpstr>
      <vt:lpstr>PORT PRODUCTIVITY 1</vt:lpstr>
      <vt:lpstr>DATA</vt:lpstr>
      <vt:lpstr>Sheet1</vt:lpstr>
      <vt:lpstr>COORD</vt:lpstr>
      <vt:lpstr>PORT</vt:lpstr>
      <vt:lpstr>PORTS</vt:lpstr>
      <vt:lpstr>'crane split'!Print_Area</vt:lpstr>
      <vt:lpstr>'PORT PRODUCTIVITY 1'!Print_Area</vt:lpstr>
      <vt:lpstr>SERVICE</vt:lpstr>
      <vt:lpstr>VESSEL</vt:lpstr>
      <vt:lpstr>WEEK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lamcormng</dc:title>
  <dc:subject>stowage follow up</dc:subject>
  <dc:creator>Domingos</dc:creator>
  <cp:lastModifiedBy>rrb003</cp:lastModifiedBy>
  <cp:lastPrinted>2011-05-03T22:38:39Z</cp:lastPrinted>
  <dcterms:created xsi:type="dcterms:W3CDTF">2009-03-20T02:37:41Z</dcterms:created>
  <dcterms:modified xsi:type="dcterms:W3CDTF">2012-05-01T11:36:27Z</dcterms:modified>
</cp:coreProperties>
</file>